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425"/>
  </bookViews>
  <sheets>
    <sheet name="别克日活动" sheetId="1" r:id="rId1"/>
  </sheets>
  <definedNames>
    <definedName name="_xlnm._FilterDatabase" localSheetId="0" hidden="1">别克日活动!$A$1:$K$33</definedName>
    <definedName name="_xlnm.Print_Area" localSheetId="0">别克日活动!$A$1:$K$33</definedName>
  </definedNames>
  <calcPr calcId="144525"/>
</workbook>
</file>

<file path=xl/calcChain.xml><?xml version="1.0" encoding="utf-8"?>
<calcChain xmlns="http://schemas.openxmlformats.org/spreadsheetml/2006/main">
  <c r="K15" i="1" l="1"/>
  <c r="K7" i="1"/>
  <c r="K3" i="1"/>
  <c r="J30" i="1" l="1"/>
  <c r="K22" i="1"/>
  <c r="K11" i="1"/>
  <c r="J10" i="1"/>
  <c r="J23" i="1" l="1"/>
  <c r="J13" i="1" l="1"/>
  <c r="J29" i="1" l="1"/>
  <c r="J28" i="1"/>
  <c r="J26" i="1"/>
  <c r="J25" i="1"/>
  <c r="J21" i="1"/>
  <c r="J20" i="1"/>
  <c r="J17" i="1"/>
  <c r="J18" i="1"/>
  <c r="J16" i="1"/>
  <c r="J14" i="1"/>
  <c r="J12" i="1"/>
  <c r="J9" i="1"/>
  <c r="J8" i="1"/>
  <c r="J5" i="1"/>
  <c r="J6" i="1"/>
  <c r="J4" i="1"/>
  <c r="K24" i="1" l="1"/>
  <c r="K19" i="1"/>
  <c r="K27" i="1" l="1"/>
  <c r="J31" i="1" l="1"/>
  <c r="J32" i="1" s="1"/>
  <c r="J33" i="1" l="1"/>
</calcChain>
</file>

<file path=xl/sharedStrings.xml><?xml version="1.0" encoding="utf-8"?>
<sst xmlns="http://schemas.openxmlformats.org/spreadsheetml/2006/main" count="141" uniqueCount="119">
  <si>
    <t>No.</t>
  </si>
  <si>
    <t>项目</t>
  </si>
  <si>
    <t>说明</t>
  </si>
  <si>
    <t>单价</t>
  </si>
  <si>
    <t>预计数量</t>
  </si>
  <si>
    <t>单位</t>
  </si>
  <si>
    <t>次数</t>
  </si>
  <si>
    <t>小计</t>
  </si>
  <si>
    <t>合计</t>
  </si>
  <si>
    <t xml:space="preserve">  A   酒店及会议</t>
  </si>
  <si>
    <t>住宿</t>
  </si>
  <si>
    <t>间</t>
  </si>
  <si>
    <t>晚</t>
  </si>
  <si>
    <t>个</t>
  </si>
  <si>
    <t>场</t>
  </si>
  <si>
    <t>1</t>
  </si>
  <si>
    <t>人</t>
  </si>
  <si>
    <t>次</t>
  </si>
  <si>
    <t>展示区域</t>
  </si>
  <si>
    <t>接待区域</t>
  </si>
  <si>
    <t>酒店内部放置签到背板、签到桌</t>
  </si>
  <si>
    <t xml:space="preserve">  B   车辆租赁</t>
  </si>
  <si>
    <t>辆</t>
  </si>
  <si>
    <t>天</t>
  </si>
  <si>
    <t xml:space="preserve">  C   制作物及物料</t>
  </si>
  <si>
    <t>210*297；材质： 300克进口铜板纸,四色印</t>
  </si>
  <si>
    <t>鲜花装饰</t>
  </si>
  <si>
    <t>接待台使用</t>
  </si>
  <si>
    <t xml:space="preserve">  D   搭建及AV</t>
  </si>
  <si>
    <t>机场</t>
  </si>
  <si>
    <t>接机牌</t>
  </si>
  <si>
    <t>搭建及AV</t>
  </si>
  <si>
    <t>酒店大堂</t>
  </si>
  <si>
    <t>大堂背景板</t>
  </si>
  <si>
    <t>15</t>
  </si>
  <si>
    <t>平米</t>
  </si>
  <si>
    <t xml:space="preserve">  E   餐饮及其他</t>
  </si>
  <si>
    <t>特色晚宴桌餐</t>
  </si>
  <si>
    <t>接机、酒店及旅游接待</t>
  </si>
  <si>
    <t>活动执行人员</t>
  </si>
  <si>
    <t>人员</t>
  </si>
  <si>
    <t>交通</t>
  </si>
  <si>
    <t>总价（不含税）</t>
  </si>
  <si>
    <t>总价（含税）</t>
  </si>
  <si>
    <t>Subtotal+TAX</t>
  </si>
  <si>
    <t>人</t>
    <phoneticPr fontId="10" type="noConversion"/>
  </si>
  <si>
    <t>次</t>
    <phoneticPr fontId="10" type="noConversion"/>
  </si>
  <si>
    <t>长5米*高3米*厚0.6米</t>
    <phoneticPr fontId="10" type="noConversion"/>
  </si>
  <si>
    <t>2</t>
    <phoneticPr fontId="10" type="noConversion"/>
  </si>
  <si>
    <t>人</t>
    <phoneticPr fontId="10" type="noConversion"/>
  </si>
  <si>
    <t>420mm*297mm, 写真KT板加手柄</t>
    <phoneticPr fontId="10" type="noConversion"/>
  </si>
  <si>
    <t>A3塑封接机牌</t>
    <phoneticPr fontId="10" type="noConversion"/>
  </si>
  <si>
    <t>个</t>
    <phoneticPr fontId="10" type="noConversion"/>
  </si>
  <si>
    <t>场</t>
    <phoneticPr fontId="10" type="noConversion"/>
  </si>
  <si>
    <t>1</t>
    <phoneticPr fontId="10" type="noConversion"/>
  </si>
  <si>
    <t>天</t>
    <phoneticPr fontId="10" type="noConversion"/>
  </si>
  <si>
    <t>制作物</t>
    <phoneticPr fontId="10" type="noConversion"/>
  </si>
  <si>
    <t>接送机</t>
    <phoneticPr fontId="10" type="noConversion"/>
  </si>
  <si>
    <t>各类软饮、啤酒、红酒及白酒</t>
    <phoneticPr fontId="10" type="noConversion"/>
  </si>
  <si>
    <t>税费</t>
    <phoneticPr fontId="10" type="noConversion"/>
  </si>
  <si>
    <t>上海</t>
    <phoneticPr fontId="10" type="noConversion"/>
  </si>
  <si>
    <t>别克日会场接送</t>
    <phoneticPr fontId="10" type="noConversion"/>
  </si>
  <si>
    <t>酒店-会场-酒店</t>
    <phoneticPr fontId="10" type="noConversion"/>
  </si>
  <si>
    <t>机场——酒店接送，含司机、油费、餐费及过路过桥费、停车费及加时加班费(8小时100公里)，按次结算</t>
    <phoneticPr fontId="10" type="noConversion"/>
  </si>
  <si>
    <t>15</t>
    <phoneticPr fontId="10" type="noConversion"/>
  </si>
  <si>
    <t>2</t>
    <phoneticPr fontId="10" type="noConversion"/>
  </si>
  <si>
    <t>4</t>
    <phoneticPr fontId="10" type="noConversion"/>
  </si>
  <si>
    <t>晚宴酒水（预留）</t>
    <phoneticPr fontId="10" type="noConversion"/>
  </si>
  <si>
    <t>特色晚宴
（特色餐厅推荐）</t>
    <phoneticPr fontId="10" type="noConversion"/>
  </si>
  <si>
    <t>场</t>
    <phoneticPr fontId="10" type="noConversion"/>
  </si>
  <si>
    <t>摄影人员（含设备）</t>
    <phoneticPr fontId="10" type="noConversion"/>
  </si>
  <si>
    <t>摄影</t>
    <phoneticPr fontId="10" type="noConversion"/>
  </si>
  <si>
    <t>接机人员</t>
    <phoneticPr fontId="10" type="noConversion"/>
  </si>
  <si>
    <t>上海往返的交通</t>
    <phoneticPr fontId="10" type="noConversion"/>
  </si>
  <si>
    <t>旅行社工作人员</t>
    <phoneticPr fontId="10" type="noConversion"/>
  </si>
  <si>
    <t>6%</t>
    <phoneticPr fontId="10" type="noConversion"/>
  </si>
  <si>
    <t>2</t>
    <phoneticPr fontId="10" type="noConversion"/>
  </si>
  <si>
    <t>上海</t>
    <phoneticPr fontId="10" type="noConversion"/>
  </si>
  <si>
    <t>服务费</t>
    <phoneticPr fontId="10" type="noConversion"/>
  </si>
  <si>
    <t>45座豪华空调大巴（15日）</t>
    <phoneticPr fontId="10" type="noConversion"/>
  </si>
  <si>
    <t>欢迎信</t>
    <phoneticPr fontId="10" type="noConversion"/>
  </si>
  <si>
    <t>中式围桌形式，含服务费，独立就餐区</t>
    <phoneticPr fontId="10" type="noConversion"/>
  </si>
  <si>
    <t>房间</t>
    <phoneticPr fontId="10" type="noConversion"/>
  </si>
  <si>
    <t>鲜花</t>
    <phoneticPr fontId="10" type="noConversion"/>
  </si>
  <si>
    <t>机场</t>
    <phoneticPr fontId="10" type="noConversion"/>
  </si>
  <si>
    <t>上海卓美亚喜马拉雅酒店</t>
    <phoneticPr fontId="10" type="noConversion"/>
  </si>
  <si>
    <t>A-G</t>
    <phoneticPr fontId="10" type="noConversion"/>
  </si>
  <si>
    <r>
      <rPr>
        <u/>
        <sz val="10"/>
        <color indexed="8"/>
        <rFont val="微软雅黑"/>
        <family val="2"/>
        <charset val="134"/>
      </rPr>
      <t>接待日</t>
    </r>
    <r>
      <rPr>
        <sz val="10"/>
        <color indexed="8"/>
        <rFont val="微软雅黑"/>
        <family val="2"/>
        <charset val="134"/>
      </rPr>
      <t>：虹桥国际机场2人，浦东国际机场接机2人；</t>
    </r>
    <phoneticPr fontId="10" type="noConversion"/>
  </si>
  <si>
    <t>市内交通及餐费</t>
    <phoneticPr fontId="10" type="noConversion"/>
  </si>
  <si>
    <t>别克GL8（15日、16日）</t>
    <phoneticPr fontId="10" type="noConversion"/>
  </si>
  <si>
    <t>客户住宿，大床房（含服务费、早餐及上网费）</t>
    <phoneticPr fontId="10" type="noConversion"/>
  </si>
  <si>
    <t>25</t>
    <phoneticPr fontId="10" type="noConversion"/>
  </si>
  <si>
    <t>大巴灯牌</t>
    <phoneticPr fontId="10" type="noConversion"/>
  </si>
  <si>
    <t>Led发光牌</t>
    <phoneticPr fontId="10" type="noConversion"/>
  </si>
  <si>
    <t>个</t>
    <phoneticPr fontId="10" type="noConversion"/>
  </si>
  <si>
    <t>次</t>
    <phoneticPr fontId="10" type="noConversion"/>
  </si>
  <si>
    <t>1</t>
    <phoneticPr fontId="10" type="noConversion"/>
  </si>
  <si>
    <t>2人*3天（活动前准备及收尾工作）</t>
    <phoneticPr fontId="10" type="noConversion"/>
  </si>
  <si>
    <t>2</t>
    <phoneticPr fontId="10" type="noConversion"/>
  </si>
  <si>
    <t>人</t>
    <phoneticPr fontId="10" type="noConversion"/>
  </si>
  <si>
    <t>次</t>
    <phoneticPr fontId="10" type="noConversion"/>
  </si>
  <si>
    <t>自助晚餐</t>
    <phoneticPr fontId="10" type="noConversion"/>
  </si>
  <si>
    <t>餐费</t>
    <phoneticPr fontId="10" type="noConversion"/>
  </si>
  <si>
    <t>自助晚餐</t>
    <phoneticPr fontId="10" type="noConversion"/>
  </si>
  <si>
    <t>F   保险</t>
    <phoneticPr fontId="10" type="noConversion"/>
  </si>
  <si>
    <t>G  第三方人员</t>
    <phoneticPr fontId="10" type="noConversion"/>
  </si>
  <si>
    <t>H 人工</t>
    <phoneticPr fontId="10" type="noConversion"/>
  </si>
  <si>
    <t>个人出行意外险</t>
    <phoneticPr fontId="10" type="noConversion"/>
  </si>
  <si>
    <t>个人出行意外险</t>
    <phoneticPr fontId="10" type="noConversion"/>
  </si>
  <si>
    <t>4.15-16日两天</t>
    <phoneticPr fontId="10" type="noConversion"/>
  </si>
  <si>
    <t>49</t>
    <phoneticPr fontId="10" type="noConversion"/>
  </si>
  <si>
    <t>接待+活动摄影服务</t>
    <phoneticPr fontId="10" type="noConversion"/>
  </si>
  <si>
    <t>交通费</t>
    <phoneticPr fontId="10" type="noConversion"/>
  </si>
  <si>
    <t>机票及打车费</t>
    <phoneticPr fontId="10" type="noConversion"/>
  </si>
  <si>
    <t>蹇惠丽机票及何俊清打车费</t>
    <phoneticPr fontId="10" type="noConversion"/>
  </si>
  <si>
    <t>1</t>
    <phoneticPr fontId="10" type="noConversion"/>
  </si>
  <si>
    <t>次</t>
    <phoneticPr fontId="10" type="noConversion"/>
  </si>
  <si>
    <t>2019别克日集团客户活动结算</t>
    <phoneticPr fontId="10" type="noConversion"/>
  </si>
  <si>
    <t>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</si>
</sst>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;[Red]0.00"/>
    <numFmt numFmtId="177" formatCode="0.00_ "/>
  </numFmts>
  <fonts count="14" x14ac:knownFonts="1"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sz val="11"/>
      <color indexed="8"/>
      <name val="宋体"/>
      <family val="7"/>
      <charset val="134"/>
    </font>
    <font>
      <u/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1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Protection="0">
      <alignment vertical="center"/>
    </xf>
  </cellStyleXfs>
  <cellXfs count="9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left" vertical="center" wrapText="1"/>
    </xf>
    <xf numFmtId="177" fontId="4" fillId="2" borderId="4" xfId="0" applyNumberFormat="1" applyFont="1" applyFill="1" applyBorder="1" applyAlignment="1">
      <alignment horizontal="right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left" vertical="center" wrapText="1"/>
    </xf>
    <xf numFmtId="177" fontId="5" fillId="2" borderId="5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177" fontId="5" fillId="2" borderId="4" xfId="0" applyNumberFormat="1" applyFont="1" applyFill="1" applyBorder="1" applyAlignment="1">
      <alignment horizontal="right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77" fontId="1" fillId="3" borderId="13" xfId="0" applyNumberFormat="1" applyFont="1" applyFill="1" applyBorder="1" applyAlignment="1">
      <alignment horizontal="left" vertical="center" wrapText="1"/>
    </xf>
    <xf numFmtId="176" fontId="4" fillId="2" borderId="4" xfId="0" applyNumberFormat="1" applyFont="1" applyFill="1" applyBorder="1" applyAlignment="1">
      <alignment horizontal="right" vertical="center" wrapText="1"/>
    </xf>
    <xf numFmtId="177" fontId="4" fillId="2" borderId="5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77" fontId="5" fillId="0" borderId="4" xfId="0" applyNumberFormat="1" applyFont="1" applyBorder="1" applyAlignment="1">
      <alignment horizontal="righ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7" fontId="1" fillId="3" borderId="4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7" fontId="1" fillId="3" borderId="9" xfId="0" applyNumberFormat="1" applyFont="1" applyFill="1" applyBorder="1" applyAlignment="1">
      <alignment horizontal="right" vertical="center" wrapText="1"/>
    </xf>
    <xf numFmtId="177" fontId="7" fillId="0" borderId="9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77" fontId="4" fillId="0" borderId="9" xfId="0" applyNumberFormat="1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176" fontId="12" fillId="4" borderId="4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176" fontId="11" fillId="4" borderId="4" xfId="0" applyNumberFormat="1" applyFont="1" applyFill="1" applyBorder="1" applyAlignment="1">
      <alignment horizontal="right" vertical="center" wrapText="1"/>
    </xf>
    <xf numFmtId="176" fontId="12" fillId="4" borderId="4" xfId="0" applyNumberFormat="1" applyFont="1" applyFill="1" applyBorder="1" applyAlignment="1">
      <alignment horizontal="right" vertical="center" wrapText="1"/>
    </xf>
    <xf numFmtId="9" fontId="12" fillId="4" borderId="4" xfId="0" applyNumberFormat="1" applyFont="1" applyFill="1" applyBorder="1" applyAlignment="1">
      <alignment horizontal="left" vertical="center" wrapText="1"/>
    </xf>
    <xf numFmtId="49" fontId="12" fillId="4" borderId="4" xfId="0" applyNumberFormat="1" applyFont="1" applyFill="1" applyBorder="1" applyAlignment="1">
      <alignment horizontal="left" vertical="center" wrapText="1"/>
    </xf>
    <xf numFmtId="176" fontId="13" fillId="4" borderId="4" xfId="0" applyNumberFormat="1" applyFont="1" applyFill="1" applyBorder="1" applyAlignment="1">
      <alignment horizontal="right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77" fontId="1" fillId="3" borderId="4" xfId="0" applyNumberFormat="1" applyFont="1" applyFill="1" applyBorder="1" applyAlignment="1">
      <alignment horizontal="left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7" fontId="5" fillId="2" borderId="6" xfId="0" applyNumberFormat="1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7" fontId="1" fillId="3" borderId="12" xfId="0" applyNumberFormat="1" applyFont="1" applyFill="1" applyBorder="1" applyAlignment="1">
      <alignment horizontal="left" vertical="center" wrapText="1"/>
    </xf>
    <xf numFmtId="177" fontId="1" fillId="3" borderId="13" xfId="0" applyNumberFormat="1" applyFont="1" applyFill="1" applyBorder="1" applyAlignment="1">
      <alignment horizontal="left" vertical="center" wrapText="1"/>
    </xf>
    <xf numFmtId="177" fontId="1" fillId="3" borderId="9" xfId="0" applyNumberFormat="1" applyFont="1" applyFill="1" applyBorder="1" applyAlignment="1">
      <alignment horizontal="left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常规" xfId="0" builtinId="0"/>
    <cellStyle name="普通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view="pageBreakPreview" topLeftCell="A16" zoomScale="90" zoomScaleSheetLayoutView="90" workbookViewId="0">
      <selection activeCell="K16" sqref="K16"/>
    </sheetView>
  </sheetViews>
  <sheetFormatPr defaultColWidth="8.875" defaultRowHeight="16.5" x14ac:dyDescent="0.15"/>
  <cols>
    <col min="1" max="1" width="11.625" style="2" customWidth="1"/>
    <col min="2" max="2" width="15" style="2" customWidth="1"/>
    <col min="3" max="3" width="25.125" style="2" customWidth="1"/>
    <col min="4" max="4" width="44.375" style="3" customWidth="1"/>
    <col min="5" max="5" width="10" style="2" customWidth="1"/>
    <col min="6" max="6" width="9.5" style="4" customWidth="1"/>
    <col min="7" max="7" width="5.5" style="5" customWidth="1"/>
    <col min="8" max="8" width="5.625" style="5" customWidth="1"/>
    <col min="9" max="9" width="5.5" style="5" customWidth="1"/>
    <col min="10" max="10" width="11.625" style="6" customWidth="1"/>
    <col min="11" max="11" width="12" style="6" customWidth="1"/>
    <col min="12" max="12" width="12.5" style="2" customWidth="1"/>
    <col min="13" max="16384" width="8.875" style="2"/>
  </cols>
  <sheetData>
    <row r="1" spans="1:13" ht="35.1" customHeight="1" x14ac:dyDescent="0.15">
      <c r="A1" s="64" t="s">
        <v>117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34"/>
      <c r="M1" s="34"/>
    </row>
    <row r="2" spans="1:13" ht="17.25" x14ac:dyDescent="0.15">
      <c r="A2" s="7" t="s">
        <v>0</v>
      </c>
      <c r="B2" s="67" t="s">
        <v>1</v>
      </c>
      <c r="C2" s="68"/>
      <c r="D2" s="7" t="s">
        <v>2</v>
      </c>
      <c r="E2" s="7" t="s">
        <v>3</v>
      </c>
      <c r="F2" s="8" t="s">
        <v>4</v>
      </c>
      <c r="G2" s="7" t="s">
        <v>5</v>
      </c>
      <c r="H2" s="7" t="s">
        <v>6</v>
      </c>
      <c r="I2" s="7" t="s">
        <v>5</v>
      </c>
      <c r="J2" s="7" t="s">
        <v>7</v>
      </c>
      <c r="K2" s="7" t="s">
        <v>8</v>
      </c>
      <c r="L2" s="35"/>
      <c r="M2" s="35"/>
    </row>
    <row r="3" spans="1:13" ht="17.25" x14ac:dyDescent="0.15">
      <c r="A3" s="69" t="s">
        <v>9</v>
      </c>
      <c r="B3" s="70"/>
      <c r="C3" s="70"/>
      <c r="D3" s="70"/>
      <c r="E3" s="70"/>
      <c r="F3" s="70"/>
      <c r="G3" s="70"/>
      <c r="H3" s="70"/>
      <c r="I3" s="70"/>
      <c r="J3" s="70"/>
      <c r="K3" s="36">
        <f>SUM(J4:J6)</f>
        <v>26666</v>
      </c>
      <c r="L3" s="37"/>
      <c r="M3" s="35"/>
    </row>
    <row r="4" spans="1:13" s="1" customFormat="1" ht="17.25" x14ac:dyDescent="0.15">
      <c r="A4" s="72" t="s">
        <v>85</v>
      </c>
      <c r="B4" s="61" t="s">
        <v>82</v>
      </c>
      <c r="C4" s="62" t="s">
        <v>10</v>
      </c>
      <c r="D4" s="10" t="s">
        <v>90</v>
      </c>
      <c r="E4" s="11">
        <v>1050</v>
      </c>
      <c r="F4" s="12" t="s">
        <v>91</v>
      </c>
      <c r="G4" s="13" t="s">
        <v>11</v>
      </c>
      <c r="H4" s="14">
        <v>1</v>
      </c>
      <c r="I4" s="13" t="s">
        <v>12</v>
      </c>
      <c r="J4" s="11">
        <f>E4*F4*H4</f>
        <v>26250</v>
      </c>
      <c r="K4" s="11"/>
      <c r="L4" s="38"/>
      <c r="M4" s="38"/>
    </row>
    <row r="5" spans="1:13" s="1" customFormat="1" ht="17.25" x14ac:dyDescent="0.15">
      <c r="A5" s="73"/>
      <c r="B5" s="61" t="s">
        <v>101</v>
      </c>
      <c r="C5" s="62" t="s">
        <v>102</v>
      </c>
      <c r="D5" s="10" t="s">
        <v>103</v>
      </c>
      <c r="E5" s="11">
        <v>208</v>
      </c>
      <c r="F5" s="12" t="s">
        <v>98</v>
      </c>
      <c r="G5" s="13" t="s">
        <v>99</v>
      </c>
      <c r="H5" s="14">
        <v>1</v>
      </c>
      <c r="I5" s="13" t="s">
        <v>100</v>
      </c>
      <c r="J5" s="11">
        <f t="shared" ref="J5:J29" si="0">E5*F5*H5</f>
        <v>416</v>
      </c>
      <c r="K5" s="11"/>
      <c r="L5" s="38"/>
      <c r="M5" s="38"/>
    </row>
    <row r="6" spans="1:13" s="1" customFormat="1" ht="17.25" x14ac:dyDescent="0.15">
      <c r="A6" s="73"/>
      <c r="B6" s="61" t="s">
        <v>18</v>
      </c>
      <c r="C6" s="62" t="s">
        <v>19</v>
      </c>
      <c r="D6" s="10" t="s">
        <v>20</v>
      </c>
      <c r="E6" s="11">
        <v>0</v>
      </c>
      <c r="F6" s="12" t="s">
        <v>15</v>
      </c>
      <c r="G6" s="13" t="s">
        <v>14</v>
      </c>
      <c r="H6" s="14">
        <v>1</v>
      </c>
      <c r="I6" s="13" t="s">
        <v>17</v>
      </c>
      <c r="J6" s="11">
        <f t="shared" si="0"/>
        <v>0</v>
      </c>
      <c r="K6" s="11"/>
      <c r="L6" s="38"/>
    </row>
    <row r="7" spans="1:13" ht="17.25" x14ac:dyDescent="0.15">
      <c r="A7" s="69" t="s">
        <v>21</v>
      </c>
      <c r="B7" s="69"/>
      <c r="C7" s="69"/>
      <c r="D7" s="69"/>
      <c r="E7" s="69"/>
      <c r="F7" s="69"/>
      <c r="G7" s="69"/>
      <c r="H7" s="69"/>
      <c r="I7" s="69"/>
      <c r="J7" s="69"/>
      <c r="K7" s="36">
        <f>SUM(J8:J10)</f>
        <v>11388</v>
      </c>
      <c r="L7" s="35"/>
      <c r="M7" s="35"/>
    </row>
    <row r="8" spans="1:13" s="1" customFormat="1" ht="21" customHeight="1" x14ac:dyDescent="0.15">
      <c r="A8" s="74" t="s">
        <v>60</v>
      </c>
      <c r="B8" s="15" t="s">
        <v>61</v>
      </c>
      <c r="C8" s="16" t="s">
        <v>79</v>
      </c>
      <c r="D8" s="16" t="s">
        <v>62</v>
      </c>
      <c r="E8" s="11">
        <v>2200</v>
      </c>
      <c r="F8" s="17" t="s">
        <v>65</v>
      </c>
      <c r="G8" s="15" t="s">
        <v>22</v>
      </c>
      <c r="H8" s="18">
        <v>1</v>
      </c>
      <c r="I8" s="15" t="s">
        <v>23</v>
      </c>
      <c r="J8" s="11">
        <f t="shared" si="0"/>
        <v>4400</v>
      </c>
      <c r="K8" s="23"/>
      <c r="L8" s="38"/>
      <c r="M8" s="38"/>
    </row>
    <row r="9" spans="1:13" s="1" customFormat="1" ht="33" x14ac:dyDescent="0.15">
      <c r="A9" s="75"/>
      <c r="B9" s="50" t="s">
        <v>57</v>
      </c>
      <c r="C9" s="20" t="s">
        <v>89</v>
      </c>
      <c r="D9" s="16" t="s">
        <v>63</v>
      </c>
      <c r="E9" s="11">
        <v>380</v>
      </c>
      <c r="F9" s="17" t="s">
        <v>64</v>
      </c>
      <c r="G9" s="15" t="s">
        <v>22</v>
      </c>
      <c r="H9" s="18">
        <v>1</v>
      </c>
      <c r="I9" s="15" t="s">
        <v>46</v>
      </c>
      <c r="J9" s="11">
        <f t="shared" si="0"/>
        <v>5700</v>
      </c>
      <c r="K9" s="23"/>
      <c r="L9" s="38"/>
      <c r="M9" s="38"/>
    </row>
    <row r="10" spans="1:13" s="1" customFormat="1" ht="17.25" x14ac:dyDescent="0.15">
      <c r="A10" s="76"/>
      <c r="B10" s="50" t="s">
        <v>112</v>
      </c>
      <c r="C10" s="20" t="s">
        <v>113</v>
      </c>
      <c r="D10" s="16" t="s">
        <v>114</v>
      </c>
      <c r="E10" s="11">
        <v>1288</v>
      </c>
      <c r="F10" s="17" t="s">
        <v>115</v>
      </c>
      <c r="G10" s="15" t="s">
        <v>116</v>
      </c>
      <c r="H10" s="18">
        <v>1</v>
      </c>
      <c r="I10" s="15" t="s">
        <v>116</v>
      </c>
      <c r="J10" s="11">
        <f t="shared" si="0"/>
        <v>1288</v>
      </c>
      <c r="K10" s="23"/>
      <c r="L10" s="38"/>
      <c r="M10" s="38"/>
    </row>
    <row r="11" spans="1:13" ht="17.25" x14ac:dyDescent="0.15">
      <c r="A11" s="71" t="s">
        <v>24</v>
      </c>
      <c r="B11" s="71"/>
      <c r="C11" s="71"/>
      <c r="D11" s="71"/>
      <c r="E11" s="71"/>
      <c r="F11" s="71"/>
      <c r="G11" s="71"/>
      <c r="H11" s="71"/>
      <c r="I11" s="71"/>
      <c r="J11" s="71"/>
      <c r="K11" s="36">
        <f>SUM(J12:J14)</f>
        <v>1000</v>
      </c>
      <c r="L11" s="35"/>
      <c r="M11" s="35"/>
    </row>
    <row r="12" spans="1:13" ht="17.25" x14ac:dyDescent="0.15">
      <c r="A12" s="77" t="s">
        <v>56</v>
      </c>
      <c r="B12" s="78"/>
      <c r="C12" s="21" t="s">
        <v>80</v>
      </c>
      <c r="D12" s="22" t="s">
        <v>25</v>
      </c>
      <c r="E12" s="11">
        <v>5</v>
      </c>
      <c r="F12" s="14">
        <v>70</v>
      </c>
      <c r="G12" s="24" t="s">
        <v>13</v>
      </c>
      <c r="H12" s="25">
        <v>1</v>
      </c>
      <c r="I12" s="24" t="s">
        <v>17</v>
      </c>
      <c r="J12" s="11">
        <f t="shared" si="0"/>
        <v>350</v>
      </c>
      <c r="K12" s="32"/>
      <c r="L12" s="35"/>
      <c r="M12" s="35"/>
    </row>
    <row r="13" spans="1:13" ht="17.25" x14ac:dyDescent="0.15">
      <c r="A13" s="77" t="s">
        <v>56</v>
      </c>
      <c r="B13" s="78"/>
      <c r="C13" s="21" t="s">
        <v>92</v>
      </c>
      <c r="D13" s="22" t="s">
        <v>93</v>
      </c>
      <c r="E13" s="11">
        <v>100</v>
      </c>
      <c r="F13" s="14">
        <v>3</v>
      </c>
      <c r="G13" s="24" t="s">
        <v>94</v>
      </c>
      <c r="H13" s="25">
        <v>1</v>
      </c>
      <c r="I13" s="24" t="s">
        <v>95</v>
      </c>
      <c r="J13" s="11">
        <f t="shared" si="0"/>
        <v>300</v>
      </c>
      <c r="K13" s="32"/>
      <c r="L13" s="35"/>
      <c r="M13" s="35"/>
    </row>
    <row r="14" spans="1:13" ht="17.25" x14ac:dyDescent="0.15">
      <c r="A14" s="84" t="s">
        <v>26</v>
      </c>
      <c r="B14" s="85"/>
      <c r="C14" s="26" t="s">
        <v>27</v>
      </c>
      <c r="D14" s="26" t="s">
        <v>83</v>
      </c>
      <c r="E14" s="11">
        <v>350</v>
      </c>
      <c r="F14" s="27" t="s">
        <v>15</v>
      </c>
      <c r="G14" s="24" t="s">
        <v>13</v>
      </c>
      <c r="H14" s="25">
        <v>1</v>
      </c>
      <c r="I14" s="24" t="s">
        <v>17</v>
      </c>
      <c r="J14" s="11">
        <f t="shared" si="0"/>
        <v>350</v>
      </c>
      <c r="K14" s="32"/>
      <c r="L14" s="35"/>
      <c r="M14" s="35"/>
    </row>
    <row r="15" spans="1:13" ht="17.25" x14ac:dyDescent="0.15">
      <c r="A15" s="79" t="s">
        <v>28</v>
      </c>
      <c r="B15" s="80"/>
      <c r="C15" s="80"/>
      <c r="D15" s="80"/>
      <c r="E15" s="80"/>
      <c r="F15" s="80"/>
      <c r="G15" s="80"/>
      <c r="H15" s="28"/>
      <c r="I15" s="28"/>
      <c r="J15" s="36"/>
      <c r="K15" s="39">
        <f>SUM(J16:J18)</f>
        <v>3270</v>
      </c>
      <c r="L15" s="35"/>
      <c r="M15" s="35"/>
    </row>
    <row r="16" spans="1:13" ht="17.25" x14ac:dyDescent="0.15">
      <c r="A16" s="87" t="s">
        <v>84</v>
      </c>
      <c r="B16" s="72" t="s">
        <v>29</v>
      </c>
      <c r="C16" s="72" t="s">
        <v>30</v>
      </c>
      <c r="D16" s="10" t="s">
        <v>50</v>
      </c>
      <c r="E16" s="29">
        <v>60</v>
      </c>
      <c r="F16" s="12" t="s">
        <v>66</v>
      </c>
      <c r="G16" s="13" t="s">
        <v>13</v>
      </c>
      <c r="H16" s="14">
        <v>1</v>
      </c>
      <c r="I16" s="13" t="s">
        <v>14</v>
      </c>
      <c r="J16" s="11">
        <f t="shared" si="0"/>
        <v>240</v>
      </c>
      <c r="K16" s="40"/>
      <c r="L16" s="35"/>
      <c r="M16" s="35"/>
    </row>
    <row r="17" spans="1:13" ht="17.25" x14ac:dyDescent="0.15">
      <c r="A17" s="87"/>
      <c r="B17" s="86"/>
      <c r="C17" s="86"/>
      <c r="D17" s="10" t="s">
        <v>51</v>
      </c>
      <c r="E17" s="29">
        <v>15</v>
      </c>
      <c r="F17" s="12" t="s">
        <v>48</v>
      </c>
      <c r="G17" s="13" t="s">
        <v>52</v>
      </c>
      <c r="H17" s="14">
        <v>1</v>
      </c>
      <c r="I17" s="13" t="s">
        <v>53</v>
      </c>
      <c r="J17" s="11">
        <f t="shared" si="0"/>
        <v>30</v>
      </c>
      <c r="K17" s="40"/>
      <c r="L17" s="35"/>
      <c r="M17" s="35"/>
    </row>
    <row r="18" spans="1:13" ht="17.25" x14ac:dyDescent="0.15">
      <c r="A18" s="49" t="s">
        <v>31</v>
      </c>
      <c r="B18" s="9" t="s">
        <v>32</v>
      </c>
      <c r="C18" s="13" t="s">
        <v>33</v>
      </c>
      <c r="D18" s="10" t="s">
        <v>47</v>
      </c>
      <c r="E18" s="29">
        <v>200</v>
      </c>
      <c r="F18" s="12" t="s">
        <v>34</v>
      </c>
      <c r="G18" s="13" t="s">
        <v>35</v>
      </c>
      <c r="H18" s="14">
        <v>1</v>
      </c>
      <c r="I18" s="13" t="s">
        <v>14</v>
      </c>
      <c r="J18" s="11">
        <f t="shared" si="0"/>
        <v>3000</v>
      </c>
      <c r="K18" s="40"/>
      <c r="L18" s="35"/>
      <c r="M18" s="35"/>
    </row>
    <row r="19" spans="1:13" ht="17.25" x14ac:dyDescent="0.15">
      <c r="A19" s="71" t="s">
        <v>36</v>
      </c>
      <c r="B19" s="71"/>
      <c r="C19" s="71"/>
      <c r="D19" s="71"/>
      <c r="E19" s="71"/>
      <c r="F19" s="71"/>
      <c r="G19" s="71"/>
      <c r="H19" s="71"/>
      <c r="I19" s="71"/>
      <c r="J19" s="71"/>
      <c r="K19" s="36">
        <f>SUM(J20:J21)</f>
        <v>31667</v>
      </c>
      <c r="L19" s="35"/>
      <c r="M19" s="35"/>
    </row>
    <row r="20" spans="1:13" s="1" customFormat="1" ht="21.75" customHeight="1" x14ac:dyDescent="0.15">
      <c r="A20" s="75" t="s">
        <v>77</v>
      </c>
      <c r="B20" s="75" t="s">
        <v>68</v>
      </c>
      <c r="C20" s="19" t="s">
        <v>37</v>
      </c>
      <c r="D20" s="10" t="s">
        <v>81</v>
      </c>
      <c r="E20" s="11">
        <v>31667</v>
      </c>
      <c r="F20" s="12" t="s">
        <v>96</v>
      </c>
      <c r="G20" s="15" t="s">
        <v>118</v>
      </c>
      <c r="H20" s="18">
        <v>1</v>
      </c>
      <c r="I20" s="15" t="s">
        <v>17</v>
      </c>
      <c r="J20" s="11">
        <f t="shared" si="0"/>
        <v>31667</v>
      </c>
      <c r="K20" s="23"/>
      <c r="L20" s="38"/>
      <c r="M20" s="38"/>
    </row>
    <row r="21" spans="1:13" s="1" customFormat="1" ht="21.75" customHeight="1" x14ac:dyDescent="0.15">
      <c r="A21" s="75"/>
      <c r="B21" s="75"/>
      <c r="C21" s="30" t="s">
        <v>67</v>
      </c>
      <c r="D21" s="16" t="s">
        <v>58</v>
      </c>
      <c r="E21" s="11">
        <v>0</v>
      </c>
      <c r="F21" s="12" t="s">
        <v>54</v>
      </c>
      <c r="G21" s="15" t="s">
        <v>69</v>
      </c>
      <c r="H21" s="18">
        <v>1</v>
      </c>
      <c r="I21" s="15" t="s">
        <v>17</v>
      </c>
      <c r="J21" s="11">
        <f t="shared" si="0"/>
        <v>0</v>
      </c>
      <c r="K21" s="23"/>
      <c r="L21" s="38"/>
      <c r="M21" s="38"/>
    </row>
    <row r="22" spans="1:13" ht="17.25" x14ac:dyDescent="0.15">
      <c r="A22" s="71" t="s">
        <v>104</v>
      </c>
      <c r="B22" s="71"/>
      <c r="C22" s="71"/>
      <c r="D22" s="71"/>
      <c r="E22" s="71"/>
      <c r="F22" s="71"/>
      <c r="G22" s="71"/>
      <c r="H22" s="71"/>
      <c r="I22" s="71"/>
      <c r="J22" s="71"/>
      <c r="K22" s="36">
        <f>J23</f>
        <v>661.5</v>
      </c>
      <c r="L22" s="35"/>
      <c r="M22" s="35"/>
    </row>
    <row r="23" spans="1:13" ht="17.25" x14ac:dyDescent="0.15">
      <c r="A23" s="82" t="s">
        <v>107</v>
      </c>
      <c r="B23" s="83"/>
      <c r="C23" s="26" t="s">
        <v>108</v>
      </c>
      <c r="D23" s="63" t="s">
        <v>109</v>
      </c>
      <c r="E23" s="32">
        <v>13.5</v>
      </c>
      <c r="F23" s="33" t="s">
        <v>110</v>
      </c>
      <c r="G23" s="25" t="s">
        <v>16</v>
      </c>
      <c r="H23" s="25">
        <v>1</v>
      </c>
      <c r="I23" s="25" t="s">
        <v>23</v>
      </c>
      <c r="J23" s="11">
        <f t="shared" ref="J23" si="1">E23*F23*H23</f>
        <v>661.5</v>
      </c>
      <c r="K23" s="41"/>
      <c r="L23" s="35"/>
      <c r="M23" s="35"/>
    </row>
    <row r="24" spans="1:13" ht="17.25" x14ac:dyDescent="0.15">
      <c r="A24" s="71" t="s">
        <v>105</v>
      </c>
      <c r="B24" s="71"/>
      <c r="C24" s="71"/>
      <c r="D24" s="71"/>
      <c r="E24" s="71"/>
      <c r="F24" s="71"/>
      <c r="G24" s="71"/>
      <c r="H24" s="71"/>
      <c r="I24" s="71"/>
      <c r="J24" s="71"/>
      <c r="K24" s="36">
        <f>SUM(J25:K26)</f>
        <v>4000</v>
      </c>
      <c r="L24" s="35"/>
      <c r="M24" s="35"/>
    </row>
    <row r="25" spans="1:13" ht="17.25" x14ac:dyDescent="0.15">
      <c r="A25" s="82" t="s">
        <v>38</v>
      </c>
      <c r="B25" s="83"/>
      <c r="C25" s="26" t="s">
        <v>72</v>
      </c>
      <c r="D25" s="22" t="s">
        <v>87</v>
      </c>
      <c r="E25" s="32">
        <v>500</v>
      </c>
      <c r="F25" s="33" t="s">
        <v>66</v>
      </c>
      <c r="G25" s="25" t="s">
        <v>16</v>
      </c>
      <c r="H25" s="25">
        <v>1</v>
      </c>
      <c r="I25" s="25" t="s">
        <v>23</v>
      </c>
      <c r="J25" s="11">
        <f t="shared" si="0"/>
        <v>2000</v>
      </c>
      <c r="K25" s="41"/>
      <c r="L25" s="35"/>
      <c r="M25" s="35"/>
    </row>
    <row r="26" spans="1:13" ht="17.25" x14ac:dyDescent="0.15">
      <c r="A26" s="82" t="s">
        <v>71</v>
      </c>
      <c r="B26" s="83"/>
      <c r="C26" s="26" t="s">
        <v>70</v>
      </c>
      <c r="D26" s="22" t="s">
        <v>111</v>
      </c>
      <c r="E26" s="32">
        <v>2000</v>
      </c>
      <c r="F26" s="33" t="s">
        <v>54</v>
      </c>
      <c r="G26" s="25" t="s">
        <v>49</v>
      </c>
      <c r="H26" s="25">
        <v>1</v>
      </c>
      <c r="I26" s="25" t="s">
        <v>55</v>
      </c>
      <c r="J26" s="11">
        <f t="shared" si="0"/>
        <v>2000</v>
      </c>
      <c r="K26" s="41"/>
      <c r="L26" s="35"/>
      <c r="M26" s="35"/>
    </row>
    <row r="27" spans="1:13" ht="17.25" x14ac:dyDescent="0.15">
      <c r="A27" s="79" t="s">
        <v>106</v>
      </c>
      <c r="B27" s="80"/>
      <c r="C27" s="80"/>
      <c r="D27" s="80"/>
      <c r="E27" s="80"/>
      <c r="F27" s="80"/>
      <c r="G27" s="80"/>
      <c r="H27" s="80"/>
      <c r="I27" s="80"/>
      <c r="J27" s="81"/>
      <c r="K27" s="36">
        <f>SUM(J28:J29)</f>
        <v>4200</v>
      </c>
      <c r="L27" s="35"/>
      <c r="M27" s="35"/>
    </row>
    <row r="28" spans="1:13" ht="17.25" x14ac:dyDescent="0.15">
      <c r="A28" s="91" t="s">
        <v>39</v>
      </c>
      <c r="B28" s="42" t="s">
        <v>40</v>
      </c>
      <c r="C28" s="43" t="s">
        <v>74</v>
      </c>
      <c r="D28" s="31" t="s">
        <v>97</v>
      </c>
      <c r="E28" s="44">
        <v>500</v>
      </c>
      <c r="F28" s="33" t="s">
        <v>76</v>
      </c>
      <c r="G28" s="45" t="s">
        <v>16</v>
      </c>
      <c r="H28" s="25">
        <v>3</v>
      </c>
      <c r="I28" s="45" t="s">
        <v>23</v>
      </c>
      <c r="J28" s="11">
        <f t="shared" si="0"/>
        <v>3000</v>
      </c>
      <c r="K28" s="44"/>
      <c r="L28" s="35"/>
      <c r="M28" s="35"/>
    </row>
    <row r="29" spans="1:13" ht="17.25" x14ac:dyDescent="0.15">
      <c r="A29" s="92"/>
      <c r="B29" s="42" t="s">
        <v>41</v>
      </c>
      <c r="C29" s="51" t="s">
        <v>73</v>
      </c>
      <c r="D29" s="30" t="s">
        <v>88</v>
      </c>
      <c r="E29" s="11">
        <v>300</v>
      </c>
      <c r="F29" s="12" t="s">
        <v>48</v>
      </c>
      <c r="G29" s="45" t="s">
        <v>45</v>
      </c>
      <c r="H29" s="14">
        <v>2</v>
      </c>
      <c r="I29" s="45" t="s">
        <v>17</v>
      </c>
      <c r="J29" s="11">
        <f t="shared" si="0"/>
        <v>1200</v>
      </c>
      <c r="K29" s="52"/>
      <c r="L29" s="35"/>
      <c r="M29" s="35"/>
    </row>
    <row r="30" spans="1:13" ht="18" customHeight="1" x14ac:dyDescent="0.15">
      <c r="A30" s="88" t="s">
        <v>42</v>
      </c>
      <c r="B30" s="89"/>
      <c r="C30" s="90"/>
      <c r="D30" s="53" t="s">
        <v>86</v>
      </c>
      <c r="E30" s="54"/>
      <c r="F30" s="55"/>
      <c r="G30" s="54"/>
      <c r="H30" s="54"/>
      <c r="I30" s="54"/>
      <c r="J30" s="56">
        <f>SUM(K27,K24,K19,K15,K11,K7,K3)</f>
        <v>82191</v>
      </c>
      <c r="K30" s="57"/>
      <c r="L30" s="35"/>
      <c r="M30" s="35"/>
    </row>
    <row r="31" spans="1:13" ht="18" customHeight="1" x14ac:dyDescent="0.15">
      <c r="A31" s="88" t="s">
        <v>78</v>
      </c>
      <c r="B31" s="89"/>
      <c r="C31" s="90"/>
      <c r="D31" s="58">
        <v>0.1</v>
      </c>
      <c r="E31" s="54"/>
      <c r="F31" s="55"/>
      <c r="G31" s="54"/>
      <c r="H31" s="54"/>
      <c r="I31" s="54"/>
      <c r="J31" s="56">
        <f>SUM(J30*0.1)</f>
        <v>8219.1</v>
      </c>
      <c r="K31" s="57"/>
      <c r="L31" s="35"/>
      <c r="M31" s="35"/>
    </row>
    <row r="32" spans="1:13" ht="18" customHeight="1" x14ac:dyDescent="0.15">
      <c r="A32" s="88" t="s">
        <v>59</v>
      </c>
      <c r="B32" s="89"/>
      <c r="C32" s="90"/>
      <c r="D32" s="59" t="s">
        <v>75</v>
      </c>
      <c r="E32" s="54"/>
      <c r="F32" s="55"/>
      <c r="G32" s="54"/>
      <c r="H32" s="54"/>
      <c r="I32" s="54"/>
      <c r="J32" s="56">
        <f>SUM(J30:J31)*0.06</f>
        <v>5424.6059999999998</v>
      </c>
      <c r="K32" s="57"/>
      <c r="L32" s="35"/>
      <c r="M32" s="35"/>
    </row>
    <row r="33" spans="1:13" ht="18" customHeight="1" x14ac:dyDescent="0.15">
      <c r="A33" s="88" t="s">
        <v>43</v>
      </c>
      <c r="B33" s="89"/>
      <c r="C33" s="90"/>
      <c r="D33" s="53" t="s">
        <v>44</v>
      </c>
      <c r="E33" s="54"/>
      <c r="F33" s="55"/>
      <c r="G33" s="54"/>
      <c r="H33" s="54"/>
      <c r="I33" s="54"/>
      <c r="J33" s="57">
        <f>SUM(J30:J32)</f>
        <v>95834.706000000006</v>
      </c>
      <c r="K33" s="60"/>
      <c r="L33" s="35"/>
      <c r="M33" s="35"/>
    </row>
    <row r="34" spans="1:13" ht="17.25" x14ac:dyDescent="0.15">
      <c r="A34" s="35"/>
      <c r="B34" s="35"/>
      <c r="C34" s="35"/>
      <c r="D34" s="46"/>
      <c r="E34" s="35"/>
      <c r="F34" s="47"/>
      <c r="G34" s="35"/>
      <c r="H34" s="35"/>
      <c r="I34" s="35"/>
      <c r="J34" s="48"/>
      <c r="K34" s="48"/>
      <c r="L34" s="35"/>
      <c r="M34" s="35"/>
    </row>
    <row r="35" spans="1:13" ht="17.25" x14ac:dyDescent="0.15">
      <c r="A35" s="35"/>
      <c r="B35" s="35"/>
      <c r="C35" s="35"/>
      <c r="D35" s="46"/>
      <c r="E35" s="35"/>
      <c r="F35" s="47"/>
      <c r="G35" s="35"/>
      <c r="H35" s="35"/>
      <c r="I35" s="35"/>
      <c r="J35" s="48"/>
      <c r="K35" s="48"/>
      <c r="L35" s="35"/>
      <c r="M35" s="35"/>
    </row>
    <row r="36" spans="1:13" ht="17.25" x14ac:dyDescent="0.15">
      <c r="A36" s="35"/>
      <c r="B36" s="35"/>
      <c r="C36" s="35"/>
      <c r="D36" s="46"/>
      <c r="E36" s="35"/>
      <c r="F36" s="47"/>
      <c r="G36" s="35"/>
      <c r="H36" s="35"/>
      <c r="I36" s="35"/>
      <c r="J36" s="48"/>
      <c r="K36" s="48"/>
      <c r="L36" s="35"/>
      <c r="M36" s="35"/>
    </row>
    <row r="37" spans="1:13" ht="17.25" x14ac:dyDescent="0.15">
      <c r="A37" s="35"/>
      <c r="B37" s="35"/>
      <c r="C37" s="35"/>
      <c r="D37" s="46"/>
      <c r="E37" s="35"/>
      <c r="F37" s="47"/>
      <c r="G37" s="35"/>
      <c r="H37" s="35"/>
      <c r="I37" s="35"/>
      <c r="J37" s="48"/>
      <c r="K37" s="48"/>
      <c r="L37" s="35"/>
      <c r="M37" s="35"/>
    </row>
    <row r="38" spans="1:13" ht="17.25" x14ac:dyDescent="0.15">
      <c r="A38" s="35"/>
      <c r="B38" s="35"/>
      <c r="C38" s="35"/>
      <c r="D38" s="46"/>
      <c r="E38" s="35"/>
      <c r="F38" s="47"/>
      <c r="G38" s="35"/>
      <c r="H38" s="35"/>
      <c r="I38" s="35"/>
      <c r="J38" s="48"/>
      <c r="K38" s="48"/>
      <c r="L38" s="35"/>
      <c r="M38" s="35"/>
    </row>
  </sheetData>
  <autoFilter ref="A1:K3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28">
    <mergeCell ref="A31:C31"/>
    <mergeCell ref="A32:C32"/>
    <mergeCell ref="A33:C33"/>
    <mergeCell ref="A30:C30"/>
    <mergeCell ref="A28:A29"/>
    <mergeCell ref="A12:B12"/>
    <mergeCell ref="A27:J27"/>
    <mergeCell ref="A25:B25"/>
    <mergeCell ref="A14:B14"/>
    <mergeCell ref="A15:G15"/>
    <mergeCell ref="A24:J24"/>
    <mergeCell ref="B16:B17"/>
    <mergeCell ref="C16:C17"/>
    <mergeCell ref="A16:A17"/>
    <mergeCell ref="A26:B26"/>
    <mergeCell ref="A19:J19"/>
    <mergeCell ref="B20:B21"/>
    <mergeCell ref="A20:A21"/>
    <mergeCell ref="A13:B13"/>
    <mergeCell ref="A22:J22"/>
    <mergeCell ref="A23:B23"/>
    <mergeCell ref="A1:K1"/>
    <mergeCell ref="B2:C2"/>
    <mergeCell ref="A3:J3"/>
    <mergeCell ref="A7:J7"/>
    <mergeCell ref="A11:J11"/>
    <mergeCell ref="A4:A6"/>
    <mergeCell ref="A8:A10"/>
  </mergeCells>
  <phoneticPr fontId="10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50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别克日活动</vt:lpstr>
      <vt:lpstr>别克日活动!Print_Area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dcterms:created xsi:type="dcterms:W3CDTF">2014-03-18T18:52:00Z</dcterms:created>
  <dcterms:modified xsi:type="dcterms:W3CDTF">2019-04-30T07:27:05Z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2052-9.1.0.4855</vt:lpwstr>
  </property>
</Properties>
</file>