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22693\Desktop\2024光合创作者大会\上会费\"/>
    </mc:Choice>
  </mc:AlternateContent>
  <xr:revisionPtr revIDLastSave="0" documentId="13_ncr:1_{8AAFB6EB-2C4E-4842-B9A1-DB52672BB8EE}" xr6:coauthVersionLast="47" xr6:coauthVersionMax="47" xr10:uidLastSave="{00000000-0000-0000-0000-000000000000}"/>
  <bookViews>
    <workbookView xWindow="3048" yWindow="924" windowWidth="17280" windowHeight="12252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" l="1"/>
  <c r="G11" i="4"/>
  <c r="H11" i="4"/>
  <c r="G13" i="4"/>
  <c r="G15" i="4"/>
  <c r="H15" i="4"/>
  <c r="I15" i="4"/>
  <c r="B18" i="4"/>
  <c r="G18" i="4"/>
  <c r="K18" i="4"/>
  <c r="F25" i="4"/>
  <c r="J25" i="4"/>
  <c r="F26" i="4"/>
  <c r="D31" i="4" s="1"/>
  <c r="J26" i="4"/>
  <c r="J27" i="4"/>
  <c r="I31" i="4"/>
  <c r="D32" i="4"/>
  <c r="I32" i="4"/>
  <c r="I34" i="4"/>
  <c r="G43" i="3"/>
  <c r="F43" i="3"/>
  <c r="D43" i="3"/>
  <c r="C43" i="3"/>
  <c r="H42" i="3"/>
  <c r="H41" i="3"/>
  <c r="H40" i="3"/>
  <c r="H39" i="3"/>
  <c r="H38" i="3"/>
  <c r="E38" i="3"/>
  <c r="E43" i="3" s="1"/>
  <c r="F37" i="3"/>
  <c r="D37" i="3"/>
  <c r="C37" i="3"/>
  <c r="H36" i="3"/>
  <c r="H37" i="3" s="1"/>
  <c r="E36" i="3"/>
  <c r="E37" i="3" s="1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E26" i="3"/>
  <c r="E27" i="3" s="1"/>
  <c r="G25" i="3"/>
  <c r="F25" i="3"/>
  <c r="D25" i="3"/>
  <c r="C25" i="3"/>
  <c r="H24" i="3"/>
  <c r="H23" i="3"/>
  <c r="H22" i="3"/>
  <c r="E22" i="3"/>
  <c r="E25" i="3" s="1"/>
  <c r="G21" i="3"/>
  <c r="F21" i="3"/>
  <c r="D21" i="3"/>
  <c r="C21" i="3"/>
  <c r="H20" i="3"/>
  <c r="H19" i="3"/>
  <c r="H18" i="3"/>
  <c r="E18" i="3"/>
  <c r="E21" i="3" s="1"/>
  <c r="G17" i="3"/>
  <c r="F17" i="3"/>
  <c r="D17" i="3"/>
  <c r="C17" i="3"/>
  <c r="H16" i="3"/>
  <c r="H15" i="3"/>
  <c r="E15" i="3"/>
  <c r="E17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H10" i="3"/>
  <c r="H9" i="3"/>
  <c r="H8" i="3"/>
  <c r="E8" i="3"/>
  <c r="E11" i="3" s="1"/>
  <c r="H14" i="3" l="1"/>
  <c r="H32" i="3"/>
  <c r="H17" i="3"/>
  <c r="H35" i="3"/>
  <c r="H25" i="3"/>
  <c r="C44" i="3"/>
  <c r="D44" i="3"/>
  <c r="H27" i="3"/>
  <c r="H43" i="3"/>
  <c r="H11" i="3"/>
  <c r="G44" i="3"/>
  <c r="G49" i="3" s="1"/>
  <c r="E44" i="3"/>
  <c r="F44" i="3"/>
  <c r="E49" i="3" s="1"/>
  <c r="H21" i="3"/>
  <c r="H44" i="3" l="1"/>
  <c r="C49" i="3" s="1"/>
  <c r="I49" i="3" s="1"/>
</calcChain>
</file>

<file path=xl/sharedStrings.xml><?xml version="1.0" encoding="utf-8"?>
<sst xmlns="http://schemas.openxmlformats.org/spreadsheetml/2006/main" count="126" uniqueCount="104">
  <si>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</si>
  <si>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</si>
  <si>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</si>
  <si>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</si>
  <si>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</si>
  <si>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</si>
  <si>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</si>
  <si>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</si>
  <si>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</si>
  <si>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</si>
  <si>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</si>
  <si>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</si>
  <si>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</si>
  <si>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</si>
  <si>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</si>
  <si>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</si>
  <si>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</si>
  <si>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</si>
  <si>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</si>
  <si>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</si>
  <si>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</si>
  <si>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</si>
  <si>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</si>
  <si>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</si>
  <si>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</si>
  <si>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</si>
  <si>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</si>
  <si>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</si>
  <si>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</si>
  <si>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</si>
  <si>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</si>
  <si>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</si>
  <si>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</si>
  <si>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</si>
  <si>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</si>
  <si>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</si>
  <si>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</si>
  <si>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</si>
  <si>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</si>
  <si>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</si>
  <si>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</si>
  <si>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</si>
  <si>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</si>
  <si>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</si>
  <si>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</si>
  <si>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</si>
  <si>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</si>
  <si>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</si>
  <si>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</si>
  <si>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</si>
  <si>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</si>
  <si>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</si>
  <si>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 </t>
    <phoneticPr fontId="9" type="noConversion"/>
  </si>
  <si>
    <t>充电费</t>
    <phoneticPr fontId="9" type="noConversion"/>
  </si>
  <si>
    <t>过路费</t>
    <phoneticPr fontId="9" type="noConversion"/>
  </si>
  <si>
    <t>叉车费用</t>
    <phoneticPr fontId="9" type="noConversion"/>
  </si>
  <si>
    <t>司机带货跑腿</t>
    <phoneticPr fontId="9" type="noConversion"/>
  </si>
  <si>
    <t>物料快递费</t>
    <phoneticPr fontId="9" type="noConversion"/>
  </si>
  <si>
    <t>T恤补货</t>
    <phoneticPr fontId="9" type="noConversion"/>
  </si>
  <si>
    <t>岩石盘打样</t>
    <phoneticPr fontId="9" type="noConversion"/>
  </si>
  <si>
    <t>陈虔付</t>
    <phoneticPr fontId="9" type="noConversion"/>
  </si>
  <si>
    <t>团号：HMOA-240712-DJH600</t>
    <phoneticPr fontId="9" type="noConversion"/>
  </si>
  <si>
    <t>会议日期：2024.08.22-29</t>
    <phoneticPr fontId="9" type="noConversion"/>
  </si>
  <si>
    <t>【报销单】</t>
    <phoneticPr fontId="9" type="noConversion"/>
  </si>
  <si>
    <t>合规:</t>
  </si>
  <si>
    <t>报销人:</t>
  </si>
  <si>
    <t>8.24~25</t>
    <phoneticPr fontId="13" type="noConversion"/>
  </si>
  <si>
    <t>8.22~23，8.26~29</t>
    <phoneticPr fontId="13" type="noConversion"/>
  </si>
  <si>
    <t>备注</t>
  </si>
  <si>
    <t>天数</t>
  </si>
  <si>
    <t>每天金额</t>
  </si>
  <si>
    <t>出差起止日期</t>
  </si>
  <si>
    <t>出差城市</t>
  </si>
  <si>
    <t>HMOA-240712-DJH600</t>
    <phoneticPr fontId="13" type="noConversion"/>
  </si>
  <si>
    <t>团号:</t>
  </si>
  <si>
    <t>报销日期:</t>
  </si>
  <si>
    <t>2024.8.22~29</t>
    <phoneticPr fontId="13" type="noConversion"/>
  </si>
  <si>
    <t>发生日期:</t>
  </si>
  <si>
    <t>部门:</t>
  </si>
  <si>
    <t>发生地:</t>
  </si>
  <si>
    <t>职位:</t>
  </si>
  <si>
    <t>姓名:</t>
  </si>
  <si>
    <t>【员工上会补助统计单】</t>
  </si>
  <si>
    <t>报销总金额</t>
  </si>
  <si>
    <t>补票金额</t>
  </si>
  <si>
    <t>合格发票金额</t>
  </si>
  <si>
    <t>苏奕璇付</t>
  </si>
  <si>
    <t>矿泉水搬运费</t>
  </si>
  <si>
    <t>苏奕璇餐费</t>
  </si>
  <si>
    <t>餐费</t>
  </si>
  <si>
    <t>田子钰打车</t>
  </si>
  <si>
    <t>市内交通（打车）</t>
  </si>
  <si>
    <t>苏奕璇打车</t>
  </si>
  <si>
    <t>不合格发票金额</t>
  </si>
  <si>
    <t>实际报销金额</t>
  </si>
  <si>
    <t>用途</t>
  </si>
  <si>
    <t>报销项目</t>
  </si>
  <si>
    <t>2024.9.2</t>
    <phoneticPr fontId="13" type="noConversion"/>
  </si>
  <si>
    <t>上海事业部</t>
  </si>
  <si>
    <t>无锡</t>
    <phoneticPr fontId="13" type="noConversion"/>
  </si>
  <si>
    <t>项目经理</t>
    <phoneticPr fontId="13" type="noConversion"/>
  </si>
  <si>
    <t>陈虔</t>
    <phoneticPr fontId="13" type="noConversion"/>
  </si>
  <si>
    <t>【员工差旅报销单】</t>
  </si>
  <si>
    <t>差旅费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</si>
</sst>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#,##0.00;[Red]#,##0.00"/>
    <numFmt numFmtId="180" formatCode="0.00_);[Red]\(0.00\)"/>
  </numFmts>
  <fonts count="1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10" fillId="0" borderId="0" xfId="0" applyFo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14" fillId="0" borderId="0" xfId="2" applyFont="1">
      <alignment vertical="center"/>
    </xf>
    <xf numFmtId="0" fontId="15" fillId="0" borderId="3" xfId="2" applyFont="1" applyBorder="1">
      <alignment vertical="center"/>
    </xf>
    <xf numFmtId="179" fontId="15" fillId="0" borderId="8" xfId="2" applyNumberFormat="1" applyFont="1" applyBorder="1" applyAlignment="1">
      <alignment horizontal="center" vertical="center"/>
    </xf>
    <xf numFmtId="179" fontId="15" fillId="0" borderId="2" xfId="2" applyNumberFormat="1" applyFont="1" applyBorder="1" applyAlignment="1">
      <alignment horizontal="center" vertical="center"/>
    </xf>
    <xf numFmtId="179" fontId="15" fillId="0" borderId="3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4" fillId="2" borderId="3" xfId="2" applyFont="1" applyFill="1" applyBorder="1" applyAlignment="1">
      <alignment vertical="center" wrapText="1"/>
    </xf>
    <xf numFmtId="180" fontId="14" fillId="2" borderId="8" xfId="2" applyNumberFormat="1" applyFont="1" applyFill="1" applyBorder="1" applyAlignment="1">
      <alignment horizontal="center" vertical="center"/>
    </xf>
    <xf numFmtId="180" fontId="14" fillId="2" borderId="2" xfId="2" applyNumberFormat="1" applyFont="1" applyFill="1" applyBorder="1" applyAlignment="1">
      <alignment horizontal="center" vertical="center"/>
    </xf>
    <xf numFmtId="180" fontId="14" fillId="2" borderId="3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2" borderId="3" xfId="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80" fontId="14" fillId="2" borderId="3" xfId="2" applyNumberFormat="1" applyFont="1" applyFill="1" applyBorder="1" applyAlignment="1">
      <alignment horizontal="center" vertical="center"/>
    </xf>
    <xf numFmtId="0" fontId="14" fillId="9" borderId="9" xfId="2" applyFont="1" applyFill="1" applyBorder="1" applyAlignment="1">
      <alignment horizontal="center" vertical="center"/>
    </xf>
    <xf numFmtId="0" fontId="14" fillId="9" borderId="1" xfId="2" applyFont="1" applyFill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right" vertical="center"/>
    </xf>
    <xf numFmtId="0" fontId="14" fillId="9" borderId="1" xfId="2" applyFont="1" applyFill="1" applyBorder="1" applyAlignment="1">
      <alignment horizontal="center" vertical="center"/>
    </xf>
    <xf numFmtId="0" fontId="14" fillId="0" borderId="10" xfId="2" applyFont="1" applyBorder="1">
      <alignment vertical="center"/>
    </xf>
    <xf numFmtId="0" fontId="14" fillId="9" borderId="11" xfId="2" applyFont="1" applyFill="1" applyBorder="1" applyAlignment="1">
      <alignment horizontal="center" vertical="center"/>
    </xf>
    <xf numFmtId="58" fontId="14" fillId="9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4" fillId="9" borderId="0" xfId="2" applyFont="1" applyFill="1" applyAlignment="1">
      <alignment horizontal="center" vertical="center"/>
    </xf>
    <xf numFmtId="0" fontId="14" fillId="0" borderId="12" xfId="2" applyFont="1" applyBorder="1">
      <alignment vertical="center"/>
    </xf>
    <xf numFmtId="0" fontId="14" fillId="9" borderId="13" xfId="2" applyFont="1" applyFill="1" applyBorder="1" applyAlignment="1">
      <alignment horizontal="center" vertical="center"/>
    </xf>
    <xf numFmtId="0" fontId="14" fillId="9" borderId="14" xfId="2" applyFont="1" applyFill="1" applyBorder="1" applyAlignment="1">
      <alignment horizontal="center" vertical="center"/>
    </xf>
    <xf numFmtId="0" fontId="14" fillId="0" borderId="14" xfId="2" applyFont="1" applyBorder="1">
      <alignment vertical="center"/>
    </xf>
    <xf numFmtId="0" fontId="14" fillId="0" borderId="14" xfId="2" applyFont="1" applyBorder="1" applyAlignment="1">
      <alignment horizontal="right" vertical="center"/>
    </xf>
    <xf numFmtId="0" fontId="14" fillId="0" borderId="15" xfId="2" applyFont="1" applyBorder="1">
      <alignment vertical="center"/>
    </xf>
    <xf numFmtId="177" fontId="15" fillId="0" borderId="3" xfId="2" applyNumberFormat="1" applyFont="1" applyBorder="1" applyAlignment="1">
      <alignment horizontal="center" vertical="center"/>
    </xf>
    <xf numFmtId="176" fontId="15" fillId="2" borderId="3" xfId="2" applyNumberFormat="1" applyFont="1" applyFill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176" fontId="14" fillId="0" borderId="0" xfId="2" applyNumberFormat="1" applyFont="1" applyAlignment="1">
      <alignment horizontal="left" vertical="center"/>
    </xf>
    <xf numFmtId="0" fontId="16" fillId="2" borderId="3" xfId="2" applyFont="1" applyFill="1" applyBorder="1">
      <alignment vertical="center"/>
    </xf>
    <xf numFmtId="180" fontId="16" fillId="2" borderId="8" xfId="2" applyNumberFormat="1" applyFont="1" applyFill="1" applyBorder="1" applyAlignment="1">
      <alignment horizontal="center" vertical="center"/>
    </xf>
    <xf numFmtId="180" fontId="16" fillId="2" borderId="2" xfId="2" applyNumberFormat="1" applyFont="1" applyFill="1" applyBorder="1" applyAlignment="1">
      <alignment horizontal="center" vertical="center"/>
    </xf>
    <xf numFmtId="180" fontId="16" fillId="2" borderId="3" xfId="2" applyNumberFormat="1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4" fillId="9" borderId="1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right" vertical="center"/>
    </xf>
    <xf numFmtId="0" fontId="18" fillId="0" borderId="0" xfId="2" applyFont="1">
      <alignment vertical="center"/>
    </xf>
    <xf numFmtId="0" fontId="7" fillId="0" borderId="0" xfId="2">
      <alignment vertical="center"/>
    </xf>
    <xf numFmtId="0" fontId="14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19050</xdr:rowOff>
    </xdr:from>
    <xdr:ext cx="1194088" cy="663286"/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9BABD52-AF74-4A5D-B097-D8124868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9125" y="19050"/>
          <a:ext cx="1194088" cy="663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55"/>
  <sheetViews>
    <sheetView topLeftCell="B7" workbookViewId="0">
      <selection activeCell="H51" sqref="H51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9" style="3"/>
    <col min="6" max="6" width="15.33203125" customWidth="1"/>
    <col min="7" max="7" width="11.77734375" customWidth="1"/>
    <col min="8" max="8" width="15.21875" customWidth="1"/>
    <col min="9" max="9" width="24.88671875" customWidth="1"/>
    <col min="10" max="10" width="39.44140625" customWidth="1"/>
  </cols>
  <sheetData>
    <row r="2" spans="1:13" ht="21" customHeight="1" x14ac:dyDescent="0.25">
      <c r="C2" s="25" t="s">
        <v>63</v>
      </c>
      <c r="D2" s="26"/>
      <c r="E2" s="26"/>
      <c r="F2" s="26"/>
      <c r="G2" s="26"/>
      <c r="H2" s="26"/>
      <c r="I2" s="12"/>
      <c r="J2" s="12"/>
      <c r="K2" s="12"/>
      <c r="L2" s="12"/>
    </row>
    <row r="4" spans="1:13" ht="21" customHeight="1" x14ac:dyDescent="0.25">
      <c r="H4" s="54" t="s">
        <v>61</v>
      </c>
      <c r="I4" s="55"/>
      <c r="J4" s="54" t="s">
        <v>62</v>
      </c>
    </row>
    <row r="5" spans="1:13" ht="21" customHeight="1" x14ac:dyDescent="0.25">
      <c r="H5" s="56"/>
      <c r="I5" s="56"/>
      <c r="J5" s="56"/>
    </row>
    <row r="6" spans="1:13" ht="21" customHeight="1" x14ac:dyDescent="0.25">
      <c r="A6" s="38" t="s">
        <v>0</v>
      </c>
      <c r="B6" s="43" t="s">
        <v>1</v>
      </c>
      <c r="C6" s="27" t="s">
        <v>2</v>
      </c>
      <c r="D6" s="27"/>
      <c r="E6" s="27"/>
      <c r="F6" s="28" t="s">
        <v>3</v>
      </c>
      <c r="G6" s="28"/>
      <c r="H6" s="28"/>
      <c r="I6" s="28"/>
      <c r="J6" s="43" t="s">
        <v>4</v>
      </c>
    </row>
    <row r="7" spans="1:13" ht="21" customHeight="1" x14ac:dyDescent="0.25">
      <c r="A7" s="38"/>
      <c r="B7" s="43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43"/>
    </row>
    <row r="8" spans="1:13" ht="21" customHeight="1" x14ac:dyDescent="0.25">
      <c r="A8" s="39">
        <v>1</v>
      </c>
      <c r="B8" s="32" t="s">
        <v>12</v>
      </c>
      <c r="C8" s="44">
        <v>0</v>
      </c>
      <c r="D8" s="48"/>
      <c r="E8" s="44">
        <f>C8*D8</f>
        <v>0</v>
      </c>
      <c r="F8" s="8">
        <v>67.930000000000007</v>
      </c>
      <c r="G8" s="8">
        <v>100</v>
      </c>
      <c r="H8" s="8">
        <f>F8+G8</f>
        <v>167.93</v>
      </c>
      <c r="I8" s="20" t="s">
        <v>53</v>
      </c>
      <c r="J8" s="49" t="s">
        <v>13</v>
      </c>
    </row>
    <row r="9" spans="1:13" ht="21" customHeight="1" x14ac:dyDescent="0.25">
      <c r="A9" s="39"/>
      <c r="B9" s="32"/>
      <c r="C9" s="44"/>
      <c r="D9" s="48"/>
      <c r="E9" s="44"/>
      <c r="F9" s="8">
        <v>0</v>
      </c>
      <c r="G9" s="8">
        <v>120</v>
      </c>
      <c r="H9" s="8">
        <f>F9+G9</f>
        <v>120</v>
      </c>
      <c r="I9" s="20" t="s">
        <v>54</v>
      </c>
      <c r="J9" s="60"/>
    </row>
    <row r="10" spans="1:13" ht="21" customHeight="1" x14ac:dyDescent="0.25">
      <c r="A10" s="39"/>
      <c r="B10" s="32"/>
      <c r="C10" s="44"/>
      <c r="D10" s="48"/>
      <c r="E10" s="44"/>
      <c r="F10" s="8">
        <v>0</v>
      </c>
      <c r="G10" s="8">
        <v>0</v>
      </c>
      <c r="H10" s="8">
        <f>F10+G10</f>
        <v>0</v>
      </c>
      <c r="I10" s="13"/>
      <c r="J10" s="60"/>
    </row>
    <row r="11" spans="1:13" s="1" customFormat="1" ht="21" customHeight="1" x14ac:dyDescent="0.25">
      <c r="A11" s="9"/>
      <c r="B11" s="10" t="s">
        <v>14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67.930000000000007</v>
      </c>
      <c r="G11" s="11">
        <f>SUM(G8:G10)</f>
        <v>220</v>
      </c>
      <c r="H11" s="11">
        <f>SUM(H8:H10)</f>
        <v>287.93</v>
      </c>
      <c r="I11" s="14" t="s">
        <v>15</v>
      </c>
      <c r="J11" s="50"/>
    </row>
    <row r="12" spans="1:13" ht="21" customHeight="1" x14ac:dyDescent="0.25">
      <c r="A12" s="40">
        <v>2</v>
      </c>
      <c r="B12" s="33" t="s">
        <v>16</v>
      </c>
      <c r="C12" s="45">
        <v>0</v>
      </c>
      <c r="D12" s="40"/>
      <c r="E12" s="45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9" t="s">
        <v>17</v>
      </c>
    </row>
    <row r="13" spans="1:13" ht="21" customHeight="1" x14ac:dyDescent="0.25">
      <c r="A13" s="41"/>
      <c r="B13" s="34"/>
      <c r="C13" s="46"/>
      <c r="D13" s="41"/>
      <c r="E13" s="46"/>
      <c r="F13" s="8">
        <v>0</v>
      </c>
      <c r="G13" s="8">
        <v>0</v>
      </c>
      <c r="H13" s="8">
        <f t="shared" ref="H13" si="0">F13+G13</f>
        <v>0</v>
      </c>
      <c r="I13" s="13"/>
      <c r="J13" s="60"/>
    </row>
    <row r="14" spans="1:13" s="1" customFormat="1" ht="21" customHeight="1" x14ac:dyDescent="0.2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50"/>
    </row>
    <row r="15" spans="1:13" ht="21" customHeight="1" x14ac:dyDescent="0.25">
      <c r="A15" s="39">
        <v>3</v>
      </c>
      <c r="B15" s="32" t="s">
        <v>19</v>
      </c>
      <c r="C15" s="44">
        <v>0</v>
      </c>
      <c r="D15" s="48"/>
      <c r="E15" s="44">
        <f>C15*D15</f>
        <v>0</v>
      </c>
      <c r="F15" s="8">
        <v>0</v>
      </c>
      <c r="G15" s="8">
        <v>0</v>
      </c>
      <c r="H15" s="8">
        <f>F15+G15</f>
        <v>0</v>
      </c>
      <c r="I15" s="20"/>
      <c r="J15" s="57" t="s">
        <v>20</v>
      </c>
      <c r="M15">
        <v>720</v>
      </c>
    </row>
    <row r="16" spans="1:13" ht="21" customHeight="1" x14ac:dyDescent="0.25">
      <c r="A16" s="39"/>
      <c r="B16" s="32"/>
      <c r="C16" s="44"/>
      <c r="D16" s="48"/>
      <c r="E16" s="44"/>
      <c r="F16" s="8">
        <v>0</v>
      </c>
      <c r="G16" s="8">
        <v>0</v>
      </c>
      <c r="H16" s="8">
        <f>F16+G16</f>
        <v>0</v>
      </c>
      <c r="I16" s="13"/>
      <c r="J16" s="58"/>
    </row>
    <row r="17" spans="1:10" s="1" customFormat="1" ht="21" customHeight="1" x14ac:dyDescent="0.25">
      <c r="A17" s="9"/>
      <c r="B17" s="10" t="s">
        <v>21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9"/>
    </row>
    <row r="18" spans="1:10" ht="21" customHeight="1" x14ac:dyDescent="0.25">
      <c r="A18" s="39">
        <v>4</v>
      </c>
      <c r="B18" s="32" t="s">
        <v>22</v>
      </c>
      <c r="C18" s="44">
        <v>0</v>
      </c>
      <c r="D18" s="48"/>
      <c r="E18" s="44">
        <f>C18*D18</f>
        <v>0</v>
      </c>
      <c r="F18" s="8">
        <v>127</v>
      </c>
      <c r="G18" s="8">
        <v>209</v>
      </c>
      <c r="H18" s="8">
        <f>F18+G18</f>
        <v>336</v>
      </c>
      <c r="I18" s="20" t="s">
        <v>60</v>
      </c>
      <c r="J18" s="57" t="s">
        <v>23</v>
      </c>
    </row>
    <row r="19" spans="1:10" ht="21" customHeight="1" x14ac:dyDescent="0.25">
      <c r="A19" s="39"/>
      <c r="B19" s="32"/>
      <c r="C19" s="44"/>
      <c r="D19" s="48"/>
      <c r="E19" s="44"/>
      <c r="F19" s="8">
        <v>0</v>
      </c>
      <c r="G19" s="8">
        <v>0</v>
      </c>
      <c r="H19" s="8">
        <f>F19+G19</f>
        <v>0</v>
      </c>
      <c r="I19" s="13"/>
      <c r="J19" s="58"/>
    </row>
    <row r="20" spans="1:10" ht="21" customHeight="1" x14ac:dyDescent="0.25">
      <c r="A20" s="39"/>
      <c r="B20" s="32"/>
      <c r="C20" s="44"/>
      <c r="D20" s="48"/>
      <c r="E20" s="44"/>
      <c r="F20" s="8">
        <v>0</v>
      </c>
      <c r="G20" s="8">
        <v>0</v>
      </c>
      <c r="H20" s="8">
        <f t="shared" ref="H20" si="1">F20+G20</f>
        <v>0</v>
      </c>
      <c r="I20" s="13"/>
      <c r="J20" s="58"/>
    </row>
    <row r="21" spans="1:10" s="1" customFormat="1" ht="21" customHeight="1" x14ac:dyDescent="0.25">
      <c r="A21" s="9"/>
      <c r="B21" s="10" t="s">
        <v>24</v>
      </c>
      <c r="C21" s="11">
        <f>SUM(C18)</f>
        <v>0</v>
      </c>
      <c r="D21" s="11">
        <f>SUM(D18)</f>
        <v>0</v>
      </c>
      <c r="E21" s="11">
        <f>SUM(E18)</f>
        <v>0</v>
      </c>
      <c r="F21" s="11">
        <f>SUM(F18:F20)</f>
        <v>127</v>
      </c>
      <c r="G21" s="11">
        <f>SUM(G18:G20)</f>
        <v>209</v>
      </c>
      <c r="H21" s="11">
        <f>SUM(H18:H20)</f>
        <v>336</v>
      </c>
      <c r="I21" s="14"/>
      <c r="J21" s="59"/>
    </row>
    <row r="22" spans="1:10" ht="21" customHeight="1" x14ac:dyDescent="0.25">
      <c r="A22" s="40">
        <v>5</v>
      </c>
      <c r="B22" s="33" t="s">
        <v>25</v>
      </c>
      <c r="C22" s="45">
        <v>0</v>
      </c>
      <c r="D22" s="40"/>
      <c r="E22" s="45">
        <f>C22*D22</f>
        <v>0</v>
      </c>
      <c r="F22" s="8">
        <v>408</v>
      </c>
      <c r="G22" s="8">
        <v>0</v>
      </c>
      <c r="H22" s="8">
        <f t="shared" ref="H22:H24" si="2">F22+G22</f>
        <v>408</v>
      </c>
      <c r="I22" s="20" t="s">
        <v>58</v>
      </c>
      <c r="J22" s="49" t="s">
        <v>26</v>
      </c>
    </row>
    <row r="23" spans="1:10" ht="21" customHeight="1" x14ac:dyDescent="0.25">
      <c r="A23" s="42"/>
      <c r="B23" s="35"/>
      <c r="C23" s="47"/>
      <c r="D23" s="42"/>
      <c r="E23" s="47"/>
      <c r="F23" s="8">
        <v>33</v>
      </c>
      <c r="G23" s="8">
        <v>0</v>
      </c>
      <c r="H23" s="8">
        <f t="shared" si="2"/>
        <v>33</v>
      </c>
      <c r="I23" s="20" t="s">
        <v>59</v>
      </c>
      <c r="J23" s="60"/>
    </row>
    <row r="24" spans="1:10" ht="21" customHeight="1" x14ac:dyDescent="0.25">
      <c r="A24" s="42"/>
      <c r="B24" s="35"/>
      <c r="C24" s="47"/>
      <c r="D24" s="42"/>
      <c r="E24" s="47"/>
      <c r="F24" s="8">
        <v>0</v>
      </c>
      <c r="G24" s="8">
        <v>0</v>
      </c>
      <c r="H24" s="8">
        <f t="shared" si="2"/>
        <v>0</v>
      </c>
      <c r="I24" s="13"/>
      <c r="J24" s="60"/>
    </row>
    <row r="25" spans="1:10" s="1" customFormat="1" ht="21" customHeight="1" x14ac:dyDescent="0.25">
      <c r="A25" s="9"/>
      <c r="B25" s="10" t="s">
        <v>27</v>
      </c>
      <c r="C25" s="11">
        <f>SUM(C22)</f>
        <v>0</v>
      </c>
      <c r="D25" s="11">
        <f>SUM(D22)</f>
        <v>0</v>
      </c>
      <c r="E25" s="11">
        <f>SUM(E22)</f>
        <v>0</v>
      </c>
      <c r="F25" s="11">
        <f>SUM(F22:F24)</f>
        <v>441</v>
      </c>
      <c r="G25" s="11">
        <f>SUM(G22:G24)</f>
        <v>0</v>
      </c>
      <c r="H25" s="11">
        <f>SUM(H22:H24)</f>
        <v>441</v>
      </c>
      <c r="I25" s="14"/>
      <c r="J25" s="50"/>
    </row>
    <row r="26" spans="1:10" ht="21" customHeight="1" x14ac:dyDescent="0.25">
      <c r="A26" s="22">
        <v>6</v>
      </c>
      <c r="B26" s="21" t="s">
        <v>28</v>
      </c>
      <c r="C26" s="8">
        <v>0</v>
      </c>
      <c r="D26" s="23"/>
      <c r="E26" s="8">
        <f t="shared" ref="E26:E38" si="3">C26*D26</f>
        <v>0</v>
      </c>
      <c r="F26" s="8">
        <v>0</v>
      </c>
      <c r="G26" s="8">
        <v>0</v>
      </c>
      <c r="H26" s="8">
        <f t="shared" ref="H26:H38" si="4">F26+G26</f>
        <v>0</v>
      </c>
      <c r="I26" s="13"/>
      <c r="J26" s="49" t="s">
        <v>29</v>
      </c>
    </row>
    <row r="27" spans="1:10" s="1" customFormat="1" ht="21" customHeight="1" x14ac:dyDescent="0.25">
      <c r="A27" s="9"/>
      <c r="B27" s="10" t="s">
        <v>30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4"/>
      <c r="J27" s="59"/>
    </row>
    <row r="28" spans="1:10" ht="21" customHeight="1" x14ac:dyDescent="0.25">
      <c r="A28" s="39">
        <v>7</v>
      </c>
      <c r="B28" s="32" t="s">
        <v>31</v>
      </c>
      <c r="C28" s="44">
        <v>0</v>
      </c>
      <c r="D28" s="48"/>
      <c r="E28" s="44">
        <f t="shared" si="3"/>
        <v>0</v>
      </c>
      <c r="F28" s="8">
        <v>0</v>
      </c>
      <c r="G28" s="8">
        <v>0</v>
      </c>
      <c r="H28" s="8">
        <f t="shared" si="4"/>
        <v>0</v>
      </c>
      <c r="I28" s="13"/>
      <c r="J28" s="51"/>
    </row>
    <row r="29" spans="1:10" ht="21" customHeight="1" x14ac:dyDescent="0.25">
      <c r="A29" s="39"/>
      <c r="B29" s="32"/>
      <c r="C29" s="44"/>
      <c r="D29" s="48"/>
      <c r="E29" s="44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ht="21" customHeight="1" x14ac:dyDescent="0.25">
      <c r="A30" s="39"/>
      <c r="B30" s="32"/>
      <c r="C30" s="44"/>
      <c r="D30" s="48"/>
      <c r="E30" s="44"/>
      <c r="F30" s="8">
        <v>0</v>
      </c>
      <c r="G30" s="8">
        <v>0</v>
      </c>
      <c r="H30" s="8">
        <f t="shared" si="4"/>
        <v>0</v>
      </c>
      <c r="I30" s="13"/>
      <c r="J30" s="52"/>
    </row>
    <row r="31" spans="1:10" ht="21" customHeight="1" x14ac:dyDescent="0.25">
      <c r="A31" s="39"/>
      <c r="B31" s="32"/>
      <c r="C31" s="44"/>
      <c r="D31" s="48"/>
      <c r="E31" s="44"/>
      <c r="F31" s="8">
        <v>0</v>
      </c>
      <c r="G31" s="8">
        <v>0</v>
      </c>
      <c r="H31" s="8">
        <f t="shared" si="4"/>
        <v>0</v>
      </c>
      <c r="I31" s="13"/>
      <c r="J31" s="52"/>
    </row>
    <row r="32" spans="1:10" s="1" customFormat="1" ht="21" customHeight="1" x14ac:dyDescent="0.25">
      <c r="A32" s="9"/>
      <c r="B32" s="10" t="s">
        <v>32</v>
      </c>
      <c r="C32" s="11">
        <f>SUM(C28)</f>
        <v>0</v>
      </c>
      <c r="D32" s="11">
        <f t="shared" ref="D32:E32" si="5">SUM(D28)</f>
        <v>0</v>
      </c>
      <c r="E32" s="11">
        <f t="shared" si="5"/>
        <v>0</v>
      </c>
      <c r="F32" s="11">
        <f>SUM(F28:F31)</f>
        <v>0</v>
      </c>
      <c r="G32" s="11">
        <f t="shared" ref="G32:H32" si="6">SUM(G28:G31)</f>
        <v>0</v>
      </c>
      <c r="H32" s="11">
        <f t="shared" si="6"/>
        <v>0</v>
      </c>
      <c r="I32" s="14"/>
      <c r="J32" s="53"/>
    </row>
    <row r="33" spans="1:10" ht="21" customHeight="1" x14ac:dyDescent="0.25">
      <c r="A33" s="39">
        <v>8</v>
      </c>
      <c r="B33" s="32" t="s">
        <v>33</v>
      </c>
      <c r="C33" s="44">
        <v>0</v>
      </c>
      <c r="D33" s="48"/>
      <c r="E33" s="44">
        <f t="shared" si="3"/>
        <v>0</v>
      </c>
      <c r="F33" s="8">
        <v>0</v>
      </c>
      <c r="G33" s="8">
        <v>0</v>
      </c>
      <c r="H33" s="8">
        <f t="shared" si="4"/>
        <v>0</v>
      </c>
      <c r="I33" s="13"/>
      <c r="J33" s="57" t="s">
        <v>34</v>
      </c>
    </row>
    <row r="34" spans="1:10" ht="21" customHeight="1" x14ac:dyDescent="0.25">
      <c r="A34" s="39"/>
      <c r="B34" s="32"/>
      <c r="C34" s="44"/>
      <c r="D34" s="48"/>
      <c r="E34" s="44"/>
      <c r="F34" s="8">
        <v>0</v>
      </c>
      <c r="G34" s="8">
        <v>0</v>
      </c>
      <c r="H34" s="8">
        <f t="shared" si="4"/>
        <v>0</v>
      </c>
      <c r="I34" s="13"/>
      <c r="J34" s="58"/>
    </row>
    <row r="35" spans="1:10" s="1" customFormat="1" ht="21" customHeight="1" x14ac:dyDescent="0.25">
      <c r="A35" s="9"/>
      <c r="B35" s="10" t="s">
        <v>35</v>
      </c>
      <c r="C35" s="11">
        <f>SUM(C33)</f>
        <v>0</v>
      </c>
      <c r="D35" s="11">
        <f t="shared" ref="D35:E35" si="7">SUM(D33)</f>
        <v>0</v>
      </c>
      <c r="E35" s="11">
        <f t="shared" si="7"/>
        <v>0</v>
      </c>
      <c r="F35" s="11">
        <f>SUM(F33:F34)</f>
        <v>0</v>
      </c>
      <c r="G35" s="11">
        <f t="shared" ref="G35:H35" si="8">SUM(G33:G34)</f>
        <v>0</v>
      </c>
      <c r="H35" s="11">
        <f t="shared" si="8"/>
        <v>0</v>
      </c>
      <c r="I35" s="14"/>
      <c r="J35" s="59"/>
    </row>
    <row r="36" spans="1:10" ht="21" customHeight="1" x14ac:dyDescent="0.25">
      <c r="A36" s="22">
        <v>9</v>
      </c>
      <c r="B36" s="21" t="s">
        <v>36</v>
      </c>
      <c r="C36" s="8">
        <v>0</v>
      </c>
      <c r="D36" s="23"/>
      <c r="E36" s="8">
        <f t="shared" si="3"/>
        <v>0</v>
      </c>
      <c r="F36" s="8">
        <v>0</v>
      </c>
      <c r="G36" s="8">
        <v>0</v>
      </c>
      <c r="H36" s="8">
        <f t="shared" si="4"/>
        <v>0</v>
      </c>
      <c r="I36" s="13"/>
      <c r="J36" s="49" t="s">
        <v>37</v>
      </c>
    </row>
    <row r="37" spans="1:10" s="1" customFormat="1" ht="21" customHeight="1" x14ac:dyDescent="0.25">
      <c r="A37" s="9"/>
      <c r="B37" s="10" t="s">
        <v>38</v>
      </c>
      <c r="C37" s="11">
        <f>SUM(C36)</f>
        <v>0</v>
      </c>
      <c r="D37" s="11">
        <f>SUM(D36)</f>
        <v>0</v>
      </c>
      <c r="E37" s="11">
        <f>SUM(E36)</f>
        <v>0</v>
      </c>
      <c r="F37" s="11">
        <f>SUM(F36:F36)</f>
        <v>0</v>
      </c>
      <c r="G37" s="11" t="s">
        <v>39</v>
      </c>
      <c r="H37" s="11">
        <f>SUM(H36:H36)</f>
        <v>0</v>
      </c>
      <c r="I37" s="14"/>
      <c r="J37" s="50"/>
    </row>
    <row r="38" spans="1:10" ht="21" customHeight="1" x14ac:dyDescent="0.25">
      <c r="A38" s="40">
        <v>10</v>
      </c>
      <c r="B38" s="32" t="s">
        <v>40</v>
      </c>
      <c r="C38" s="44">
        <v>0</v>
      </c>
      <c r="D38" s="48"/>
      <c r="E38" s="44">
        <f t="shared" si="3"/>
        <v>0</v>
      </c>
      <c r="F38" s="8">
        <v>500</v>
      </c>
      <c r="G38" s="8">
        <v>0</v>
      </c>
      <c r="H38" s="8">
        <f t="shared" si="4"/>
        <v>500</v>
      </c>
      <c r="I38" s="20" t="s">
        <v>55</v>
      </c>
      <c r="J38" s="51"/>
    </row>
    <row r="39" spans="1:10" ht="21" customHeight="1" x14ac:dyDescent="0.25">
      <c r="A39" s="42"/>
      <c r="B39" s="32"/>
      <c r="C39" s="44"/>
      <c r="D39" s="48"/>
      <c r="E39" s="44"/>
      <c r="F39" s="8">
        <v>0</v>
      </c>
      <c r="G39" s="8">
        <v>200</v>
      </c>
      <c r="H39" s="8">
        <f t="shared" ref="H39:H42" si="9">F39+G39</f>
        <v>200</v>
      </c>
      <c r="I39" s="20" t="s">
        <v>56</v>
      </c>
      <c r="J39" s="52"/>
    </row>
    <row r="40" spans="1:10" ht="21" customHeight="1" x14ac:dyDescent="0.25">
      <c r="A40" s="42"/>
      <c r="B40" s="32"/>
      <c r="C40" s="44"/>
      <c r="D40" s="48"/>
      <c r="E40" s="44"/>
      <c r="F40" s="8">
        <v>1613.75</v>
      </c>
      <c r="G40" s="8">
        <v>0</v>
      </c>
      <c r="H40" s="8">
        <f t="shared" si="9"/>
        <v>1613.75</v>
      </c>
      <c r="I40" s="20" t="s">
        <v>57</v>
      </c>
      <c r="J40" s="52"/>
    </row>
    <row r="41" spans="1:10" ht="21" customHeight="1" x14ac:dyDescent="0.25">
      <c r="A41" s="42"/>
      <c r="B41" s="32"/>
      <c r="C41" s="44"/>
      <c r="D41" s="48"/>
      <c r="E41" s="44"/>
      <c r="F41" s="8">
        <v>0</v>
      </c>
      <c r="G41" s="8">
        <v>0</v>
      </c>
      <c r="H41" s="8">
        <f t="shared" si="9"/>
        <v>0</v>
      </c>
      <c r="I41" s="13"/>
      <c r="J41" s="52"/>
    </row>
    <row r="42" spans="1:10" ht="21" customHeight="1" x14ac:dyDescent="0.25">
      <c r="A42" s="42"/>
      <c r="B42" s="32"/>
      <c r="C42" s="44"/>
      <c r="D42" s="48"/>
      <c r="E42" s="44"/>
      <c r="F42" s="8">
        <v>0</v>
      </c>
      <c r="G42" s="8">
        <v>0</v>
      </c>
      <c r="H42" s="8">
        <f t="shared" si="9"/>
        <v>0</v>
      </c>
      <c r="I42" s="13"/>
      <c r="J42" s="52"/>
    </row>
    <row r="43" spans="1:10" s="1" customFormat="1" ht="21" customHeight="1" x14ac:dyDescent="0.25">
      <c r="A43" s="9"/>
      <c r="B43" s="10" t="s">
        <v>41</v>
      </c>
      <c r="C43" s="11">
        <f>SUM(C38)</f>
        <v>0</v>
      </c>
      <c r="D43" s="11">
        <f>SUM(D38)</f>
        <v>0</v>
      </c>
      <c r="E43" s="11">
        <f>SUM(E38)</f>
        <v>0</v>
      </c>
      <c r="F43" s="11">
        <f>SUM(F38:F42)</f>
        <v>2113.75</v>
      </c>
      <c r="G43" s="11">
        <f>SUM(G38:G42)</f>
        <v>200</v>
      </c>
      <c r="H43" s="11">
        <f>SUM(H38:H42)</f>
        <v>2313.75</v>
      </c>
      <c r="I43" s="14"/>
      <c r="J43" s="53"/>
    </row>
    <row r="44" spans="1:10" ht="21" customHeight="1" x14ac:dyDescent="0.25">
      <c r="A44" s="9"/>
      <c r="B44" s="10" t="s">
        <v>42</v>
      </c>
      <c r="C44" s="11">
        <f t="shared" ref="C44:H44" si="10">SUM(C43,C37,C35,C32,C27,C25,C21,C17,C14,C11)</f>
        <v>0</v>
      </c>
      <c r="D44" s="11">
        <f t="shared" si="10"/>
        <v>0</v>
      </c>
      <c r="E44" s="11">
        <f t="shared" si="10"/>
        <v>0</v>
      </c>
      <c r="F44" s="11">
        <f t="shared" si="10"/>
        <v>2749.68</v>
      </c>
      <c r="G44" s="11">
        <f t="shared" si="10"/>
        <v>629</v>
      </c>
      <c r="H44" s="11">
        <f t="shared" si="10"/>
        <v>3378.68</v>
      </c>
      <c r="I44" s="14"/>
      <c r="J44" s="17"/>
    </row>
    <row r="48" spans="1:10" ht="21" customHeight="1" x14ac:dyDescent="0.25">
      <c r="A48" s="29" t="s">
        <v>43</v>
      </c>
      <c r="B48" s="30"/>
      <c r="C48" s="31" t="s">
        <v>44</v>
      </c>
      <c r="D48" s="31"/>
      <c r="E48" s="31" t="s">
        <v>45</v>
      </c>
      <c r="F48" s="31"/>
      <c r="G48" s="31" t="s">
        <v>46</v>
      </c>
      <c r="H48" s="31"/>
      <c r="I48" s="18" t="s">
        <v>47</v>
      </c>
    </row>
    <row r="49" spans="1:9" ht="21" customHeight="1" x14ac:dyDescent="0.25">
      <c r="A49" s="36">
        <v>0</v>
      </c>
      <c r="B49" s="37"/>
      <c r="C49" s="37">
        <f>H44</f>
        <v>3378.68</v>
      </c>
      <c r="D49" s="37"/>
      <c r="E49" s="37">
        <f>F44</f>
        <v>2749.68</v>
      </c>
      <c r="F49" s="37"/>
      <c r="G49" s="37">
        <f>G44</f>
        <v>629</v>
      </c>
      <c r="H49" s="37"/>
      <c r="I49" s="19">
        <f>A49-C49</f>
        <v>-3378.68</v>
      </c>
    </row>
    <row r="51" spans="1:9" ht="21" customHeight="1" x14ac:dyDescent="0.25">
      <c r="A51" s="15" t="s">
        <v>48</v>
      </c>
      <c r="B51" s="1"/>
      <c r="C51" s="16" t="s">
        <v>49</v>
      </c>
      <c r="D51" s="15"/>
      <c r="E51" s="15" t="s">
        <v>50</v>
      </c>
      <c r="F51" s="15"/>
      <c r="G51" s="15" t="s">
        <v>51</v>
      </c>
      <c r="H51" s="15"/>
      <c r="I51" s="1"/>
    </row>
    <row r="55" spans="1:9" ht="21" customHeight="1" x14ac:dyDescent="0.25">
      <c r="E55" s="24" t="s">
        <v>52</v>
      </c>
    </row>
  </sheetData>
  <mergeCells count="66">
    <mergeCell ref="J36:J37"/>
    <mergeCell ref="J38:J43"/>
    <mergeCell ref="H4:I5"/>
    <mergeCell ref="J18:J21"/>
    <mergeCell ref="J22:J25"/>
    <mergeCell ref="J26:J27"/>
    <mergeCell ref="J28:J32"/>
    <mergeCell ref="J33:J35"/>
    <mergeCell ref="J4:J5"/>
    <mergeCell ref="J6:J7"/>
    <mergeCell ref="J8:J11"/>
    <mergeCell ref="J12:J14"/>
    <mergeCell ref="J15:J17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D8:D10"/>
    <mergeCell ref="D12:D13"/>
    <mergeCell ref="D15:D16"/>
    <mergeCell ref="D18:D20"/>
    <mergeCell ref="D22:D24"/>
    <mergeCell ref="C18:C20"/>
    <mergeCell ref="C22:C24"/>
    <mergeCell ref="C28:C31"/>
    <mergeCell ref="C33:C34"/>
    <mergeCell ref="C38:C42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38:B42"/>
    <mergeCell ref="C8:C10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6"/>
    <mergeCell ref="B18:B20"/>
    <mergeCell ref="B22:B24"/>
    <mergeCell ref="B28:B31"/>
    <mergeCell ref="B33:B34"/>
    <mergeCell ref="C12:C13"/>
    <mergeCell ref="C15:C1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179B-852D-4FBF-8E54-1CC98CEAD029}">
  <sheetPr>
    <pageSetUpPr fitToPage="1"/>
  </sheetPr>
  <dimension ref="A1:K35"/>
  <sheetViews>
    <sheetView tabSelected="1" zoomScale="110" zoomScaleNormal="110" workbookViewId="0">
      <selection activeCell="A23" sqref="A23:K23"/>
    </sheetView>
  </sheetViews>
  <sheetFormatPr defaultColWidth="8.88671875" defaultRowHeight="14.4" x14ac:dyDescent="0.25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 x14ac:dyDescent="0.25"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3" spans="2:11" ht="17.399999999999999" x14ac:dyDescent="0.25">
      <c r="B3" s="26" t="s">
        <v>102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00000000000001" customHeight="1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3"/>
    </row>
    <row r="5" spans="2:11" ht="20.100000000000001" customHeight="1" x14ac:dyDescent="0.25">
      <c r="B5" s="93"/>
      <c r="C5" s="91"/>
      <c r="D5" s="92" t="s">
        <v>81</v>
      </c>
      <c r="E5" s="92"/>
      <c r="F5" s="90" t="s">
        <v>101</v>
      </c>
      <c r="G5" s="90"/>
      <c r="H5" s="92" t="s">
        <v>80</v>
      </c>
      <c r="I5" s="91"/>
      <c r="J5" s="90" t="s">
        <v>100</v>
      </c>
      <c r="K5" s="89"/>
    </row>
    <row r="6" spans="2:11" ht="20.100000000000001" customHeight="1" x14ac:dyDescent="0.25">
      <c r="B6" s="88"/>
      <c r="C6" s="61"/>
      <c r="D6" s="86" t="s">
        <v>79</v>
      </c>
      <c r="E6" s="86"/>
      <c r="F6" s="87" t="s">
        <v>99</v>
      </c>
      <c r="G6" s="87"/>
      <c r="H6" s="86" t="s">
        <v>78</v>
      </c>
      <c r="I6" s="61"/>
      <c r="J6" s="87" t="s">
        <v>98</v>
      </c>
      <c r="K6" s="84"/>
    </row>
    <row r="7" spans="2:11" ht="20.100000000000001" customHeight="1" x14ac:dyDescent="0.25">
      <c r="B7" s="88"/>
      <c r="C7" s="61"/>
      <c r="D7" s="86" t="s">
        <v>77</v>
      </c>
      <c r="E7" s="86"/>
      <c r="F7" s="87" t="str">
        <f>F27</f>
        <v>2024.8.22~29</v>
      </c>
      <c r="G7" s="87"/>
      <c r="H7" s="86" t="s">
        <v>75</v>
      </c>
      <c r="I7" s="61"/>
      <c r="J7" s="85" t="s">
        <v>97</v>
      </c>
      <c r="K7" s="84"/>
    </row>
    <row r="8" spans="2:11" ht="20.100000000000001" customHeight="1" x14ac:dyDescent="0.25">
      <c r="B8" s="83"/>
      <c r="C8" s="80"/>
      <c r="D8" s="81"/>
      <c r="E8" s="81"/>
      <c r="F8" s="82"/>
      <c r="G8" s="82"/>
      <c r="H8" s="81" t="s">
        <v>74</v>
      </c>
      <c r="I8" s="80"/>
      <c r="J8" s="112" t="s">
        <v>73</v>
      </c>
      <c r="K8" s="78"/>
    </row>
    <row r="9" spans="2:11" ht="20.100000000000001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2:11" ht="20.100000000000001" customHeight="1" x14ac:dyDescent="0.25">
      <c r="B10" s="68" t="s">
        <v>0</v>
      </c>
      <c r="C10" s="66"/>
      <c r="D10" s="111" t="s">
        <v>96</v>
      </c>
      <c r="E10" s="68" t="s">
        <v>95</v>
      </c>
      <c r="F10" s="66"/>
      <c r="G10" s="96" t="s">
        <v>94</v>
      </c>
      <c r="H10" s="110" t="s">
        <v>85</v>
      </c>
      <c r="I10" s="68" t="s">
        <v>93</v>
      </c>
      <c r="J10" s="66"/>
      <c r="K10" s="96" t="s">
        <v>68</v>
      </c>
    </row>
    <row r="11" spans="2:11" x14ac:dyDescent="0.25">
      <c r="B11" s="106">
        <v>2</v>
      </c>
      <c r="C11" s="105"/>
      <c r="D11" s="116" t="s">
        <v>103</v>
      </c>
      <c r="E11" s="103" t="s">
        <v>91</v>
      </c>
      <c r="F11" s="103"/>
      <c r="G11" s="102">
        <f>48.5+72.76</f>
        <v>121.26</v>
      </c>
      <c r="H11" s="102">
        <f>48.5+72.76</f>
        <v>121.26</v>
      </c>
      <c r="I11" s="101">
        <v>0</v>
      </c>
      <c r="J11" s="100"/>
      <c r="K11" s="99" t="s">
        <v>92</v>
      </c>
    </row>
    <row r="12" spans="2:11" x14ac:dyDescent="0.25">
      <c r="B12" s="106">
        <v>9</v>
      </c>
      <c r="C12" s="105"/>
      <c r="D12" s="109"/>
      <c r="E12" s="103" t="s">
        <v>91</v>
      </c>
      <c r="F12" s="103"/>
      <c r="G12" s="102">
        <v>37.6</v>
      </c>
      <c r="H12" s="102">
        <v>37.6</v>
      </c>
      <c r="I12" s="101">
        <v>0</v>
      </c>
      <c r="J12" s="100"/>
      <c r="K12" s="99" t="s">
        <v>90</v>
      </c>
    </row>
    <row r="13" spans="2:11" x14ac:dyDescent="0.25">
      <c r="B13" s="106">
        <v>11</v>
      </c>
      <c r="C13" s="105"/>
      <c r="D13" s="109"/>
      <c r="E13" s="108" t="s">
        <v>89</v>
      </c>
      <c r="F13" s="107"/>
      <c r="G13" s="102">
        <f>94+46</f>
        <v>140</v>
      </c>
      <c r="H13" s="102">
        <v>94</v>
      </c>
      <c r="I13" s="101">
        <v>46</v>
      </c>
      <c r="J13" s="100"/>
      <c r="K13" s="99" t="s">
        <v>88</v>
      </c>
    </row>
    <row r="14" spans="2:11" x14ac:dyDescent="0.25">
      <c r="B14" s="106">
        <v>12</v>
      </c>
      <c r="C14" s="105"/>
      <c r="D14" s="104" t="s">
        <v>40</v>
      </c>
      <c r="E14" s="103" t="s">
        <v>87</v>
      </c>
      <c r="F14" s="103"/>
      <c r="G14" s="102">
        <v>65</v>
      </c>
      <c r="H14" s="102">
        <v>0</v>
      </c>
      <c r="I14" s="101">
        <v>65</v>
      </c>
      <c r="J14" s="100"/>
      <c r="K14" s="99" t="s">
        <v>86</v>
      </c>
    </row>
    <row r="15" spans="2:11" ht="20.100000000000001" customHeight="1" x14ac:dyDescent="0.25">
      <c r="B15" s="68" t="s">
        <v>42</v>
      </c>
      <c r="C15" s="67"/>
      <c r="D15" s="67"/>
      <c r="E15" s="67"/>
      <c r="F15" s="66"/>
      <c r="G15" s="65">
        <f>SUM(G11:G14)</f>
        <v>363.86</v>
      </c>
      <c r="H15" s="65">
        <f>SUM(H11:H14)</f>
        <v>252.86</v>
      </c>
      <c r="I15" s="64">
        <f>SUM(I11:J14)</f>
        <v>111</v>
      </c>
      <c r="J15" s="63"/>
      <c r="K15" s="62"/>
    </row>
    <row r="16" spans="2:11" ht="20.100000000000001" customHeight="1" x14ac:dyDescent="0.25">
      <c r="B16" s="61"/>
      <c r="C16" s="61"/>
      <c r="D16" s="61"/>
      <c r="E16" s="61"/>
      <c r="F16" s="61"/>
      <c r="G16" s="61"/>
      <c r="H16" s="61"/>
      <c r="I16" s="61"/>
      <c r="J16" s="98"/>
      <c r="K16" s="61"/>
    </row>
    <row r="17" spans="1:11" ht="20.100000000000001" customHeight="1" x14ac:dyDescent="0.25">
      <c r="B17" s="97" t="s">
        <v>85</v>
      </c>
      <c r="C17" s="97"/>
      <c r="D17" s="97"/>
      <c r="E17" s="97"/>
      <c r="F17" s="97"/>
      <c r="G17" s="97" t="s">
        <v>84</v>
      </c>
      <c r="H17" s="97"/>
      <c r="I17" s="97"/>
      <c r="J17" s="97"/>
      <c r="K17" s="96" t="s">
        <v>83</v>
      </c>
    </row>
    <row r="18" spans="1:11" ht="20.100000000000001" customHeight="1" x14ac:dyDescent="0.25">
      <c r="B18" s="95">
        <f>H15</f>
        <v>252.86</v>
      </c>
      <c r="C18" s="95"/>
      <c r="D18" s="95"/>
      <c r="E18" s="95"/>
      <c r="F18" s="95"/>
      <c r="G18" s="95">
        <f>I15</f>
        <v>111</v>
      </c>
      <c r="H18" s="95"/>
      <c r="I18" s="95"/>
      <c r="J18" s="95"/>
      <c r="K18" s="94">
        <f>SUM(B18:J18)</f>
        <v>363.86</v>
      </c>
    </row>
    <row r="19" spans="1:11" ht="20.100000000000001" customHeight="1" x14ac:dyDescent="0.25"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20.100000000000001" customHeight="1" x14ac:dyDescent="0.25">
      <c r="B20" s="61" t="s">
        <v>65</v>
      </c>
      <c r="C20" s="61"/>
      <c r="D20" s="61"/>
      <c r="E20" s="61"/>
      <c r="F20" s="61" t="s">
        <v>49</v>
      </c>
      <c r="G20" s="61" t="s">
        <v>64</v>
      </c>
      <c r="H20" s="61"/>
      <c r="I20" s="61"/>
      <c r="J20" s="61" t="s">
        <v>51</v>
      </c>
      <c r="K20" s="61"/>
    </row>
    <row r="23" spans="1:11" ht="17.399999999999999" x14ac:dyDescent="0.25">
      <c r="A23" s="26" t="s">
        <v>82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5" spans="1:11" ht="20.100000000000001" customHeight="1" x14ac:dyDescent="0.25">
      <c r="B25" s="93"/>
      <c r="C25" s="91"/>
      <c r="D25" s="92" t="s">
        <v>81</v>
      </c>
      <c r="E25" s="92"/>
      <c r="F25" s="90" t="str">
        <f>F5</f>
        <v>陈虔</v>
      </c>
      <c r="G25" s="90"/>
      <c r="H25" s="92" t="s">
        <v>80</v>
      </c>
      <c r="I25" s="91"/>
      <c r="J25" s="90" t="str">
        <f>J5</f>
        <v>项目经理</v>
      </c>
      <c r="K25" s="89"/>
    </row>
    <row r="26" spans="1:11" ht="20.100000000000001" customHeight="1" x14ac:dyDescent="0.25">
      <c r="B26" s="88"/>
      <c r="C26" s="61"/>
      <c r="D26" s="86" t="s">
        <v>79</v>
      </c>
      <c r="E26" s="86"/>
      <c r="F26" s="87" t="str">
        <f>F6</f>
        <v>无锡</v>
      </c>
      <c r="G26" s="87"/>
      <c r="H26" s="86" t="s">
        <v>78</v>
      </c>
      <c r="I26" s="61"/>
      <c r="J26" s="87" t="str">
        <f>J6</f>
        <v>上海事业部</v>
      </c>
      <c r="K26" s="84"/>
    </row>
    <row r="27" spans="1:11" ht="20.100000000000001" customHeight="1" x14ac:dyDescent="0.25">
      <c r="B27" s="88"/>
      <c r="C27" s="61"/>
      <c r="D27" s="86" t="s">
        <v>77</v>
      </c>
      <c r="E27" s="86"/>
      <c r="F27" s="87" t="s">
        <v>76</v>
      </c>
      <c r="G27" s="87"/>
      <c r="H27" s="86" t="s">
        <v>75</v>
      </c>
      <c r="I27" s="61"/>
      <c r="J27" s="85" t="str">
        <f>J7</f>
        <v>2024.9.2</v>
      </c>
      <c r="K27" s="84"/>
    </row>
    <row r="28" spans="1:11" ht="20.100000000000001" customHeight="1" x14ac:dyDescent="0.25">
      <c r="B28" s="83"/>
      <c r="C28" s="80"/>
      <c r="D28" s="81"/>
      <c r="E28" s="81"/>
      <c r="F28" s="82"/>
      <c r="G28" s="82"/>
      <c r="H28" s="81" t="s">
        <v>74</v>
      </c>
      <c r="I28" s="80"/>
      <c r="J28" s="79" t="s">
        <v>73</v>
      </c>
      <c r="K28" s="78"/>
    </row>
    <row r="29" spans="1:11" ht="20.100000000000001" customHeight="1" x14ac:dyDescent="0.25"/>
    <row r="30" spans="1:11" ht="20.100000000000001" customHeight="1" x14ac:dyDescent="0.25">
      <c r="B30" s="73"/>
      <c r="C30" s="73"/>
      <c r="D30" s="76" t="s">
        <v>72</v>
      </c>
      <c r="E30" s="73" t="s">
        <v>71</v>
      </c>
      <c r="F30" s="73"/>
      <c r="G30" s="72" t="s">
        <v>70</v>
      </c>
      <c r="H30" s="72" t="s">
        <v>69</v>
      </c>
      <c r="I30" s="77" t="s">
        <v>42</v>
      </c>
      <c r="J30" s="77"/>
      <c r="K30" s="75" t="s">
        <v>68</v>
      </c>
    </row>
    <row r="31" spans="1:11" ht="20.399999999999999" customHeight="1" x14ac:dyDescent="0.25">
      <c r="B31" s="73">
        <v>1</v>
      </c>
      <c r="C31" s="73"/>
      <c r="D31" s="76" t="str">
        <f>F26</f>
        <v>无锡</v>
      </c>
      <c r="E31" s="73" t="s">
        <v>67</v>
      </c>
      <c r="F31" s="73"/>
      <c r="G31" s="72">
        <v>100</v>
      </c>
      <c r="H31" s="72">
        <v>6</v>
      </c>
      <c r="I31" s="71">
        <f>G31*H31</f>
        <v>600</v>
      </c>
      <c r="J31" s="70"/>
      <c r="K31" s="75"/>
    </row>
    <row r="32" spans="1:11" ht="20.100000000000001" customHeight="1" x14ac:dyDescent="0.25">
      <c r="B32" s="73">
        <v>2</v>
      </c>
      <c r="C32" s="73"/>
      <c r="D32" s="76" t="str">
        <f>F26</f>
        <v>无锡</v>
      </c>
      <c r="E32" s="73" t="s">
        <v>66</v>
      </c>
      <c r="F32" s="73"/>
      <c r="G32" s="72">
        <v>200</v>
      </c>
      <c r="H32" s="72">
        <v>2</v>
      </c>
      <c r="I32" s="71">
        <f>G32*H32</f>
        <v>400</v>
      </c>
      <c r="J32" s="70"/>
      <c r="K32" s="75"/>
    </row>
    <row r="33" spans="2:11" ht="20.100000000000001" customHeight="1" x14ac:dyDescent="0.25">
      <c r="B33" s="73">
        <v>3</v>
      </c>
      <c r="C33" s="73"/>
      <c r="D33" s="74"/>
      <c r="E33" s="73"/>
      <c r="F33" s="73"/>
      <c r="G33" s="72"/>
      <c r="H33" s="72"/>
      <c r="I33" s="71"/>
      <c r="J33" s="70"/>
      <c r="K33" s="69"/>
    </row>
    <row r="34" spans="2:11" ht="20.100000000000001" customHeight="1" x14ac:dyDescent="0.25">
      <c r="B34" s="68" t="s">
        <v>42</v>
      </c>
      <c r="C34" s="67"/>
      <c r="D34" s="67"/>
      <c r="E34" s="67"/>
      <c r="F34" s="66"/>
      <c r="G34" s="65"/>
      <c r="H34" s="65"/>
      <c r="I34" s="64">
        <f>SUM(I31:J33)</f>
        <v>1000</v>
      </c>
      <c r="J34" s="63"/>
      <c r="K34" s="62"/>
    </row>
    <row r="35" spans="2:11" ht="20.100000000000001" customHeight="1" x14ac:dyDescent="0.25">
      <c r="B35" s="61" t="s">
        <v>65</v>
      </c>
      <c r="C35" s="61"/>
      <c r="D35" s="61"/>
      <c r="E35" s="61"/>
      <c r="F35" s="61" t="s">
        <v>49</v>
      </c>
      <c r="G35" s="61" t="s">
        <v>64</v>
      </c>
      <c r="H35" s="61"/>
      <c r="I35" s="61"/>
      <c r="J35" s="61" t="s">
        <v>51</v>
      </c>
      <c r="K35" s="61"/>
    </row>
  </sheetData>
  <mergeCells count="52">
    <mergeCell ref="E33:F33"/>
    <mergeCell ref="I33:J33"/>
    <mergeCell ref="B30:C30"/>
    <mergeCell ref="E30:F30"/>
    <mergeCell ref="I30:J30"/>
    <mergeCell ref="B31:C31"/>
    <mergeCell ref="E31:F31"/>
    <mergeCell ref="I31:J31"/>
    <mergeCell ref="F26:G26"/>
    <mergeCell ref="J26:K26"/>
    <mergeCell ref="F27:G27"/>
    <mergeCell ref="J27:K27"/>
    <mergeCell ref="B34:F34"/>
    <mergeCell ref="I34:J34"/>
    <mergeCell ref="B32:C32"/>
    <mergeCell ref="E32:F32"/>
    <mergeCell ref="I32:J32"/>
    <mergeCell ref="B33:C33"/>
    <mergeCell ref="B15:F15"/>
    <mergeCell ref="I15:J15"/>
    <mergeCell ref="J28:K28"/>
    <mergeCell ref="B17:F17"/>
    <mergeCell ref="G17:J17"/>
    <mergeCell ref="B18:F18"/>
    <mergeCell ref="G18:J18"/>
    <mergeCell ref="A23:K23"/>
    <mergeCell ref="F25:G25"/>
    <mergeCell ref="J25:K25"/>
    <mergeCell ref="J8:K8"/>
    <mergeCell ref="B10:C10"/>
    <mergeCell ref="E10:F10"/>
    <mergeCell ref="I10:J10"/>
    <mergeCell ref="B14:C14"/>
    <mergeCell ref="E14:F14"/>
    <mergeCell ref="I14:J14"/>
    <mergeCell ref="B3:K3"/>
    <mergeCell ref="F5:G5"/>
    <mergeCell ref="J5:K5"/>
    <mergeCell ref="F6:G6"/>
    <mergeCell ref="J6:K6"/>
    <mergeCell ref="F7:G7"/>
    <mergeCell ref="J7:K7"/>
    <mergeCell ref="B11:C11"/>
    <mergeCell ref="E11:F11"/>
    <mergeCell ref="B12:C12"/>
    <mergeCell ref="E12:F12"/>
    <mergeCell ref="B13:C13"/>
    <mergeCell ref="D11:D13"/>
    <mergeCell ref="I11:J11"/>
    <mergeCell ref="I12:J12"/>
    <mergeCell ref="E13:F13"/>
    <mergeCell ref="I13:J1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2024-09-04T07:23:53Z</cp:lastPrinted>
  <dcterms:created xsi:type="dcterms:W3CDTF">2014-04-15T08:52:00Z</dcterms:created>
  <dcterms:modified xsi:type="dcterms:W3CDTF">2024-09-14T01:59:02Z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0F8EADCECEAC40D19B1CA108BEC7D9B1_13</vt:lpwstr>
  </property>
</Properties>
</file>