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90" windowWidth="19200" windowHeight="11640"/>
  </bookViews>
  <sheets>
    <sheet name="账单" sheetId="9" r:id="rId1"/>
  </sheets>
  <calcPr calcId="162913"/>
</workbook>
</file>

<file path=xl/calcChain.xml><?xml version="1.0" encoding="utf-8"?>
<calcChain xmlns="http://schemas.openxmlformats.org/spreadsheetml/2006/main">
  <c r="O24" i="9" l="1"/>
  <c r="I19" i="9" l="1"/>
  <c r="I20" i="9"/>
  <c r="O21" i="9"/>
  <c r="O22" i="9"/>
  <c r="O14" i="9"/>
  <c r="O13" i="9"/>
  <c r="I14" i="9"/>
  <c r="O10" i="9"/>
  <c r="O15" i="9"/>
  <c r="O16" i="9"/>
  <c r="O18" i="9"/>
  <c r="O9" i="9"/>
  <c r="O11" i="9"/>
  <c r="O8" i="9"/>
  <c r="O12" i="9"/>
  <c r="O5" i="9"/>
  <c r="O4" i="9"/>
  <c r="O7" i="9"/>
  <c r="I7" i="9"/>
  <c r="O6" i="9"/>
  <c r="I13" i="9"/>
  <c r="I9" i="9"/>
  <c r="I8" i="9"/>
  <c r="I12" i="9"/>
  <c r="I4" i="9"/>
  <c r="I21" i="9"/>
  <c r="I17" i="9"/>
  <c r="I15" i="9"/>
  <c r="I22" i="9"/>
  <c r="I16" i="9"/>
  <c r="I18" i="9"/>
  <c r="I23" i="9"/>
  <c r="Q7" i="9"/>
  <c r="O23" i="9"/>
  <c r="Q18" i="9"/>
  <c r="Q22" i="9"/>
  <c r="Q12" i="9"/>
  <c r="Q15" i="9"/>
  <c r="O25" i="9"/>
  <c r="Q25" i="9" s="1"/>
  <c r="I25" i="9"/>
</calcChain>
</file>

<file path=xl/sharedStrings.xml><?xml version="1.0" encoding="utf-8"?>
<sst xmlns="http://schemas.openxmlformats.org/spreadsheetml/2006/main" count="88" uniqueCount="62">
  <si>
    <t>报价项目</t>
  </si>
  <si>
    <t>预算数量</t>
    <phoneticPr fontId="2" type="noConversion"/>
  </si>
  <si>
    <t>预算价格</t>
    <phoneticPr fontId="2" type="noConversion"/>
  </si>
  <si>
    <t>结算数量</t>
    <phoneticPr fontId="2" type="noConversion"/>
  </si>
  <si>
    <t>结算价格</t>
    <phoneticPr fontId="2" type="noConversion"/>
  </si>
  <si>
    <t>差价</t>
    <phoneticPr fontId="2" type="noConversion"/>
  </si>
  <si>
    <t>NO.</t>
  </si>
  <si>
    <t>单位</t>
  </si>
  <si>
    <t>单价</t>
  </si>
  <si>
    <t>小计</t>
  </si>
  <si>
    <t>住宿</t>
    <phoneticPr fontId="2" type="noConversion"/>
  </si>
  <si>
    <t>酒店合计</t>
  </si>
  <si>
    <t>餐饮</t>
  </si>
  <si>
    <t>用餐合计</t>
  </si>
  <si>
    <t>交通</t>
  </si>
  <si>
    <t>交通费合计</t>
  </si>
  <si>
    <t>会议</t>
    <phoneticPr fontId="2" type="noConversion"/>
  </si>
  <si>
    <t>会议费用合计</t>
    <phoneticPr fontId="2" type="noConversion"/>
  </si>
  <si>
    <t>其他合计</t>
  </si>
  <si>
    <t>净价合计</t>
  </si>
  <si>
    <t>个</t>
    <phoneticPr fontId="2" type="noConversion"/>
  </si>
  <si>
    <t>次</t>
    <phoneticPr fontId="2" type="noConversion"/>
  </si>
  <si>
    <t>备注</t>
    <phoneticPr fontId="2" type="noConversion"/>
  </si>
  <si>
    <t>补贴</t>
    <phoneticPr fontId="1" type="noConversion"/>
  </si>
  <si>
    <t>人</t>
    <phoneticPr fontId="1" type="noConversion"/>
  </si>
  <si>
    <t>天</t>
    <phoneticPr fontId="1" type="noConversion"/>
  </si>
  <si>
    <t>人工费</t>
    <phoneticPr fontId="1" type="noConversion"/>
  </si>
  <si>
    <t>住宿</t>
    <phoneticPr fontId="1" type="noConversion"/>
  </si>
  <si>
    <t>间</t>
    <phoneticPr fontId="2" type="noConversion"/>
  </si>
  <si>
    <t>晚</t>
    <phoneticPr fontId="1" type="noConversion"/>
  </si>
  <si>
    <t>交通</t>
    <phoneticPr fontId="1" type="noConversion"/>
  </si>
  <si>
    <t>人</t>
    <phoneticPr fontId="1" type="noConversion"/>
  </si>
  <si>
    <t>次</t>
    <phoneticPr fontId="1" type="noConversion"/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</si>
  <si>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  <phoneticPr fontId="2" type="noConversion"/>
  </si>
  <si>
    <t>最终预算金额</t>
    <phoneticPr fontId="1" type="noConversion"/>
  </si>
  <si>
    <t>报价规格</t>
    <phoneticPr fontId="2" type="noConversion"/>
  </si>
  <si>
    <t>华南核心客户沟通会议</t>
    <phoneticPr fontId="1" type="noConversion"/>
  </si>
  <si>
    <t>间</t>
    <phoneticPr fontId="1" type="noConversion"/>
  </si>
  <si>
    <t>晚</t>
    <phoneticPr fontId="1" type="noConversion"/>
  </si>
  <si>
    <t>厦门港湾大酒店</t>
    <phoneticPr fontId="1" type="noConversion"/>
  </si>
  <si>
    <t>标间</t>
    <phoneticPr fontId="1" type="noConversion"/>
  </si>
  <si>
    <t>12.20 午餐</t>
    <phoneticPr fontId="1" type="noConversion"/>
  </si>
  <si>
    <t>12.20 晚餐</t>
    <phoneticPr fontId="1" type="noConversion"/>
  </si>
  <si>
    <t>人</t>
    <phoneticPr fontId="1" type="noConversion"/>
  </si>
  <si>
    <t>餐</t>
    <phoneticPr fontId="1" type="noConversion"/>
  </si>
  <si>
    <t>辆</t>
    <phoneticPr fontId="1" type="noConversion"/>
  </si>
  <si>
    <t>趟</t>
    <phoneticPr fontId="1" type="noConversion"/>
  </si>
  <si>
    <t>12.21 参观用车</t>
    <phoneticPr fontId="1" type="noConversion"/>
  </si>
  <si>
    <t>12.20 下午</t>
    <phoneticPr fontId="1" type="noConversion"/>
  </si>
  <si>
    <t>19日</t>
    <phoneticPr fontId="1" type="noConversion"/>
  </si>
  <si>
    <t>20日</t>
  </si>
  <si>
    <t>21日</t>
  </si>
  <si>
    <t>桌</t>
    <phoneticPr fontId="1" type="noConversion"/>
  </si>
  <si>
    <t>20日晚餐</t>
    <phoneticPr fontId="1" type="noConversion"/>
  </si>
  <si>
    <t>20日酒水</t>
    <phoneticPr fontId="1" type="noConversion"/>
  </si>
  <si>
    <t>次</t>
    <phoneticPr fontId="1" type="noConversion"/>
  </si>
  <si>
    <t>21日午餐</t>
    <phoneticPr fontId="1" type="noConversion"/>
  </si>
  <si>
    <t>酒</t>
    <phoneticPr fontId="1" type="noConversion"/>
  </si>
  <si>
    <t>瓶</t>
    <phoneticPr fontId="1" type="noConversion"/>
  </si>
  <si>
    <t>天</t>
    <phoneticPr fontId="1" type="noConversion"/>
  </si>
  <si>
    <t>PO金额</t>
    <phoneticPr fontId="1" type="noConversion"/>
  </si>
  <si>
    <t>酒店-参观-机场-酒店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</si>
</sst>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¥&quot;#,##0.00;[Red]&quot;¥&quot;\-#,##0.00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name val="Arial"/>
      <family val="2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8" fontId="5" fillId="4" borderId="1" xfId="0" applyNumberFormat="1" applyFont="1" applyFill="1" applyBorder="1" applyAlignment="1">
      <alignment horizontal="center" vertical="center"/>
    </xf>
    <xf numFmtId="8" fontId="5" fillId="5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8" fontId="5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6" fillId="0" borderId="0" xfId="0" applyFont="1" applyAlignment="1">
      <alignment vertical="center"/>
    </xf>
    <xf numFmtId="8" fontId="3" fillId="0" borderId="0" xfId="0" applyNumberFormat="1" applyFont="1" applyAlignment="1"/>
    <xf numFmtId="8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8" fontId="1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8" fontId="9" fillId="5" borderId="2" xfId="0" applyNumberFormat="1" applyFont="1" applyFill="1" applyBorder="1" applyAlignment="1">
      <alignment horizontal="center" vertical="center"/>
    </xf>
    <xf numFmtId="8" fontId="9" fillId="5" borderId="5" xfId="0" applyNumberFormat="1" applyFont="1" applyFill="1" applyBorder="1" applyAlignment="1">
      <alignment horizontal="center" vertical="center"/>
    </xf>
    <xf numFmtId="8" fontId="9" fillId="5" borderId="3" xfId="0" applyNumberFormat="1" applyFont="1" applyFill="1" applyBorder="1" applyAlignment="1">
      <alignment horizontal="center" vertical="center"/>
    </xf>
    <xf numFmtId="8" fontId="5" fillId="5" borderId="2" xfId="0" applyNumberFormat="1" applyFont="1" applyFill="1" applyBorder="1" applyAlignment="1">
      <alignment horizontal="center" vertical="center"/>
    </xf>
    <xf numFmtId="8" fontId="5" fillId="5" borderId="5" xfId="0" applyNumberFormat="1" applyFont="1" applyFill="1" applyBorder="1" applyAlignment="1">
      <alignment horizontal="center" vertical="center"/>
    </xf>
    <xf numFmtId="8" fontId="5" fillId="5" borderId="3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8" fontId="5" fillId="6" borderId="2" xfId="0" applyNumberFormat="1" applyFont="1" applyFill="1" applyBorder="1" applyAlignment="1">
      <alignment horizontal="center" vertical="center"/>
    </xf>
    <xf numFmtId="8" fontId="5" fillId="6" borderId="5" xfId="0" applyNumberFormat="1" applyFont="1" applyFill="1" applyBorder="1" applyAlignment="1">
      <alignment horizontal="center" vertical="center"/>
    </xf>
    <xf numFmtId="8" fontId="5" fillId="6" borderId="3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2">
    <cellStyle name="Normal_Sheet1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0" zoomScale="95" zoomScaleNormal="95" workbookViewId="0">
      <selection activeCell="O25" sqref="O25"/>
    </sheetView>
  </sheetViews>
  <sheetFormatPr defaultRowHeight="14.25" x14ac:dyDescent="0.15"/>
  <cols>
    <col min="1" max="1" width="9" style="1" customWidth="1"/>
    <col min="2" max="2" width="13.875" style="1" customWidth="1"/>
    <col min="3" max="3" width="15.5" style="1" customWidth="1"/>
    <col min="4" max="7" width="6.125" style="1" customWidth="1"/>
    <col min="8" max="8" width="9" style="17" customWidth="1"/>
    <col min="9" max="9" width="12.25" style="1" customWidth="1"/>
    <col min="10" max="11" width="5.25" style="1" customWidth="1"/>
    <col min="12" max="12" width="5.875" style="1" customWidth="1"/>
    <col min="13" max="13" width="5.25" style="1" customWidth="1"/>
    <col min="14" max="14" width="6.375" style="17" customWidth="1"/>
    <col min="15" max="15" width="11.5" style="1" customWidth="1"/>
    <col min="16" max="16" width="25.5" style="1" bestFit="1" customWidth="1"/>
    <col min="17" max="17" width="12.25" style="19" bestFit="1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spans="1:17" ht="30" customHeight="1" x14ac:dyDescent="0.15">
      <c r="A1" s="34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15">
      <c r="A2" s="35" t="s">
        <v>0</v>
      </c>
      <c r="B2" s="35"/>
      <c r="C2" s="36" t="s">
        <v>35</v>
      </c>
      <c r="D2" s="35" t="s">
        <v>1</v>
      </c>
      <c r="E2" s="35"/>
      <c r="F2" s="35"/>
      <c r="G2" s="35"/>
      <c r="H2" s="35" t="s">
        <v>2</v>
      </c>
      <c r="I2" s="35"/>
      <c r="J2" s="33" t="s">
        <v>3</v>
      </c>
      <c r="K2" s="33"/>
      <c r="L2" s="33"/>
      <c r="M2" s="33"/>
      <c r="N2" s="33" t="s">
        <v>4</v>
      </c>
      <c r="O2" s="33"/>
      <c r="P2" s="32" t="s">
        <v>22</v>
      </c>
      <c r="Q2" s="32" t="s">
        <v>5</v>
      </c>
    </row>
    <row r="3" spans="1:17" x14ac:dyDescent="0.15">
      <c r="A3" s="35"/>
      <c r="B3" s="35"/>
      <c r="C3" s="37"/>
      <c r="D3" s="28" t="s">
        <v>6</v>
      </c>
      <c r="E3" s="28" t="s">
        <v>7</v>
      </c>
      <c r="F3" s="28" t="s">
        <v>6</v>
      </c>
      <c r="G3" s="28" t="s">
        <v>7</v>
      </c>
      <c r="H3" s="28" t="s">
        <v>8</v>
      </c>
      <c r="I3" s="28" t="s">
        <v>9</v>
      </c>
      <c r="J3" s="2" t="s">
        <v>6</v>
      </c>
      <c r="K3" s="2" t="s">
        <v>7</v>
      </c>
      <c r="L3" s="2" t="s">
        <v>6</v>
      </c>
      <c r="M3" s="2" t="s">
        <v>7</v>
      </c>
      <c r="N3" s="2" t="s">
        <v>8</v>
      </c>
      <c r="O3" s="23" t="s">
        <v>9</v>
      </c>
      <c r="P3" s="33"/>
      <c r="Q3" s="33"/>
    </row>
    <row r="4" spans="1:17" ht="20.25" customHeight="1" x14ac:dyDescent="0.15">
      <c r="A4" s="29" t="s">
        <v>10</v>
      </c>
      <c r="B4" s="26" t="s">
        <v>39</v>
      </c>
      <c r="C4" s="22" t="s">
        <v>40</v>
      </c>
      <c r="D4" s="3">
        <v>17</v>
      </c>
      <c r="E4" s="3" t="s">
        <v>37</v>
      </c>
      <c r="F4" s="3">
        <v>1</v>
      </c>
      <c r="G4" s="3" t="s">
        <v>38</v>
      </c>
      <c r="H4" s="3">
        <v>360</v>
      </c>
      <c r="I4" s="3">
        <f>D4*F4*H4</f>
        <v>6120</v>
      </c>
      <c r="J4" s="3"/>
      <c r="K4" s="3"/>
      <c r="L4" s="3"/>
      <c r="M4" s="3"/>
      <c r="N4" s="3"/>
      <c r="O4" s="3">
        <f>J4*L4*N4</f>
        <v>0</v>
      </c>
      <c r="P4" s="3" t="s">
        <v>49</v>
      </c>
      <c r="Q4" s="5"/>
    </row>
    <row r="5" spans="1:17" ht="20.25" customHeight="1" x14ac:dyDescent="0.15">
      <c r="A5" s="29"/>
      <c r="B5" s="26"/>
      <c r="C5" s="22"/>
      <c r="D5" s="3"/>
      <c r="E5" s="3"/>
      <c r="F5" s="3"/>
      <c r="G5" s="3"/>
      <c r="H5" s="3"/>
      <c r="I5" s="3"/>
      <c r="J5" s="3">
        <v>17</v>
      </c>
      <c r="K5" s="3" t="s">
        <v>37</v>
      </c>
      <c r="L5" s="3">
        <v>1</v>
      </c>
      <c r="M5" s="3" t="s">
        <v>38</v>
      </c>
      <c r="N5" s="3">
        <v>360</v>
      </c>
      <c r="O5" s="3">
        <f t="shared" ref="O5:O14" si="0">J5*L5*N5</f>
        <v>6120</v>
      </c>
      <c r="P5" s="3" t="s">
        <v>50</v>
      </c>
      <c r="Q5" s="5"/>
    </row>
    <row r="6" spans="1:17" ht="20.25" customHeight="1" x14ac:dyDescent="0.15">
      <c r="A6" s="29"/>
      <c r="B6" s="26"/>
      <c r="C6" s="22"/>
      <c r="D6" s="3"/>
      <c r="E6" s="3"/>
      <c r="F6" s="3"/>
      <c r="G6" s="3"/>
      <c r="H6" s="3"/>
      <c r="I6" s="3"/>
      <c r="J6" s="3">
        <v>3</v>
      </c>
      <c r="K6" s="3" t="s">
        <v>37</v>
      </c>
      <c r="L6" s="3">
        <v>1</v>
      </c>
      <c r="M6" s="3" t="s">
        <v>38</v>
      </c>
      <c r="N6" s="3">
        <v>360</v>
      </c>
      <c r="O6" s="3">
        <f t="shared" si="0"/>
        <v>1080</v>
      </c>
      <c r="P6" s="3" t="s">
        <v>51</v>
      </c>
      <c r="Q6" s="5"/>
    </row>
    <row r="7" spans="1:17" ht="20.25" customHeight="1" x14ac:dyDescent="0.15">
      <c r="A7" s="35" t="s">
        <v>11</v>
      </c>
      <c r="B7" s="35"/>
      <c r="C7" s="35"/>
      <c r="D7" s="35"/>
      <c r="E7" s="35"/>
      <c r="F7" s="35"/>
      <c r="G7" s="35"/>
      <c r="H7" s="35"/>
      <c r="I7" s="6">
        <f>SUM(I4:I6)</f>
        <v>6120</v>
      </c>
      <c r="J7" s="41"/>
      <c r="K7" s="42"/>
      <c r="L7" s="42"/>
      <c r="M7" s="42"/>
      <c r="N7" s="43"/>
      <c r="O7" s="7">
        <f>SUM(O4:O6)</f>
        <v>7200</v>
      </c>
      <c r="P7" s="7"/>
      <c r="Q7" s="8">
        <f>O7-I7</f>
        <v>1080</v>
      </c>
    </row>
    <row r="8" spans="1:17" ht="20.25" customHeight="1" x14ac:dyDescent="0.15">
      <c r="A8" s="44" t="s">
        <v>12</v>
      </c>
      <c r="B8" s="9" t="s">
        <v>41</v>
      </c>
      <c r="C8" s="22"/>
      <c r="D8" s="3">
        <v>34</v>
      </c>
      <c r="E8" s="3" t="s">
        <v>43</v>
      </c>
      <c r="F8" s="3">
        <v>1</v>
      </c>
      <c r="G8" s="3" t="s">
        <v>44</v>
      </c>
      <c r="H8" s="3">
        <v>100</v>
      </c>
      <c r="I8" s="3">
        <f t="shared" ref="I8:I9" si="1">D8*F8*H8</f>
        <v>3400</v>
      </c>
      <c r="J8" s="3">
        <v>3</v>
      </c>
      <c r="K8" s="3" t="s">
        <v>52</v>
      </c>
      <c r="L8" s="3">
        <v>1</v>
      </c>
      <c r="M8" s="3" t="s">
        <v>44</v>
      </c>
      <c r="N8" s="3">
        <v>600</v>
      </c>
      <c r="O8" s="3">
        <f t="shared" si="0"/>
        <v>1800</v>
      </c>
      <c r="P8" s="9" t="s">
        <v>53</v>
      </c>
      <c r="Q8" s="13"/>
    </row>
    <row r="9" spans="1:17" ht="20.25" customHeight="1" x14ac:dyDescent="0.15">
      <c r="A9" s="45"/>
      <c r="B9" s="9" t="s">
        <v>42</v>
      </c>
      <c r="C9" s="22"/>
      <c r="D9" s="3">
        <v>34</v>
      </c>
      <c r="E9" s="3" t="s">
        <v>43</v>
      </c>
      <c r="F9" s="3">
        <v>1</v>
      </c>
      <c r="G9" s="3" t="s">
        <v>44</v>
      </c>
      <c r="H9" s="3">
        <v>120</v>
      </c>
      <c r="I9" s="3">
        <f t="shared" si="1"/>
        <v>4080</v>
      </c>
      <c r="J9" s="3">
        <v>1</v>
      </c>
      <c r="K9" s="3" t="s">
        <v>44</v>
      </c>
      <c r="L9" s="3">
        <v>1</v>
      </c>
      <c r="M9" s="3" t="s">
        <v>55</v>
      </c>
      <c r="N9" s="3">
        <v>503</v>
      </c>
      <c r="O9" s="3">
        <f t="shared" si="0"/>
        <v>503</v>
      </c>
      <c r="P9" s="9" t="s">
        <v>54</v>
      </c>
      <c r="Q9" s="13"/>
    </row>
    <row r="10" spans="1:17" ht="20.25" customHeight="1" x14ac:dyDescent="0.15">
      <c r="A10" s="45"/>
      <c r="B10" s="9"/>
      <c r="C10" s="22"/>
      <c r="D10" s="3"/>
      <c r="E10" s="3"/>
      <c r="F10" s="3"/>
      <c r="G10" s="3"/>
      <c r="H10" s="3"/>
      <c r="I10" s="3"/>
      <c r="J10" s="3">
        <v>2</v>
      </c>
      <c r="K10" s="3" t="s">
        <v>52</v>
      </c>
      <c r="L10" s="3">
        <v>1</v>
      </c>
      <c r="M10" s="3" t="s">
        <v>44</v>
      </c>
      <c r="N10" s="3">
        <v>912</v>
      </c>
      <c r="O10" s="3">
        <f t="shared" ref="O10" si="2">J10*L10*N10</f>
        <v>1824</v>
      </c>
      <c r="P10" s="9" t="s">
        <v>56</v>
      </c>
      <c r="Q10" s="13"/>
    </row>
    <row r="11" spans="1:17" ht="20.25" customHeight="1" x14ac:dyDescent="0.15">
      <c r="A11" s="46"/>
      <c r="B11" s="9"/>
      <c r="C11" s="22"/>
      <c r="D11" s="3"/>
      <c r="E11" s="3"/>
      <c r="F11" s="3"/>
      <c r="G11" s="3"/>
      <c r="H11" s="3"/>
      <c r="I11" s="3"/>
      <c r="J11" s="3">
        <v>6</v>
      </c>
      <c r="K11" s="3" t="s">
        <v>58</v>
      </c>
      <c r="L11" s="3">
        <v>1</v>
      </c>
      <c r="M11" s="3" t="s">
        <v>44</v>
      </c>
      <c r="N11" s="3">
        <v>288</v>
      </c>
      <c r="O11" s="3">
        <f t="shared" si="0"/>
        <v>1728</v>
      </c>
      <c r="P11" s="9" t="s">
        <v>57</v>
      </c>
      <c r="Q11" s="13"/>
    </row>
    <row r="12" spans="1:17" ht="20.25" customHeight="1" x14ac:dyDescent="0.15">
      <c r="A12" s="35" t="s">
        <v>13</v>
      </c>
      <c r="B12" s="35"/>
      <c r="C12" s="35"/>
      <c r="D12" s="35"/>
      <c r="E12" s="35"/>
      <c r="F12" s="35"/>
      <c r="G12" s="35"/>
      <c r="H12" s="35"/>
      <c r="I12" s="6">
        <f>SUM(I8:I11)</f>
        <v>7480</v>
      </c>
      <c r="J12" s="38"/>
      <c r="K12" s="39"/>
      <c r="L12" s="39"/>
      <c r="M12" s="39"/>
      <c r="N12" s="40"/>
      <c r="O12" s="7">
        <f>SUM(O8:O11)</f>
        <v>5855</v>
      </c>
      <c r="P12" s="7"/>
      <c r="Q12" s="8">
        <f>O12-I12</f>
        <v>-1625</v>
      </c>
    </row>
    <row r="13" spans="1:17" ht="20.25" customHeight="1" x14ac:dyDescent="0.15">
      <c r="A13" s="24" t="s">
        <v>14</v>
      </c>
      <c r="B13" s="9" t="s">
        <v>47</v>
      </c>
      <c r="C13" s="25"/>
      <c r="D13" s="11">
        <v>1</v>
      </c>
      <c r="E13" s="11" t="s">
        <v>45</v>
      </c>
      <c r="F13" s="11">
        <v>1</v>
      </c>
      <c r="G13" s="11" t="s">
        <v>46</v>
      </c>
      <c r="H13" s="12">
        <v>2600</v>
      </c>
      <c r="I13" s="3">
        <f t="shared" ref="I13" si="3">D13*F13*H13</f>
        <v>2600</v>
      </c>
      <c r="J13" s="14">
        <v>1</v>
      </c>
      <c r="K13" s="14" t="s">
        <v>45</v>
      </c>
      <c r="L13" s="14">
        <v>1</v>
      </c>
      <c r="M13" s="14" t="s">
        <v>46</v>
      </c>
      <c r="N13" s="4">
        <v>3600</v>
      </c>
      <c r="O13" s="3">
        <f t="shared" si="0"/>
        <v>3600</v>
      </c>
      <c r="P13" s="31" t="s">
        <v>61</v>
      </c>
      <c r="Q13" s="13"/>
    </row>
    <row r="14" spans="1:17" ht="20.25" customHeight="1" x14ac:dyDescent="0.15">
      <c r="A14" s="24" t="s">
        <v>14</v>
      </c>
      <c r="B14" s="9"/>
      <c r="C14" s="25"/>
      <c r="D14" s="11"/>
      <c r="E14" s="11"/>
      <c r="F14" s="11"/>
      <c r="G14" s="11"/>
      <c r="H14" s="12"/>
      <c r="I14" s="3">
        <f t="shared" ref="I14" si="4">D14*F14*H14</f>
        <v>0</v>
      </c>
      <c r="J14" s="14"/>
      <c r="K14" s="14"/>
      <c r="L14" s="14"/>
      <c r="M14" s="14"/>
      <c r="N14" s="4"/>
      <c r="O14" s="3">
        <f t="shared" si="0"/>
        <v>0</v>
      </c>
      <c r="P14" s="31"/>
      <c r="Q14" s="13"/>
    </row>
    <row r="15" spans="1:17" ht="20.25" customHeight="1" x14ac:dyDescent="0.15">
      <c r="A15" s="35" t="s">
        <v>15</v>
      </c>
      <c r="B15" s="35"/>
      <c r="C15" s="35"/>
      <c r="D15" s="35"/>
      <c r="E15" s="35"/>
      <c r="F15" s="35"/>
      <c r="G15" s="35"/>
      <c r="H15" s="35"/>
      <c r="I15" s="6">
        <f>SUM(I13:I13)</f>
        <v>2600</v>
      </c>
      <c r="J15" s="41"/>
      <c r="K15" s="42"/>
      <c r="L15" s="42"/>
      <c r="M15" s="42"/>
      <c r="N15" s="43"/>
      <c r="O15" s="7">
        <f>SUM(O13:O14)</f>
        <v>3600</v>
      </c>
      <c r="P15" s="7"/>
      <c r="Q15" s="8">
        <f>O15-I15</f>
        <v>1000</v>
      </c>
    </row>
    <row r="16" spans="1:17" ht="20.25" customHeight="1" x14ac:dyDescent="0.15">
      <c r="A16" s="47" t="s">
        <v>16</v>
      </c>
      <c r="B16" s="26" t="s">
        <v>39</v>
      </c>
      <c r="C16" s="22" t="s">
        <v>48</v>
      </c>
      <c r="D16" s="3">
        <v>1</v>
      </c>
      <c r="E16" s="3" t="s">
        <v>21</v>
      </c>
      <c r="F16" s="3">
        <v>1</v>
      </c>
      <c r="G16" s="3" t="s">
        <v>20</v>
      </c>
      <c r="H16" s="3">
        <v>4000</v>
      </c>
      <c r="I16" s="3">
        <f>D16*F16*H16</f>
        <v>4000</v>
      </c>
      <c r="J16" s="3">
        <v>1</v>
      </c>
      <c r="K16" s="3" t="s">
        <v>21</v>
      </c>
      <c r="L16" s="3">
        <v>1</v>
      </c>
      <c r="M16" s="3" t="s">
        <v>20</v>
      </c>
      <c r="N16" s="3">
        <v>1200</v>
      </c>
      <c r="O16" s="3">
        <f t="shared" ref="O16" si="5">J16*L16*N16</f>
        <v>1200</v>
      </c>
      <c r="P16" s="9"/>
      <c r="Q16" s="13"/>
    </row>
    <row r="17" spans="1:19" ht="20.25" customHeight="1" x14ac:dyDescent="0.15">
      <c r="A17" s="48"/>
      <c r="B17" s="9"/>
      <c r="C17" s="22"/>
      <c r="D17" s="3"/>
      <c r="E17" s="3"/>
      <c r="F17" s="3"/>
      <c r="G17" s="3"/>
      <c r="H17" s="3"/>
      <c r="I17" s="3">
        <f>D17*F17*H17</f>
        <v>0</v>
      </c>
      <c r="J17" s="3"/>
      <c r="K17" s="3"/>
      <c r="L17" s="3"/>
      <c r="M17" s="3"/>
      <c r="N17" s="3"/>
      <c r="O17" s="3"/>
      <c r="P17" s="9"/>
      <c r="Q17" s="13"/>
    </row>
    <row r="18" spans="1:19" ht="20.25" customHeight="1" x14ac:dyDescent="0.15">
      <c r="A18" s="35" t="s">
        <v>17</v>
      </c>
      <c r="B18" s="35"/>
      <c r="C18" s="35"/>
      <c r="D18" s="35"/>
      <c r="E18" s="35"/>
      <c r="F18" s="35"/>
      <c r="G18" s="35"/>
      <c r="H18" s="35"/>
      <c r="I18" s="6">
        <f>SUM(I16:I17)</f>
        <v>4000</v>
      </c>
      <c r="J18" s="41"/>
      <c r="K18" s="42"/>
      <c r="L18" s="42"/>
      <c r="M18" s="42"/>
      <c r="N18" s="43"/>
      <c r="O18" s="7">
        <f>SUM(O16:O17)</f>
        <v>1200</v>
      </c>
      <c r="P18" s="7"/>
      <c r="Q18" s="8">
        <f>O18-I18</f>
        <v>-2800</v>
      </c>
    </row>
    <row r="19" spans="1:19" ht="20.25" customHeight="1" x14ac:dyDescent="0.15">
      <c r="A19" s="53" t="s">
        <v>26</v>
      </c>
      <c r="B19" s="10" t="s">
        <v>27</v>
      </c>
      <c r="C19" s="10"/>
      <c r="D19" s="11">
        <v>1</v>
      </c>
      <c r="E19" s="11" t="s">
        <v>28</v>
      </c>
      <c r="F19" s="11">
        <v>1</v>
      </c>
      <c r="G19" s="11" t="s">
        <v>29</v>
      </c>
      <c r="H19" s="12">
        <v>360</v>
      </c>
      <c r="I19" s="3">
        <f>D19*F19*H19</f>
        <v>360</v>
      </c>
      <c r="J19" s="11"/>
      <c r="K19" s="11"/>
      <c r="L19" s="11"/>
      <c r="M19" s="11"/>
      <c r="N19" s="12"/>
      <c r="O19" s="3"/>
      <c r="P19" s="3"/>
      <c r="Q19" s="15"/>
    </row>
    <row r="20" spans="1:19" ht="20.25" customHeight="1" x14ac:dyDescent="0.15">
      <c r="A20" s="54"/>
      <c r="B20" s="10" t="s">
        <v>30</v>
      </c>
      <c r="C20" s="10"/>
      <c r="D20" s="11">
        <v>1</v>
      </c>
      <c r="E20" s="11" t="s">
        <v>31</v>
      </c>
      <c r="F20" s="11">
        <v>1</v>
      </c>
      <c r="G20" s="11" t="s">
        <v>32</v>
      </c>
      <c r="H20" s="12">
        <v>2800</v>
      </c>
      <c r="I20" s="3">
        <f t="shared" ref="I20:I21" si="6">D20*F20*H20</f>
        <v>2800</v>
      </c>
      <c r="J20" s="11"/>
      <c r="K20" s="11"/>
      <c r="L20" s="11"/>
      <c r="M20" s="11"/>
      <c r="N20" s="12"/>
      <c r="O20" s="3"/>
      <c r="P20" s="3"/>
      <c r="Q20" s="15"/>
    </row>
    <row r="21" spans="1:19" ht="20.25" customHeight="1" x14ac:dyDescent="0.15">
      <c r="A21" s="55"/>
      <c r="B21" s="10" t="s">
        <v>23</v>
      </c>
      <c r="C21" s="10"/>
      <c r="D21" s="11">
        <v>2</v>
      </c>
      <c r="E21" s="11" t="s">
        <v>24</v>
      </c>
      <c r="F21" s="11">
        <v>2</v>
      </c>
      <c r="G21" s="11" t="s">
        <v>25</v>
      </c>
      <c r="H21" s="12">
        <v>800</v>
      </c>
      <c r="I21" s="3">
        <f t="shared" si="6"/>
        <v>3200</v>
      </c>
      <c r="J21" s="11">
        <v>1</v>
      </c>
      <c r="K21" s="11" t="s">
        <v>43</v>
      </c>
      <c r="L21" s="11">
        <v>2</v>
      </c>
      <c r="M21" s="11" t="s">
        <v>59</v>
      </c>
      <c r="N21" s="12">
        <v>800</v>
      </c>
      <c r="O21" s="3">
        <f t="shared" ref="O21" si="7">J21*L21*N21</f>
        <v>1600</v>
      </c>
      <c r="P21" s="3"/>
      <c r="Q21" s="15"/>
    </row>
    <row r="22" spans="1:19" ht="20.25" customHeight="1" x14ac:dyDescent="0.15">
      <c r="A22" s="35" t="s">
        <v>18</v>
      </c>
      <c r="B22" s="35"/>
      <c r="C22" s="35"/>
      <c r="D22" s="35"/>
      <c r="E22" s="35"/>
      <c r="F22" s="35"/>
      <c r="G22" s="35"/>
      <c r="H22" s="35"/>
      <c r="I22" s="6">
        <f>SUM(I19:I21)</f>
        <v>6360</v>
      </c>
      <c r="J22" s="41"/>
      <c r="K22" s="42"/>
      <c r="L22" s="42"/>
      <c r="M22" s="42"/>
      <c r="N22" s="43"/>
      <c r="O22" s="7">
        <f>SUM(O19:O21)</f>
        <v>1600</v>
      </c>
      <c r="P22" s="7"/>
      <c r="Q22" s="8">
        <f>O22-I22</f>
        <v>-4760</v>
      </c>
    </row>
    <row r="23" spans="1:19" ht="20.25" customHeight="1" x14ac:dyDescent="0.15">
      <c r="A23" s="49" t="s">
        <v>19</v>
      </c>
      <c r="B23" s="49"/>
      <c r="C23" s="49"/>
      <c r="D23" s="49"/>
      <c r="E23" s="49"/>
      <c r="F23" s="49"/>
      <c r="G23" s="49"/>
      <c r="H23" s="49"/>
      <c r="I23" s="16">
        <f>I7+I12+I15+I18+I22</f>
        <v>26560</v>
      </c>
      <c r="J23" s="50"/>
      <c r="K23" s="51"/>
      <c r="L23" s="51"/>
      <c r="M23" s="51"/>
      <c r="N23" s="52"/>
      <c r="O23" s="16">
        <f>O7+O12+O15+O18+O22</f>
        <v>19455</v>
      </c>
      <c r="P23" s="16"/>
      <c r="Q23" s="8"/>
    </row>
    <row r="24" spans="1:19" ht="20.25" customHeight="1" x14ac:dyDescent="0.15">
      <c r="A24" s="49" t="s">
        <v>33</v>
      </c>
      <c r="B24" s="49"/>
      <c r="C24" s="49"/>
      <c r="D24" s="49"/>
      <c r="E24" s="49"/>
      <c r="F24" s="49"/>
      <c r="G24" s="49"/>
      <c r="H24" s="49"/>
      <c r="I24" s="16">
        <v>4249</v>
      </c>
      <c r="J24" s="50"/>
      <c r="K24" s="51"/>
      <c r="L24" s="51"/>
      <c r="M24" s="51"/>
      <c r="N24" s="52"/>
      <c r="O24" s="16">
        <f>O23*16%</f>
        <v>3112.8</v>
      </c>
      <c r="P24" s="16"/>
      <c r="Q24" s="8"/>
    </row>
    <row r="25" spans="1:19" ht="20.25" customHeight="1" x14ac:dyDescent="0.15">
      <c r="A25" s="49" t="s">
        <v>34</v>
      </c>
      <c r="B25" s="49"/>
      <c r="C25" s="49"/>
      <c r="D25" s="49"/>
      <c r="E25" s="49"/>
      <c r="F25" s="49"/>
      <c r="G25" s="49"/>
      <c r="H25" s="49"/>
      <c r="I25" s="16">
        <f>I23+I24</f>
        <v>30809</v>
      </c>
      <c r="J25" s="50"/>
      <c r="K25" s="51"/>
      <c r="L25" s="51"/>
      <c r="M25" s="51"/>
      <c r="N25" s="52"/>
      <c r="O25" s="16">
        <f>SUM(O23:O24)</f>
        <v>22567.8</v>
      </c>
      <c r="P25" s="16"/>
      <c r="Q25" s="30">
        <f>I25-O25</f>
        <v>8241.2000000000007</v>
      </c>
    </row>
    <row r="26" spans="1:19" x14ac:dyDescent="0.15">
      <c r="O26" s="18"/>
      <c r="P26" s="18"/>
      <c r="S26" s="20"/>
    </row>
    <row r="27" spans="1:19" x14ac:dyDescent="0.15">
      <c r="N27" s="27" t="s">
        <v>60</v>
      </c>
      <c r="O27" s="20">
        <v>30809</v>
      </c>
      <c r="Q27" s="21"/>
    </row>
  </sheetData>
  <mergeCells count="28">
    <mergeCell ref="A16:A17"/>
    <mergeCell ref="A24:H24"/>
    <mergeCell ref="J24:N24"/>
    <mergeCell ref="A25:H25"/>
    <mergeCell ref="J25:N25"/>
    <mergeCell ref="A18:H18"/>
    <mergeCell ref="J18:N18"/>
    <mergeCell ref="A22:H22"/>
    <mergeCell ref="J22:N22"/>
    <mergeCell ref="A23:H23"/>
    <mergeCell ref="J23:N23"/>
    <mergeCell ref="A19:A21"/>
    <mergeCell ref="A12:H12"/>
    <mergeCell ref="J12:N12"/>
    <mergeCell ref="A15:H15"/>
    <mergeCell ref="J15:N15"/>
    <mergeCell ref="A7:H7"/>
    <mergeCell ref="J7:N7"/>
    <mergeCell ref="A8:A11"/>
    <mergeCell ref="P2:P3"/>
    <mergeCell ref="A1:Q1"/>
    <mergeCell ref="A2:B3"/>
    <mergeCell ref="C2:C3"/>
    <mergeCell ref="D2:G2"/>
    <mergeCell ref="H2:I2"/>
    <mergeCell ref="J2:M2"/>
    <mergeCell ref="N2:O2"/>
    <mergeCell ref="Q2:Q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2018-02-01T14:11:07Z</dcterms:modified>
</cp:coreProperties>
</file>