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20490" windowHeight="8160"/>
  </bookViews>
  <sheets>
    <sheet name="结算" sheetId="2" r:id="rId1"/>
    <sheet name="AV明细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6" i="2" l="1"/>
  <c r="H78" i="2" l="1"/>
  <c r="H40" i="2"/>
  <c r="H35" i="2" l="1"/>
  <c r="H96" i="2" l="1"/>
  <c r="H39" i="2"/>
  <c r="H38" i="2"/>
  <c r="H76" i="2"/>
  <c r="H51" i="2"/>
  <c r="H46" i="2"/>
  <c r="H45" i="2"/>
  <c r="H44" i="2"/>
  <c r="H43" i="2"/>
  <c r="H42" i="2"/>
  <c r="H41" i="2"/>
  <c r="H29" i="2"/>
  <c r="H34" i="2" l="1"/>
  <c r="H33" i="2"/>
  <c r="H32" i="2"/>
  <c r="H31" i="2"/>
  <c r="H30" i="2"/>
  <c r="H27" i="2" l="1"/>
  <c r="H26" i="2"/>
  <c r="H25" i="2"/>
  <c r="G46" i="3" l="1"/>
  <c r="H82" i="2"/>
  <c r="H79" i="2"/>
  <c r="H81" i="2"/>
  <c r="H80" i="2"/>
  <c r="H20" i="2"/>
  <c r="H21" i="2"/>
  <c r="H22" i="2"/>
  <c r="H23" i="2"/>
  <c r="H24" i="2"/>
  <c r="H28" i="2"/>
  <c r="H37" i="2"/>
  <c r="H47" i="2"/>
  <c r="H48" i="2"/>
  <c r="H49" i="2"/>
  <c r="H50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7" i="2"/>
  <c r="H95" i="2"/>
  <c r="H97" i="2" s="1"/>
  <c r="H8" i="2"/>
  <c r="H9" i="2" s="1"/>
  <c r="H12" i="2"/>
  <c r="H13" i="2" s="1"/>
  <c r="H16" i="2"/>
  <c r="H17" i="2" s="1"/>
  <c r="H86" i="2"/>
  <c r="H87" i="2" s="1"/>
  <c r="H100" i="2"/>
  <c r="H101" i="2" s="1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H83" i="2" l="1"/>
  <c r="H88" i="2" s="1"/>
  <c r="G91" i="2" s="1"/>
  <c r="H91" i="2" s="1"/>
  <c r="H92" i="2" s="1"/>
  <c r="D104" i="2" l="1"/>
  <c r="H104" i="2" s="1"/>
  <c r="H105" i="2" s="1"/>
</calcChain>
</file>

<file path=xl/sharedStrings.xml><?xml version="1.0" encoding="utf-8"?>
<sst xmlns="http://schemas.openxmlformats.org/spreadsheetml/2006/main" count="407" uniqueCount="250">
  <si>
    <t>备注：</t>
  </si>
  <si>
    <t>单位</t>
  </si>
  <si>
    <t>A</t>
  </si>
  <si>
    <t>A-1</t>
  </si>
  <si>
    <t>间/晚</t>
  </si>
  <si>
    <t>合计</t>
  </si>
  <si>
    <t>B</t>
  </si>
  <si>
    <t>B-1</t>
  </si>
  <si>
    <t>人</t>
  </si>
  <si>
    <t>C</t>
  </si>
  <si>
    <t>D</t>
  </si>
  <si>
    <t>E</t>
  </si>
  <si>
    <t>E-1</t>
  </si>
  <si>
    <t>F</t>
  </si>
  <si>
    <t>F-1</t>
  </si>
  <si>
    <t>G</t>
  </si>
  <si>
    <t>G-2</t>
  </si>
  <si>
    <t>H</t>
  </si>
  <si>
    <t>H1</t>
  </si>
  <si>
    <t>经济舱（国内）</t>
  </si>
  <si>
    <t>J</t>
  </si>
  <si>
    <t>税金</t>
  </si>
  <si>
    <t>J-1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</si>
  <si>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</si>
  <si>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用餐</t>
    <phoneticPr fontId="23" type="noConversion"/>
  </si>
  <si>
    <t>辆/趟</t>
    <phoneticPr fontId="23" type="noConversion"/>
  </si>
  <si>
    <t>人/天</t>
    <phoneticPr fontId="23" type="noConversion"/>
  </si>
  <si>
    <t>次</t>
    <phoneticPr fontId="23" type="noConversion"/>
  </si>
  <si>
    <t>C-1</t>
    <phoneticPr fontId="23" type="noConversion"/>
  </si>
  <si>
    <t>人/次</t>
    <phoneticPr fontId="23" type="noConversion"/>
  </si>
  <si>
    <t>间/晚</t>
    <phoneticPr fontId="23" type="noConversion"/>
  </si>
  <si>
    <t>个/次</t>
    <phoneticPr fontId="23" type="noConversion"/>
  </si>
  <si>
    <t>平米/个</t>
    <phoneticPr fontId="23" type="noConversion"/>
  </si>
  <si>
    <t>组/次</t>
    <phoneticPr fontId="23" type="noConversion"/>
  </si>
  <si>
    <t>平米/次</t>
    <phoneticPr fontId="23" type="noConversion"/>
  </si>
  <si>
    <t>AV</t>
    <phoneticPr fontId="15" type="noConversion"/>
  </si>
  <si>
    <t>NO.</t>
  </si>
  <si>
    <t>单价</t>
    <phoneticPr fontId="15" type="noConversion"/>
  </si>
  <si>
    <t>小计</t>
  </si>
  <si>
    <t>备注</t>
    <phoneticPr fontId="15" type="noConversion"/>
  </si>
  <si>
    <t>平米</t>
    <rPh sb="0" eb="1">
      <t>ping mi</t>
    </rPh>
    <phoneticPr fontId="15" type="noConversion"/>
  </si>
  <si>
    <t>Set (s)</t>
  </si>
  <si>
    <t>个</t>
    <rPh sb="0" eb="1">
      <t>ge</t>
    </rPh>
    <phoneticPr fontId="15" type="noConversion"/>
  </si>
  <si>
    <t>台</t>
    <rPh sb="0" eb="1">
      <t>ge</t>
    </rPh>
    <phoneticPr fontId="15" type="noConversion"/>
  </si>
  <si>
    <t>部</t>
    <rPh sb="0" eb="1">
      <t>ge</t>
    </rPh>
    <phoneticPr fontId="15" type="noConversion"/>
  </si>
  <si>
    <t>人</t>
    <rPh sb="0" eb="1">
      <t>ge</t>
    </rPh>
    <phoneticPr fontId="15" type="noConversion"/>
  </si>
  <si>
    <t>套</t>
    <rPh sb="0" eb="1">
      <t>tao</t>
    </rPh>
    <phoneticPr fontId="15" type="noConversion"/>
  </si>
  <si>
    <t>300W Beam 光束电脑灯</t>
    <phoneticPr fontId="33" type="noConversion"/>
  </si>
  <si>
    <t>LED灯--MRARTA-321--162W</t>
    <phoneticPr fontId="15" type="noConversion"/>
  </si>
  <si>
    <t>Light  Console  调光台 MA2</t>
    <phoneticPr fontId="33" type="noConversion"/>
  </si>
  <si>
    <t>Lighting DA 信号放大器</t>
    <phoneticPr fontId="33" type="noConversion"/>
  </si>
  <si>
    <t>PAR灯-62</t>
    <phoneticPr fontId="33" type="noConversion"/>
  </si>
  <si>
    <t>Truss  灯光架  (400mmx600mm)</t>
    <phoneticPr fontId="33" type="noConversion"/>
  </si>
  <si>
    <t>延米</t>
    <rPh sb="0" eb="1">
      <t>mi</t>
    </rPh>
    <phoneticPr fontId="15" type="noConversion"/>
  </si>
  <si>
    <t>HSZ-80B  Manual Hoist  手动葫芦</t>
    <phoneticPr fontId="33" type="noConversion"/>
  </si>
  <si>
    <t xml:space="preserve">Lighting Cable  灯光线缆    </t>
    <phoneticPr fontId="33" type="noConversion"/>
  </si>
  <si>
    <t>天</t>
  </si>
  <si>
    <t>次</t>
    <phoneticPr fontId="15" type="noConversion"/>
  </si>
  <si>
    <t>人</t>
    <rPh sb="0" eb="1">
      <t>ren</t>
    </rPh>
    <phoneticPr fontId="15" type="noConversion"/>
  </si>
  <si>
    <t>天</t>
    <phoneticPr fontId="15" type="noConversion"/>
  </si>
  <si>
    <t>总计</t>
    <phoneticPr fontId="23" type="noConversion"/>
  </si>
  <si>
    <t>次</t>
    <phoneticPr fontId="23" type="noConversion"/>
  </si>
  <si>
    <t>次</t>
    <phoneticPr fontId="23" type="noConversion"/>
  </si>
  <si>
    <t>半天</t>
    <phoneticPr fontId="23" type="noConversion"/>
  </si>
  <si>
    <t>G-1</t>
    <phoneticPr fontId="23" type="noConversion"/>
  </si>
  <si>
    <t>D-1</t>
    <phoneticPr fontId="23" type="noConversion"/>
  </si>
  <si>
    <t>D-2</t>
    <phoneticPr fontId="23" type="noConversion"/>
  </si>
  <si>
    <t>D-3</t>
    <phoneticPr fontId="23" type="noConversion"/>
  </si>
  <si>
    <t>D-4</t>
    <phoneticPr fontId="23" type="noConversion"/>
  </si>
  <si>
    <t>D-5</t>
    <phoneticPr fontId="23" type="noConversion"/>
  </si>
  <si>
    <t>个/次</t>
    <phoneticPr fontId="23" type="noConversion"/>
  </si>
  <si>
    <t>套/次</t>
    <phoneticPr fontId="23" type="noConversion"/>
  </si>
  <si>
    <t>平米/个</t>
    <phoneticPr fontId="23" type="noConversion"/>
  </si>
  <si>
    <t>平米</t>
    <phoneticPr fontId="23" type="noConversion"/>
  </si>
  <si>
    <t>组/次</t>
    <phoneticPr fontId="23" type="noConversion"/>
  </si>
  <si>
    <t>部/次</t>
    <phoneticPr fontId="23" type="noConversion"/>
  </si>
  <si>
    <t>部/次</t>
    <phoneticPr fontId="23" type="noConversion"/>
  </si>
  <si>
    <t>节/小时</t>
    <phoneticPr fontId="23" type="noConversion"/>
  </si>
  <si>
    <t>全陪</t>
    <phoneticPr fontId="23" type="noConversion"/>
  </si>
  <si>
    <t>间/天</t>
    <phoneticPr fontId="23" type="noConversion"/>
  </si>
  <si>
    <t>张/次</t>
    <phoneticPr fontId="23" type="noConversion"/>
  </si>
  <si>
    <t>D-6</t>
    <phoneticPr fontId="23" type="noConversion"/>
  </si>
  <si>
    <t>项/次</t>
    <phoneticPr fontId="23" type="noConversion"/>
  </si>
  <si>
    <t>小时/次</t>
    <phoneticPr fontId="23" type="noConversion"/>
  </si>
  <si>
    <t>会议时间：2019.1.22-26    人数：500         地点：珠海    供应商名称：康辉集团北京国际会议展览有限公司  联系人：郭海燕 联系电话：13810995220/guohaiyan@cct.cn</t>
    <phoneticPr fontId="23" type="noConversion"/>
  </si>
  <si>
    <t>会议需求表及报价表格                                                                                              Request for Quoatation</t>
    <phoneticPr fontId="23" type="noConversion"/>
  </si>
  <si>
    <r>
      <t>1</t>
    </r>
    <r>
      <rPr>
        <b/>
        <sz val="10"/>
        <color rgb="FFFF0000"/>
        <rFont val="宋体"/>
        <family val="3"/>
        <charset val="134"/>
      </rPr>
      <t>、蓝色区域由使用部门填写，黄色部分由供应商填写。</t>
    </r>
    <r>
      <rPr>
        <b/>
        <sz val="10"/>
        <color rgb="FFFF0000"/>
        <rFont val="Arial"/>
        <family val="2"/>
      </rPr>
      <t>User department fill out the blue area. Supplier fill out the yellow area.</t>
    </r>
    <r>
      <rPr>
        <b/>
        <sz val="10"/>
        <color rgb="FFFF0000"/>
        <rFont val="宋体"/>
        <family val="3"/>
        <charset val="134"/>
      </rPr>
      <t xml:space="preserve">
</t>
    </r>
    <r>
      <rPr>
        <b/>
        <sz val="10"/>
        <color rgb="FFFF0000"/>
        <rFont val="Arial"/>
        <family val="2"/>
      </rPr>
      <t>2</t>
    </r>
    <r>
      <rPr>
        <b/>
        <sz val="10"/>
        <color rgb="FFFF0000"/>
        <rFont val="宋体"/>
        <family val="3"/>
        <charset val="134"/>
      </rPr>
      <t>、请严格按照本报价格式填写报价，每项最后可根据具体的活动方案调整和细化每项内容，并逐行增加所涉及的费用明细</t>
    </r>
    <r>
      <rPr>
        <b/>
        <sz val="10"/>
        <color rgb="FFFF0000"/>
        <rFont val="Arial"/>
        <family val="2"/>
      </rPr>
      <t>,</t>
    </r>
    <r>
      <rPr>
        <b/>
        <sz val="10"/>
        <color rgb="FFFF0000"/>
        <rFont val="宋体"/>
        <family val="3"/>
        <charset val="134"/>
      </rPr>
      <t>并调整计算公式确保最终报价的准确性（请不要改变原始报价结构）</t>
    </r>
    <r>
      <rPr>
        <b/>
        <sz val="10"/>
        <color rgb="FFFF0000"/>
        <rFont val="Arial"/>
        <family val="2"/>
      </rPr>
      <t xml:space="preserve"> Items are to be modified in regard to requirements of each specific project, please make sure not to change the format of this template and double check the computational fomula.</t>
    </r>
    <phoneticPr fontId="23" type="noConversion"/>
  </si>
  <si>
    <t>酒店 Hotel</t>
    <phoneticPr fontId="23" type="noConversion"/>
  </si>
  <si>
    <t>Quotation 报价</t>
    <phoneticPr fontId="23" type="noConversion"/>
  </si>
  <si>
    <t>Item 项目</t>
    <phoneticPr fontId="23" type="noConversion"/>
  </si>
  <si>
    <t>序号 No.</t>
    <phoneticPr fontId="15" type="noConversion"/>
  </si>
  <si>
    <t>Item 项目</t>
    <phoneticPr fontId="15" type="noConversion"/>
  </si>
  <si>
    <t>Detail 内容</t>
    <phoneticPr fontId="15" type="noConversion"/>
  </si>
  <si>
    <t>人数 Quantity</t>
    <phoneticPr fontId="15" type="noConversion"/>
  </si>
  <si>
    <t>次   Time</t>
    <phoneticPr fontId="15" type="noConversion"/>
  </si>
  <si>
    <t xml:space="preserve">单位  Unit  </t>
    <phoneticPr fontId="15" type="noConversion"/>
  </si>
  <si>
    <t>单价（RMB）   Unit Price</t>
    <phoneticPr fontId="15" type="noConversion"/>
  </si>
  <si>
    <t>小 计                            Total</t>
    <phoneticPr fontId="15" type="noConversion"/>
  </si>
  <si>
    <t>备注  Remark</t>
    <phoneticPr fontId="15" type="noConversion"/>
  </si>
  <si>
    <t>序号 No.</t>
    <phoneticPr fontId="15" type="noConversion"/>
  </si>
  <si>
    <t>人数 Quantity</t>
    <phoneticPr fontId="15" type="noConversion"/>
  </si>
  <si>
    <t xml:space="preserve">单位  Unit  </t>
    <phoneticPr fontId="15" type="noConversion"/>
  </si>
  <si>
    <t>单价（RMB）   Unit Price</t>
    <phoneticPr fontId="15" type="noConversion"/>
  </si>
  <si>
    <t>备注  Remark</t>
    <phoneticPr fontId="15" type="noConversion"/>
  </si>
  <si>
    <t>Item 项目</t>
    <phoneticPr fontId="15" type="noConversion"/>
  </si>
  <si>
    <t>数量 Room</t>
    <phoneticPr fontId="15" type="noConversion"/>
  </si>
  <si>
    <t>间夜   Day</t>
    <phoneticPr fontId="15" type="noConversion"/>
  </si>
  <si>
    <t>交通 Transportation</t>
    <phoneticPr fontId="23" type="noConversion"/>
  </si>
  <si>
    <t>数量Quantity</t>
    <phoneticPr fontId="15" type="noConversion"/>
  </si>
  <si>
    <t>Item 项目</t>
    <phoneticPr fontId="15" type="noConversion"/>
  </si>
  <si>
    <t>单价（RMB）   Unit Price</t>
    <phoneticPr fontId="15" type="noConversion"/>
  </si>
  <si>
    <t>小 计                            Total</t>
    <phoneticPr fontId="15" type="noConversion"/>
  </si>
  <si>
    <t>活动费用 Event</t>
    <phoneticPr fontId="23" type="noConversion"/>
  </si>
  <si>
    <t>天数   Day</t>
    <phoneticPr fontId="15" type="noConversion"/>
  </si>
  <si>
    <r>
      <rPr>
        <b/>
        <sz val="9"/>
        <rFont val="宋体"/>
        <family val="3"/>
        <charset val="134"/>
      </rPr>
      <t>工作人员费用</t>
    </r>
    <r>
      <rPr>
        <b/>
        <sz val="9"/>
        <rFont val="Arial"/>
        <family val="2"/>
      </rPr>
      <t xml:space="preserve"> Local staffs</t>
    </r>
    <phoneticPr fontId="23" type="noConversion"/>
  </si>
  <si>
    <t>地陪 Local workers</t>
    <phoneticPr fontId="23" type="noConversion"/>
  </si>
  <si>
    <t>Detail 内容</t>
    <phoneticPr fontId="15" type="noConversion"/>
  </si>
  <si>
    <t>数量 Amount</t>
    <phoneticPr fontId="15" type="noConversion"/>
  </si>
  <si>
    <t xml:space="preserve">单位  Unit  </t>
    <phoneticPr fontId="15" type="noConversion"/>
  </si>
  <si>
    <t>单价（RMB）   Unit Price</t>
    <phoneticPr fontId="15" type="noConversion"/>
  </si>
  <si>
    <t>备注  Remark</t>
    <phoneticPr fontId="15" type="noConversion"/>
  </si>
  <si>
    <t>服务费 Service charge</t>
    <phoneticPr fontId="23" type="noConversion"/>
  </si>
  <si>
    <t>服务费 Service charge</t>
    <phoneticPr fontId="23" type="noConversion"/>
  </si>
  <si>
    <r>
      <rPr>
        <b/>
        <sz val="9"/>
        <rFont val="宋体"/>
        <family val="3"/>
        <charset val="134"/>
      </rPr>
      <t>以上总计</t>
    </r>
    <r>
      <rPr>
        <b/>
        <sz val="9"/>
        <rFont val="Arial"/>
        <family val="2"/>
      </rPr>
      <t xml:space="preserve">  Grand Total</t>
    </r>
    <phoneticPr fontId="23" type="noConversion"/>
  </si>
  <si>
    <r>
      <rPr>
        <b/>
        <sz val="9"/>
        <rFont val="宋体"/>
        <family val="3"/>
        <charset val="134"/>
      </rPr>
      <t>合计</t>
    </r>
    <r>
      <rPr>
        <b/>
        <sz val="9"/>
        <rFont val="Arial"/>
        <family val="2"/>
      </rPr>
      <t xml:space="preserve">  Total</t>
    </r>
    <phoneticPr fontId="23" type="noConversion"/>
  </si>
  <si>
    <t>现场服务人员费用 Operators</t>
    <phoneticPr fontId="23" type="noConversion"/>
  </si>
  <si>
    <t>房费 前期踩点住房 Hotel</t>
    <phoneticPr fontId="23" type="noConversion"/>
  </si>
  <si>
    <t>执行人员差补 Operators</t>
    <phoneticPr fontId="23" type="noConversion"/>
  </si>
  <si>
    <t>Detail 内容</t>
    <phoneticPr fontId="15" type="noConversion"/>
  </si>
  <si>
    <t>单价（RMB）   Unit Price</t>
    <phoneticPr fontId="15" type="noConversion"/>
  </si>
  <si>
    <t>小 计                            Total</t>
    <phoneticPr fontId="15" type="noConversion"/>
  </si>
  <si>
    <t>数量 Amount</t>
    <phoneticPr fontId="15" type="noConversion"/>
  </si>
  <si>
    <t>机票 Air Ticket</t>
    <phoneticPr fontId="23" type="noConversion"/>
  </si>
  <si>
    <t>Item 项目</t>
    <phoneticPr fontId="15" type="noConversion"/>
  </si>
  <si>
    <t xml:space="preserve">单位  Unit  </t>
    <phoneticPr fontId="15" type="noConversion"/>
  </si>
  <si>
    <t>税金 Tax</t>
    <phoneticPr fontId="15" type="noConversion"/>
  </si>
  <si>
    <r>
      <rPr>
        <b/>
        <sz val="11"/>
        <rFont val="宋体"/>
        <family val="3"/>
        <charset val="134"/>
      </rPr>
      <t>总计</t>
    </r>
    <r>
      <rPr>
        <b/>
        <sz val="11"/>
        <rFont val="Arial"/>
        <family val="2"/>
      </rPr>
      <t xml:space="preserve">  Total cost with VAT</t>
    </r>
    <phoneticPr fontId="15" type="noConversion"/>
  </si>
  <si>
    <r>
      <rPr>
        <b/>
        <sz val="9"/>
        <rFont val="宋体"/>
        <family val="3"/>
        <charset val="134"/>
      </rPr>
      <t>合计</t>
    </r>
    <r>
      <rPr>
        <b/>
        <sz val="9"/>
        <rFont val="Arial"/>
        <family val="2"/>
      </rPr>
      <t xml:space="preserve">  Total</t>
    </r>
    <phoneticPr fontId="23" type="noConversion"/>
  </si>
  <si>
    <t>创意设计及策划    Creative design</t>
    <phoneticPr fontId="23" type="noConversion"/>
  </si>
  <si>
    <t>活动整体方案 策划+执行 Event design</t>
    <phoneticPr fontId="23" type="noConversion"/>
  </si>
  <si>
    <t>活动文案  Event proposal</t>
    <phoneticPr fontId="23" type="noConversion"/>
  </si>
  <si>
    <t>主形象设计 KV、延展、完稿制作 KV design</t>
    <phoneticPr fontId="23" type="noConversion"/>
  </si>
  <si>
    <t>3D设计  3D design</t>
    <phoneticPr fontId="23" type="noConversion"/>
  </si>
  <si>
    <r>
      <rPr>
        <b/>
        <sz val="9"/>
        <rFont val="宋体"/>
        <family val="3"/>
        <charset val="134"/>
      </rPr>
      <t>合计</t>
    </r>
    <r>
      <rPr>
        <b/>
        <sz val="9"/>
        <rFont val="Arial"/>
        <family val="2"/>
      </rPr>
      <t xml:space="preserve">  Total</t>
    </r>
    <phoneticPr fontId="23" type="noConversion"/>
  </si>
  <si>
    <t>其他-预热/大会/晚宴  Wram up/ Conference/ Gala dinner</t>
    <phoneticPr fontId="23" type="noConversion"/>
  </si>
  <si>
    <t>H5邀请函、拍摄、剪辑、制作               Wechat warm up</t>
    <phoneticPr fontId="23" type="noConversion"/>
  </si>
  <si>
    <r>
      <t>my</t>
    </r>
    <r>
      <rPr>
        <sz val="9"/>
        <color theme="1"/>
        <rFont val="宋体"/>
        <family val="3"/>
        <charset val="134"/>
        <scheme val="minor"/>
      </rPr>
      <t xml:space="preserve"> force 启动仪式 视频 现有素材剪切   Launching ceremony video</t>
    </r>
    <phoneticPr fontId="23" type="noConversion"/>
  </si>
  <si>
    <r>
      <t>my</t>
    </r>
    <r>
      <rPr>
        <sz val="9"/>
        <color theme="1"/>
        <rFont val="宋体"/>
        <family val="3"/>
        <charset val="134"/>
        <scheme val="minor"/>
      </rPr>
      <t xml:space="preserve"> force 启动仪式 启动台 2.4m        Launching ceremony </t>
    </r>
    <phoneticPr fontId="23" type="noConversion"/>
  </si>
  <si>
    <t>同传 接收机/耳机                       Simultaneous interpretation devices</t>
    <phoneticPr fontId="23" type="noConversion"/>
  </si>
  <si>
    <t>同传人工费  4小时                                                  Staff costs of Simultaneous interpretation</t>
    <phoneticPr fontId="23" type="noConversion"/>
  </si>
  <si>
    <t>OTC 展区                                  OTC show area design and operation</t>
    <phoneticPr fontId="23" type="noConversion"/>
  </si>
  <si>
    <t>同传 通道发射主机、中央控制器、译员机、 红外辐射板                            Simultaneous interpretation devices</t>
    <phoneticPr fontId="23" type="noConversion"/>
  </si>
  <si>
    <t>同传 翻译间                           Simultaneous interpretation rooms</t>
    <phoneticPr fontId="23" type="noConversion"/>
  </si>
  <si>
    <t>微信抽奖 Wechat lucky draw</t>
    <phoneticPr fontId="23" type="noConversion"/>
  </si>
  <si>
    <t>晚宴KTV  Gala dinner KTV</t>
    <phoneticPr fontId="23" type="noConversion"/>
  </si>
  <si>
    <t>晚宴DJ Gala dinner DJ</t>
    <phoneticPr fontId="23" type="noConversion"/>
  </si>
  <si>
    <t>化妆师  Make up person</t>
    <phoneticPr fontId="23" type="noConversion"/>
  </si>
  <si>
    <t>迈蓝之歌 录制及拍摄                       Music production for Mylan song</t>
    <phoneticPr fontId="23" type="noConversion"/>
  </si>
  <si>
    <t>节目道具及服装                        Clothes of dinner programmes</t>
    <phoneticPr fontId="23" type="noConversion"/>
  </si>
  <si>
    <t>歌曲编舞 6-8人 北京地区                     Choreography in Beijing</t>
    <phoneticPr fontId="23" type="noConversion"/>
  </si>
  <si>
    <t>视频/照片制作           Video and photo production</t>
    <phoneticPr fontId="23" type="noConversion"/>
  </si>
  <si>
    <t>会议开场视频  （英文配音、中文字幕） Conference video</t>
    <phoneticPr fontId="23" type="noConversion"/>
  </si>
  <si>
    <t>摇臂5米摇臂+轨道+摄像机</t>
    <phoneticPr fontId="23" type="noConversion"/>
  </si>
  <si>
    <t>晚宴开场视频（英文配音、中文字幕）              Gala dinner video</t>
    <phoneticPr fontId="23" type="noConversion"/>
  </si>
  <si>
    <t>摄影（云摄影，照片直播） Cameraman</t>
    <phoneticPr fontId="23" type="noConversion"/>
  </si>
  <si>
    <t>摄像  Cameraman</t>
    <phoneticPr fontId="23" type="noConversion"/>
  </si>
  <si>
    <t>视频设备、灯光设备、音箱设备                Audio video devices</t>
    <phoneticPr fontId="23" type="noConversion"/>
  </si>
  <si>
    <t>AV设备                      Audio video</t>
    <phoneticPr fontId="23" type="noConversion"/>
  </si>
  <si>
    <t>舞台搭建-钢架结构、木地板   Stage materials</t>
    <phoneticPr fontId="23" type="noConversion"/>
  </si>
  <si>
    <t>舞台地毯 Stage carpet</t>
    <phoneticPr fontId="23" type="noConversion"/>
  </si>
  <si>
    <t xml:space="preserve">舞台搭建                     Stage set up  </t>
    <phoneticPr fontId="23" type="noConversion"/>
  </si>
  <si>
    <t>酒店入住签到背板 3*5m 桁架宝丽布    Background board</t>
    <phoneticPr fontId="23" type="noConversion"/>
  </si>
  <si>
    <t>展示区背景板 大事记  木结构裱喷绘 3*13m  Show area of company event background board</t>
    <phoneticPr fontId="23" type="noConversion"/>
  </si>
  <si>
    <t>厂牌展示 品牌霓虹灯  Neno lights</t>
    <phoneticPr fontId="23" type="noConversion"/>
  </si>
  <si>
    <t>讲台 烤漆讲台  Platform</t>
    <phoneticPr fontId="23" type="noConversion"/>
  </si>
  <si>
    <t>LED 支撑钢架 LED equipment</t>
    <phoneticPr fontId="23" type="noConversion"/>
  </si>
  <si>
    <t>搭建及拆除人工费  staff costs</t>
    <phoneticPr fontId="23" type="noConversion"/>
  </si>
  <si>
    <t>手卡  Hand cards for host</t>
    <phoneticPr fontId="23" type="noConversion"/>
  </si>
  <si>
    <t>Time：2019.1.22-26   Attendance：500   Venue：Zhuhai  Vendor Name：Comfort International M.I.C.E. Service Co.,Ltd  Contact Person：Guo Haiyan  Tel/Email：13810995220/guohaiyan@cct.cn</t>
    <phoneticPr fontId="23" type="noConversion"/>
  </si>
  <si>
    <t>话筒套 mike sleeve</t>
    <phoneticPr fontId="23" type="noConversion"/>
  </si>
  <si>
    <t>指示系统 X展架 80*180cm  Portable display</t>
    <phoneticPr fontId="23" type="noConversion"/>
  </si>
  <si>
    <t>晚宴提示卡 利加隆 Notice card</t>
    <phoneticPr fontId="23" type="noConversion"/>
  </si>
  <si>
    <t>房间欢迎卡及礼盒 Welcome card and gift</t>
    <phoneticPr fontId="23" type="noConversion"/>
  </si>
  <si>
    <t>会议物品            Meeing supplies</t>
    <phoneticPr fontId="23" type="noConversion"/>
  </si>
  <si>
    <t>人名台卡  Name cards for attendances</t>
    <phoneticPr fontId="23" type="noConversion"/>
  </si>
  <si>
    <t>签到桌卡 Desk cards for check in</t>
    <phoneticPr fontId="23" type="noConversion"/>
  </si>
  <si>
    <t xml:space="preserve">舞台前发光LOGO 木质底座、发光LOGO          Logo light  </t>
    <phoneticPr fontId="23" type="noConversion"/>
  </si>
  <si>
    <t>AV明细 Audio video details</t>
    <phoneticPr fontId="23" type="noConversion"/>
  </si>
  <si>
    <t>LED--光祥-P3-500*500  4*25m   LED screen</t>
    <phoneticPr fontId="33" type="noConversion"/>
  </si>
  <si>
    <t>视频处理器(HD/SDI)   Video  Processor</t>
    <phoneticPr fontId="33" type="noConversion"/>
  </si>
  <si>
    <t>大型控制台   EVENT  Controller</t>
    <phoneticPr fontId="33" type="noConversion"/>
  </si>
  <si>
    <t>无缝拼接器-5.3    WATCHOUT</t>
    <phoneticPr fontId="33" type="noConversion"/>
  </si>
  <si>
    <t xml:space="preserve">监视器   Monitor  </t>
    <phoneticPr fontId="33" type="noConversion"/>
  </si>
  <si>
    <t>返送55寸  Monitor</t>
    <phoneticPr fontId="33" type="noConversion"/>
  </si>
  <si>
    <t>翻页提示器套装(带PC-AS4遥控器)     Page turner</t>
    <phoneticPr fontId="33" type="noConversion"/>
  </si>
  <si>
    <t xml:space="preserve">光纤 100M   Optical Fiber </t>
    <phoneticPr fontId="33" type="noConversion"/>
  </si>
  <si>
    <t>MAC笔记本电脑(APPLE , MACBOOK)    Laptop</t>
    <phoneticPr fontId="33" type="noConversion"/>
  </si>
  <si>
    <t>电缆  Cable</t>
    <phoneticPr fontId="33" type="noConversion"/>
  </si>
  <si>
    <t>线性  超低音箱  Subwoofer</t>
    <phoneticPr fontId="15" type="noConversion"/>
  </si>
  <si>
    <t>线性 全频音箱     Loudspeaker</t>
    <phoneticPr fontId="33" type="noConversion"/>
  </si>
  <si>
    <t>全频音箱  Loudspeaker</t>
    <phoneticPr fontId="33" type="noConversion"/>
  </si>
  <si>
    <t xml:space="preserve">音箱数字功放  Digital Power Amplifier  </t>
    <phoneticPr fontId="15" type="noConversion"/>
  </si>
  <si>
    <t xml:space="preserve">数字调音台   Digital  Mixer(32ch)   </t>
    <phoneticPr fontId="33" type="noConversion"/>
  </si>
  <si>
    <t>LED Controller 处理器   LED Controller</t>
    <phoneticPr fontId="33" type="noConversion"/>
  </si>
  <si>
    <t>处理器   Controller</t>
    <phoneticPr fontId="15" type="noConversion"/>
  </si>
  <si>
    <t>配电柜  Power  Distributor  Cabinet</t>
    <phoneticPr fontId="15" type="noConversion"/>
  </si>
  <si>
    <t>无线手持式话筒    Wireless Hand-hold Mic</t>
    <phoneticPr fontId="33" type="noConversion"/>
  </si>
  <si>
    <t>头戴式话筒  Headworn Microphone</t>
    <phoneticPr fontId="33" type="noConversion"/>
  </si>
  <si>
    <t>对讲机  Interphone</t>
    <phoneticPr fontId="33" type="noConversion"/>
  </si>
  <si>
    <t>电缆-围挡  Cable</t>
    <phoneticPr fontId="23" type="noConversion"/>
  </si>
  <si>
    <t>MAC笔记本电脑(APPLE , MACBOOK)    Laptop</t>
    <phoneticPr fontId="33" type="noConversion"/>
  </si>
  <si>
    <t xml:space="preserve">音频线材   Audio Cable  </t>
    <phoneticPr fontId="23" type="noConversion"/>
  </si>
  <si>
    <t>1500w 图案电脑灯  Spot-Performance</t>
    <phoneticPr fontId="33" type="noConversion"/>
  </si>
  <si>
    <t>成像灯--ETC-MONON</t>
    <phoneticPr fontId="15" type="noConversion"/>
  </si>
  <si>
    <t xml:space="preserve">追光-龙爪--4000W  Follow Spot </t>
    <phoneticPr fontId="33" type="noConversion"/>
  </si>
  <si>
    <t>人工费  Staff costs</t>
    <phoneticPr fontId="15" type="noConversion"/>
  </si>
  <si>
    <t>搭建货物运输  Carriage charges</t>
    <phoneticPr fontId="23" type="noConversion"/>
  </si>
  <si>
    <t>运输费  Carriage charges</t>
    <phoneticPr fontId="15" type="noConversion"/>
  </si>
  <si>
    <t>项目经理  Project manager</t>
    <rPh sb="0" eb="1">
      <t>xiang mu</t>
    </rPh>
    <rPh sb="2" eb="3">
      <t>jing li</t>
    </rPh>
    <phoneticPr fontId="15" type="noConversion"/>
  </si>
  <si>
    <t>工程执行人员  Project operators</t>
    <rPh sb="0" eb="1">
      <t>shi pin gong cheng shi</t>
    </rPh>
    <phoneticPr fontId="15" type="noConversion"/>
  </si>
  <si>
    <t>鹅颈话筒  microphone</t>
    <phoneticPr fontId="33" type="noConversion"/>
  </si>
  <si>
    <t>硅箱-FDL</t>
    <phoneticPr fontId="33" type="noConversion"/>
  </si>
  <si>
    <t>软切  Soft Hand-over</t>
    <phoneticPr fontId="15" type="noConversion"/>
  </si>
  <si>
    <t>LOGO--激光雕刻玻璃</t>
    <phoneticPr fontId="15" type="noConversion"/>
  </si>
  <si>
    <t>次</t>
    <phoneticPr fontId="23" type="noConversion"/>
  </si>
  <si>
    <t>次</t>
    <phoneticPr fontId="41" type="noConversion"/>
  </si>
  <si>
    <t>抽奖礼品 星巴克卡</t>
    <phoneticPr fontId="41" type="noConversion"/>
  </si>
  <si>
    <t>红包袋子</t>
    <phoneticPr fontId="41" type="noConversion"/>
  </si>
  <si>
    <t>抽奖礼品 现金</t>
    <phoneticPr fontId="41" type="noConversion"/>
  </si>
  <si>
    <t>抽奖礼品 现金 税金</t>
    <phoneticPr fontId="41" type="noConversion"/>
  </si>
  <si>
    <t>个</t>
    <phoneticPr fontId="23" type="noConversion"/>
  </si>
  <si>
    <t>晚宴签到 亚克力字母 0.9m</t>
    <phoneticPr fontId="23" type="noConversion"/>
  </si>
  <si>
    <t>晚宴签到 亚克力底座 4.6*0.4m</t>
    <phoneticPr fontId="23" type="noConversion"/>
  </si>
  <si>
    <t>海洋球直径5.5cm</t>
    <phoneticPr fontId="23" type="noConversion"/>
  </si>
  <si>
    <t>产品易拉宝 1.2*2m</t>
    <phoneticPr fontId="23" type="noConversion"/>
  </si>
  <si>
    <t>my force 易拉宝 0.8*2m</t>
    <phoneticPr fontId="23" type="noConversion"/>
  </si>
  <si>
    <t>定制水晶奖杯 22cm</t>
    <rPh sb="0" eb="1">
      <t>ding zhi</t>
    </rPh>
    <rPh sb="2" eb="3">
      <t>shui jing</t>
    </rPh>
    <rPh sb="4" eb="5">
      <t>jiang bei</t>
    </rPh>
    <phoneticPr fontId="23" type="noConversion"/>
  </si>
  <si>
    <t>围裙</t>
    <rPh sb="0" eb="1">
      <t>wei qun</t>
    </rPh>
    <phoneticPr fontId="23" type="noConversion"/>
  </si>
  <si>
    <t>厨师帽</t>
    <rPh sb="0" eb="1">
      <t>chu shi ao</t>
    </rPh>
    <rPh sb="2" eb="3">
      <t>mao zi</t>
    </rPh>
    <phoneticPr fontId="23" type="noConversion"/>
  </si>
  <si>
    <t>鲜花花束</t>
    <rPh sb="0" eb="1">
      <t>xian hua</t>
    </rPh>
    <rPh sb="2" eb="3">
      <t>hua shu</t>
    </rPh>
    <phoneticPr fontId="23" type="noConversion"/>
  </si>
  <si>
    <t>my force 画架</t>
    <phoneticPr fontId="23" type="noConversion"/>
  </si>
  <si>
    <t>证书框</t>
    <phoneticPr fontId="15" type="noConversion"/>
  </si>
  <si>
    <t>会议证书</t>
    <phoneticPr fontId="23" type="noConversion"/>
  </si>
  <si>
    <t>晚宴入场签到背板4*5m 桁架宝丽布    Background board</t>
    <phoneticPr fontId="23" type="noConversion"/>
  </si>
  <si>
    <t>晚宴签到 印章贴 直径2.5cm</t>
    <phoneticPr fontId="23" type="noConversion"/>
  </si>
  <si>
    <t>舞台台阶 Stage steps 木质踏步3*0.4*0.2m</t>
    <phoneticPr fontId="23" type="noConversion"/>
  </si>
  <si>
    <t>古筝租赁</t>
    <phoneticPr fontId="15" type="noConversion"/>
  </si>
  <si>
    <t>明细见后</t>
    <phoneticPr fontId="23" type="noConversion"/>
  </si>
  <si>
    <t>晚宴礼品</t>
    <phoneticPr fontId="41" type="noConversion"/>
  </si>
  <si>
    <t>次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</si>
</sst>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#,##0.00_ "/>
    <numFmt numFmtId="177" formatCode="&quot;¥&quot;#,##0.00_);[Red]\(&quot;¥&quot;#,##0.00\)"/>
  </numFmts>
  <fonts count="43">
    <font>
      <sz val="11"/>
      <color theme="1"/>
      <name val="宋体"/>
      <charset val="134"/>
      <scheme val="minor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indexed="8"/>
      <name val="Arial"/>
      <family val="2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color indexed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 Unicode MS"/>
      <family val="2"/>
      <charset val="134"/>
    </font>
    <font>
      <b/>
      <sz val="9"/>
      <name val="宋体"/>
      <family val="3"/>
      <charset val="134"/>
      <scheme val="minor"/>
    </font>
    <font>
      <sz val="9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Verdana"/>
      <family val="2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ajor"/>
    </font>
    <font>
      <b/>
      <sz val="10"/>
      <color rgb="FFFF0000"/>
      <name val="宋体"/>
      <family val="3"/>
      <charset val="134"/>
    </font>
    <font>
      <sz val="10"/>
      <name val="黑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2" fillId="0" borderId="0"/>
    <xf numFmtId="43" fontId="22" fillId="0" borderId="0" applyFont="0" applyFill="0" applyBorder="0" applyAlignment="0" applyProtection="0"/>
  </cellStyleXfs>
  <cellXfs count="1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vertical="center" wrapText="1"/>
    </xf>
    <xf numFmtId="0" fontId="11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40" fontId="12" fillId="3" borderId="0" xfId="2" applyNumberFormat="1" applyFont="1" applyFill="1" applyBorder="1" applyAlignment="1">
      <alignment horizontal="right" vertical="center"/>
    </xf>
    <xf numFmtId="4" fontId="9" fillId="0" borderId="0" xfId="2" applyNumberFormat="1" applyFont="1" applyFill="1" applyBorder="1">
      <alignment vertical="center"/>
    </xf>
    <xf numFmtId="0" fontId="12" fillId="4" borderId="0" xfId="2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horizontal="center" vertical="center"/>
    </xf>
    <xf numFmtId="4" fontId="7" fillId="0" borderId="0" xfId="2" applyNumberFormat="1" applyFont="1" applyFill="1" applyBorder="1">
      <alignment vertical="center"/>
    </xf>
    <xf numFmtId="0" fontId="15" fillId="4" borderId="0" xfId="2" applyFont="1" applyFill="1" applyBorder="1" applyAlignment="1">
      <alignment horizontal="left" vertical="center"/>
    </xf>
    <xf numFmtId="0" fontId="15" fillId="6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4" fontId="9" fillId="3" borderId="0" xfId="2" applyNumberFormat="1" applyFont="1" applyFill="1" applyBorder="1">
      <alignment vertical="center"/>
    </xf>
    <xf numFmtId="4" fontId="7" fillId="0" borderId="0" xfId="2" applyNumberFormat="1" applyFont="1" applyBorder="1">
      <alignment vertical="center"/>
    </xf>
    <xf numFmtId="4" fontId="9" fillId="6" borderId="0" xfId="2" applyNumberFormat="1" applyFont="1" applyFill="1" applyBorder="1">
      <alignment vertical="center"/>
    </xf>
    <xf numFmtId="0" fontId="15" fillId="0" borderId="0" xfId="2" applyFont="1" applyBorder="1">
      <alignment vertical="center"/>
    </xf>
    <xf numFmtId="0" fontId="9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12" fillId="7" borderId="0" xfId="2" applyFont="1" applyFill="1" applyBorder="1" applyAlignment="1">
      <alignment horizontal="center" vertical="center"/>
    </xf>
    <xf numFmtId="4" fontId="7" fillId="8" borderId="0" xfId="2" applyNumberFormat="1" applyFont="1" applyFill="1" applyBorder="1">
      <alignment vertical="center"/>
    </xf>
    <xf numFmtId="176" fontId="9" fillId="3" borderId="0" xfId="2" applyNumberFormat="1" applyFont="1" applyFill="1" applyBorder="1">
      <alignment vertical="center"/>
    </xf>
    <xf numFmtId="0" fontId="10" fillId="0" borderId="0" xfId="2" applyFont="1" applyBorder="1" applyAlignment="1">
      <alignment vertical="center" wrapText="1"/>
    </xf>
    <xf numFmtId="0" fontId="15" fillId="8" borderId="0" xfId="2" applyFont="1" applyFill="1" applyBorder="1">
      <alignment vertical="center"/>
    </xf>
    <xf numFmtId="0" fontId="8" fillId="0" borderId="0" xfId="2" applyFont="1" applyBorder="1" applyAlignment="1">
      <alignment horizontal="left" vertical="center" wrapText="1"/>
    </xf>
    <xf numFmtId="0" fontId="17" fillId="9" borderId="0" xfId="2" applyFont="1" applyFill="1" applyBorder="1" applyAlignment="1">
      <alignment vertical="center"/>
    </xf>
    <xf numFmtId="176" fontId="17" fillId="9" borderId="0" xfId="2" applyNumberFormat="1" applyFont="1" applyFill="1" applyBorder="1" applyAlignment="1">
      <alignment horizontal="right" vertical="center"/>
    </xf>
    <xf numFmtId="0" fontId="20" fillId="0" borderId="0" xfId="2" applyFont="1" applyBorder="1" applyAlignment="1">
      <alignment vertical="center" wrapText="1"/>
    </xf>
    <xf numFmtId="0" fontId="20" fillId="0" borderId="0" xfId="2" applyFont="1" applyBorder="1">
      <alignment vertical="center"/>
    </xf>
    <xf numFmtId="176" fontId="21" fillId="9" borderId="0" xfId="2" applyNumberFormat="1" applyFont="1" applyFill="1" applyBorder="1">
      <alignment vertical="center"/>
    </xf>
    <xf numFmtId="0" fontId="15" fillId="0" borderId="0" xfId="2" applyFont="1" applyBorder="1" applyAlignment="1">
      <alignment horizontal="left" vertical="center" wrapText="1"/>
    </xf>
    <xf numFmtId="0" fontId="15" fillId="4" borderId="0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7" fillId="8" borderId="0" xfId="2" applyFont="1" applyFill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9" fillId="6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6" fillId="0" borderId="0" xfId="2" applyFont="1" applyBorder="1" applyAlignment="1">
      <alignment horizontal="center" vertical="center"/>
    </xf>
    <xf numFmtId="0" fontId="23" fillId="0" borderId="0" xfId="2" applyFont="1" applyBorder="1">
      <alignment vertical="center"/>
    </xf>
    <xf numFmtId="0" fontId="23" fillId="0" borderId="0" xfId="2" applyFont="1" applyBorder="1" applyAlignment="1">
      <alignment horizontal="center" vertical="center"/>
    </xf>
    <xf numFmtId="4" fontId="23" fillId="0" borderId="0" xfId="2" applyNumberFormat="1" applyFont="1" applyFill="1" applyBorder="1">
      <alignment vertical="center"/>
    </xf>
    <xf numFmtId="0" fontId="24" fillId="0" borderId="0" xfId="0" applyFont="1" applyFill="1" applyAlignment="1">
      <alignment horizontal="center" vertical="center"/>
    </xf>
    <xf numFmtId="4" fontId="23" fillId="3" borderId="0" xfId="2" applyNumberFormat="1" applyFont="1" applyFill="1" applyBorder="1">
      <alignment vertical="center"/>
    </xf>
    <xf numFmtId="0" fontId="27" fillId="0" borderId="1" xfId="4" applyFont="1" applyFill="1" applyBorder="1" applyAlignment="1">
      <alignment horizontal="left" vertical="center" wrapText="1"/>
    </xf>
    <xf numFmtId="0" fontId="27" fillId="0" borderId="2" xfId="4" applyFont="1" applyFill="1" applyBorder="1" applyAlignment="1">
      <alignment horizontal="center" vertical="center"/>
    </xf>
    <xf numFmtId="40" fontId="27" fillId="0" borderId="2" xfId="5" applyNumberFormat="1" applyFont="1" applyFill="1" applyBorder="1" applyAlignment="1">
      <alignment horizontal="center" vertical="center"/>
    </xf>
    <xf numFmtId="0" fontId="29" fillId="0" borderId="0" xfId="0" applyFont="1">
      <alignment vertical="center"/>
    </xf>
    <xf numFmtId="0" fontId="30" fillId="10" borderId="1" xfId="4" applyFont="1" applyFill="1" applyBorder="1" applyAlignment="1">
      <alignment horizontal="left" vertical="center" wrapText="1"/>
    </xf>
    <xf numFmtId="0" fontId="31" fillId="10" borderId="2" xfId="4" applyFont="1" applyFill="1" applyBorder="1" applyAlignment="1">
      <alignment horizontal="center" vertical="center"/>
    </xf>
    <xf numFmtId="40" fontId="30" fillId="10" borderId="2" xfId="4" applyNumberFormat="1" applyFont="1" applyFill="1" applyBorder="1" applyAlignment="1">
      <alignment horizontal="center" vertical="center"/>
    </xf>
    <xf numFmtId="177" fontId="30" fillId="10" borderId="2" xfId="4" applyNumberFormat="1" applyFont="1" applyFill="1" applyBorder="1" applyAlignment="1">
      <alignment horizontal="center" vertical="center"/>
    </xf>
    <xf numFmtId="49" fontId="32" fillId="0" borderId="3" xfId="0" applyNumberFormat="1" applyFont="1" applyFill="1" applyBorder="1" applyAlignment="1">
      <alignment horizontal="left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34" fillId="0" borderId="2" xfId="4" applyFont="1" applyFill="1" applyBorder="1" applyAlignment="1">
      <alignment horizontal="center" vertical="center"/>
    </xf>
    <xf numFmtId="177" fontId="27" fillId="0" borderId="4" xfId="4" applyNumberFormat="1" applyFont="1" applyFill="1" applyBorder="1" applyAlignment="1">
      <alignment horizontal="center" vertical="center"/>
    </xf>
    <xf numFmtId="0" fontId="29" fillId="0" borderId="2" xfId="0" applyFont="1" applyFill="1" applyBorder="1">
      <alignment vertical="center"/>
    </xf>
    <xf numFmtId="177" fontId="27" fillId="0" borderId="2" xfId="4" applyNumberFormat="1" applyFont="1" applyFill="1" applyBorder="1" applyAlignment="1">
      <alignment horizontal="center" vertical="center"/>
    </xf>
    <xf numFmtId="49" fontId="35" fillId="0" borderId="3" xfId="0" applyNumberFormat="1" applyFont="1" applyFill="1" applyBorder="1" applyAlignment="1">
      <alignment horizontal="left" vertical="center"/>
    </xf>
    <xf numFmtId="40" fontId="27" fillId="6" borderId="2" xfId="5" applyNumberFormat="1" applyFont="1" applyFill="1" applyBorder="1" applyAlignment="1">
      <alignment horizontal="center" vertical="center"/>
    </xf>
    <xf numFmtId="0" fontId="29" fillId="0" borderId="2" xfId="0" applyFont="1" applyBorder="1">
      <alignment vertical="center"/>
    </xf>
    <xf numFmtId="0" fontId="36" fillId="0" borderId="0" xfId="0" applyFont="1" applyAlignment="1">
      <alignment horizontal="center" vertical="center"/>
    </xf>
    <xf numFmtId="177" fontId="36" fillId="0" borderId="0" xfId="0" applyNumberFormat="1" applyFont="1" applyAlignment="1">
      <alignment horizontal="center" vertical="center"/>
    </xf>
    <xf numFmtId="0" fontId="37" fillId="0" borderId="0" xfId="2" applyFont="1" applyBorder="1" applyAlignment="1">
      <alignment horizontal="center" vertical="center"/>
    </xf>
    <xf numFmtId="4" fontId="37" fillId="0" borderId="0" xfId="2" applyNumberFormat="1" applyFont="1" applyFill="1" applyBorder="1">
      <alignment vertical="center"/>
    </xf>
    <xf numFmtId="4" fontId="37" fillId="3" borderId="0" xfId="2" applyNumberFormat="1" applyFont="1" applyFill="1" applyBorder="1">
      <alignment vertical="center"/>
    </xf>
    <xf numFmtId="0" fontId="37" fillId="0" borderId="0" xfId="2" applyFont="1" applyFill="1" applyBorder="1" applyAlignment="1">
      <alignment horizontal="center" vertical="center"/>
    </xf>
    <xf numFmtId="0" fontId="14" fillId="5" borderId="0" xfId="2" applyFont="1" applyFill="1" applyBorder="1" applyAlignment="1">
      <alignment horizontal="center" vertical="center" wrapText="1"/>
    </xf>
    <xf numFmtId="0" fontId="15" fillId="4" borderId="0" xfId="2" applyFont="1" applyFill="1" applyBorder="1" applyAlignment="1">
      <alignment horizontal="left" vertical="center" wrapText="1"/>
    </xf>
    <xf numFmtId="0" fontId="15" fillId="4" borderId="8" xfId="2" applyFont="1" applyFill="1" applyBorder="1" applyAlignment="1">
      <alignment horizontal="left" vertical="center"/>
    </xf>
    <xf numFmtId="0" fontId="15" fillId="4" borderId="8" xfId="2" applyFont="1" applyFill="1" applyBorder="1" applyAlignment="1">
      <alignment horizontal="center" vertical="center"/>
    </xf>
    <xf numFmtId="0" fontId="23" fillId="0" borderId="8" xfId="2" applyFont="1" applyBorder="1" applyAlignment="1">
      <alignment horizontal="center" vertical="center"/>
    </xf>
    <xf numFmtId="4" fontId="23" fillId="3" borderId="8" xfId="2" applyNumberFormat="1" applyFont="1" applyFill="1" applyBorder="1">
      <alignment vertical="center"/>
    </xf>
    <xf numFmtId="4" fontId="23" fillId="0" borderId="8" xfId="2" applyNumberFormat="1" applyFont="1" applyFill="1" applyBorder="1">
      <alignment vertical="center"/>
    </xf>
    <xf numFmtId="0" fontId="23" fillId="0" borderId="9" xfId="2" applyFont="1" applyBorder="1">
      <alignment vertical="center"/>
    </xf>
    <xf numFmtId="0" fontId="23" fillId="0" borderId="11" xfId="2" applyFont="1" applyBorder="1">
      <alignment vertical="center"/>
    </xf>
    <xf numFmtId="0" fontId="15" fillId="4" borderId="5" xfId="2" applyFont="1" applyFill="1" applyBorder="1" applyAlignment="1">
      <alignment horizontal="left" vertical="center"/>
    </xf>
    <xf numFmtId="0" fontId="15" fillId="4" borderId="5" xfId="2" applyFont="1" applyFill="1" applyBorder="1" applyAlignment="1">
      <alignment horizontal="center" vertical="center"/>
    </xf>
    <xf numFmtId="0" fontId="23" fillId="0" borderId="5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3" fillId="0" borderId="11" xfId="2" applyFont="1" applyFill="1" applyBorder="1">
      <alignment vertical="center"/>
    </xf>
    <xf numFmtId="0" fontId="15" fillId="4" borderId="8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4" fontId="23" fillId="3" borderId="5" xfId="2" applyNumberFormat="1" applyFont="1" applyFill="1" applyBorder="1">
      <alignment vertical="center"/>
    </xf>
    <xf numFmtId="4" fontId="23" fillId="0" borderId="5" xfId="2" applyNumberFormat="1" applyFont="1" applyFill="1" applyBorder="1">
      <alignment vertical="center"/>
    </xf>
    <xf numFmtId="0" fontId="15" fillId="0" borderId="13" xfId="2" applyFont="1" applyBorder="1">
      <alignment vertical="center"/>
    </xf>
    <xf numFmtId="0" fontId="37" fillId="0" borderId="8" xfId="2" applyFont="1" applyBorder="1" applyAlignment="1">
      <alignment horizontal="center" vertical="center"/>
    </xf>
    <xf numFmtId="0" fontId="37" fillId="0" borderId="5" xfId="2" applyFont="1" applyBorder="1" applyAlignment="1">
      <alignment horizontal="center" vertical="center"/>
    </xf>
    <xf numFmtId="0" fontId="23" fillId="0" borderId="13" xfId="2" applyFont="1" applyBorder="1">
      <alignment vertical="center"/>
    </xf>
    <xf numFmtId="0" fontId="8" fillId="4" borderId="4" xfId="2" applyFont="1" applyFill="1" applyBorder="1" applyAlignment="1">
      <alignment horizontal="center" vertical="center" wrapText="1"/>
    </xf>
    <xf numFmtId="0" fontId="15" fillId="4" borderId="14" xfId="2" applyFont="1" applyFill="1" applyBorder="1" applyAlignment="1">
      <alignment horizontal="left" vertical="center" wrapText="1"/>
    </xf>
    <xf numFmtId="0" fontId="15" fillId="4" borderId="14" xfId="2" applyFont="1" applyFill="1" applyBorder="1" applyAlignment="1">
      <alignment horizontal="center" vertical="center"/>
    </xf>
    <xf numFmtId="0" fontId="23" fillId="0" borderId="14" xfId="2" applyFont="1" applyBorder="1" applyAlignment="1">
      <alignment horizontal="center" vertical="center"/>
    </xf>
    <xf numFmtId="4" fontId="23" fillId="3" borderId="14" xfId="2" applyNumberFormat="1" applyFont="1" applyFill="1" applyBorder="1">
      <alignment vertical="center"/>
    </xf>
    <xf numFmtId="4" fontId="23" fillId="0" borderId="14" xfId="2" applyNumberFormat="1" applyFont="1" applyFill="1" applyBorder="1">
      <alignment vertical="center"/>
    </xf>
    <xf numFmtId="0" fontId="23" fillId="0" borderId="6" xfId="2" applyFont="1" applyBorder="1">
      <alignment vertical="center"/>
    </xf>
    <xf numFmtId="4" fontId="37" fillId="0" borderId="8" xfId="2" applyNumberFormat="1" applyFont="1" applyFill="1" applyBorder="1">
      <alignment vertical="center"/>
    </xf>
    <xf numFmtId="0" fontId="15" fillId="0" borderId="9" xfId="2" applyFont="1" applyBorder="1">
      <alignment vertical="center"/>
    </xf>
    <xf numFmtId="0" fontId="15" fillId="0" borderId="11" xfId="2" applyFont="1" applyBorder="1">
      <alignment vertical="center"/>
    </xf>
    <xf numFmtId="4" fontId="37" fillId="3" borderId="5" xfId="2" applyNumberFormat="1" applyFont="1" applyFill="1" applyBorder="1">
      <alignment vertical="center"/>
    </xf>
    <xf numFmtId="4" fontId="37" fillId="0" borderId="5" xfId="2" applyNumberFormat="1" applyFont="1" applyFill="1" applyBorder="1">
      <alignment vertical="center"/>
    </xf>
    <xf numFmtId="0" fontId="8" fillId="4" borderId="12" xfId="2" applyFont="1" applyFill="1" applyBorder="1" applyAlignment="1">
      <alignment horizontal="center" vertical="center" wrapText="1"/>
    </xf>
    <xf numFmtId="4" fontId="37" fillId="3" borderId="8" xfId="2" applyNumberFormat="1" applyFont="1" applyFill="1" applyBorder="1">
      <alignment vertical="center"/>
    </xf>
    <xf numFmtId="176" fontId="0" fillId="0" borderId="0" xfId="0" applyNumberFormat="1" applyFill="1" applyAlignment="1">
      <alignment vertical="center"/>
    </xf>
    <xf numFmtId="0" fontId="26" fillId="0" borderId="0" xfId="2" applyFont="1" applyBorder="1" applyAlignment="1">
      <alignment horizontal="left" vertical="center"/>
    </xf>
    <xf numFmtId="0" fontId="8" fillId="4" borderId="7" xfId="2" applyFont="1" applyFill="1" applyBorder="1" applyAlignment="1">
      <alignment horizontal="center" vertical="center" wrapText="1"/>
    </xf>
    <xf numFmtId="0" fontId="8" fillId="4" borderId="10" xfId="2" applyFont="1" applyFill="1" applyBorder="1" applyAlignment="1">
      <alignment horizontal="center" vertical="center" wrapText="1"/>
    </xf>
    <xf numFmtId="0" fontId="8" fillId="4" borderId="12" xfId="2" applyFont="1" applyFill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1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6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9" fillId="0" borderId="0" xfId="2" applyFont="1" applyBorder="1" applyAlignment="1">
      <alignment horizontal="left" vertical="center"/>
    </xf>
    <xf numFmtId="0" fontId="24" fillId="0" borderId="0" xfId="0" applyFont="1" applyFill="1" applyBorder="1" applyAlignment="1">
      <alignment vertical="center"/>
    </xf>
    <xf numFmtId="0" fontId="7" fillId="0" borderId="0" xfId="2" applyFont="1" applyBorder="1" applyAlignment="1">
      <alignment horizontal="left" vertical="center"/>
    </xf>
    <xf numFmtId="0" fontId="25" fillId="0" borderId="0" xfId="2" applyFont="1" applyBorder="1" applyAlignment="1">
      <alignment horizontal="center" vertical="center"/>
    </xf>
    <xf numFmtId="4" fontId="9" fillId="6" borderId="0" xfId="2" applyNumberFormat="1" applyFont="1" applyFill="1" applyBorder="1" applyAlignment="1">
      <alignment horizontal="center" vertical="center"/>
    </xf>
    <xf numFmtId="0" fontId="9" fillId="6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14" fillId="5" borderId="0" xfId="2" applyFont="1" applyFill="1" applyBorder="1" applyAlignment="1">
      <alignment horizontal="center" vertical="center" wrapText="1"/>
    </xf>
    <xf numFmtId="0" fontId="7" fillId="8" borderId="0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23" fillId="0" borderId="9" xfId="2" applyFont="1" applyFill="1" applyBorder="1">
      <alignment vertical="center"/>
    </xf>
    <xf numFmtId="0" fontId="23" fillId="0" borderId="11" xfId="2" applyFont="1" applyFill="1" applyBorder="1" applyAlignment="1">
      <alignment horizontal="center" vertical="center"/>
    </xf>
    <xf numFmtId="0" fontId="42" fillId="0" borderId="11" xfId="2" applyFont="1" applyFill="1" applyBorder="1">
      <alignment vertical="center"/>
    </xf>
    <xf numFmtId="0" fontId="23" fillId="0" borderId="13" xfId="2" applyFont="1" applyFill="1" applyBorder="1">
      <alignment vertical="center"/>
    </xf>
  </cellXfs>
  <cellStyles count="6">
    <cellStyle name="常规" xfId="0" builtinId="0"/>
    <cellStyle name="常规 2" xfId="1"/>
    <cellStyle name="常规 3" xfId="3"/>
    <cellStyle name="常规 5" xfId="4"/>
    <cellStyle name="常规_Sheet1 3" xfId="2"/>
    <cellStyle name="千位分隔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tabSelected="1" topLeftCell="B34" zoomScaleNormal="100" workbookViewId="0">
      <selection activeCell="I39" sqref="I39"/>
    </sheetView>
  </sheetViews>
  <sheetFormatPr defaultColWidth="9" defaultRowHeight="13.5"/>
  <cols>
    <col min="1" max="1" width="9" style="1"/>
    <col min="2" max="2" width="20.875" style="1" customWidth="1"/>
    <col min="3" max="3" width="33.625" style="1" customWidth="1"/>
    <col min="4" max="6" width="9" style="1"/>
    <col min="7" max="7" width="17.125" style="1" customWidth="1"/>
    <col min="8" max="8" width="15" style="1" bestFit="1" customWidth="1"/>
    <col min="9" max="9" width="42.875" style="1" customWidth="1"/>
    <col min="10" max="16384" width="9" style="1"/>
  </cols>
  <sheetData>
    <row r="1" spans="1:9" ht="46.5" customHeight="1">
      <c r="A1" s="116" t="s">
        <v>85</v>
      </c>
      <c r="B1" s="117"/>
      <c r="C1" s="117"/>
      <c r="D1" s="117"/>
      <c r="E1" s="117"/>
      <c r="F1" s="117"/>
      <c r="G1" s="117"/>
      <c r="H1" s="117"/>
      <c r="I1" s="117"/>
    </row>
    <row r="2" spans="1:9" ht="21" customHeight="1">
      <c r="A2" s="118" t="s">
        <v>84</v>
      </c>
      <c r="B2" s="119"/>
      <c r="C2" s="119"/>
      <c r="D2" s="119"/>
      <c r="E2" s="119"/>
      <c r="F2" s="119"/>
      <c r="G2" s="119"/>
      <c r="H2" s="119"/>
      <c r="I2" s="119"/>
    </row>
    <row r="3" spans="1:9" ht="21" customHeight="1">
      <c r="A3" s="123" t="s">
        <v>178</v>
      </c>
      <c r="B3" s="124"/>
      <c r="C3" s="124"/>
      <c r="D3" s="124"/>
      <c r="E3" s="124"/>
      <c r="F3" s="124"/>
      <c r="G3" s="124"/>
      <c r="H3" s="124"/>
      <c r="I3" s="124"/>
    </row>
    <row r="4" spans="1:9" ht="47.25" customHeight="1">
      <c r="A4" s="2" t="s">
        <v>0</v>
      </c>
      <c r="B4" s="120" t="s">
        <v>86</v>
      </c>
      <c r="C4" s="120"/>
      <c r="D4" s="120"/>
      <c r="E4" s="120"/>
      <c r="F4" s="120"/>
      <c r="G4" s="120"/>
      <c r="H4" s="120"/>
      <c r="I4" s="120"/>
    </row>
    <row r="5" spans="1:9" ht="28.5" customHeight="1">
      <c r="A5" s="121" t="s">
        <v>89</v>
      </c>
      <c r="B5" s="122"/>
      <c r="C5" s="122"/>
      <c r="D5" s="122"/>
      <c r="E5" s="122"/>
      <c r="F5" s="122"/>
      <c r="G5" s="121" t="s">
        <v>88</v>
      </c>
      <c r="H5" s="122"/>
      <c r="I5" s="122"/>
    </row>
    <row r="6" spans="1:9" ht="32.25" customHeight="1">
      <c r="A6" s="11" t="s">
        <v>90</v>
      </c>
      <c r="B6" s="11" t="s">
        <v>91</v>
      </c>
      <c r="C6" s="11" t="s">
        <v>92</v>
      </c>
      <c r="D6" s="72" t="s">
        <v>105</v>
      </c>
      <c r="E6" s="72" t="s">
        <v>106</v>
      </c>
      <c r="F6" s="72" t="s">
        <v>95</v>
      </c>
      <c r="G6" s="72" t="s">
        <v>96</v>
      </c>
      <c r="H6" s="72" t="s">
        <v>97</v>
      </c>
      <c r="I6" s="11" t="s">
        <v>98</v>
      </c>
    </row>
    <row r="7" spans="1:9" ht="20.100000000000001" customHeight="1">
      <c r="A7" s="3" t="s">
        <v>2</v>
      </c>
      <c r="B7" s="115" t="s">
        <v>87</v>
      </c>
      <c r="C7" s="115"/>
      <c r="D7" s="115"/>
      <c r="E7" s="115"/>
      <c r="F7" s="115"/>
      <c r="G7" s="115"/>
      <c r="H7" s="115"/>
      <c r="I7" s="19"/>
    </row>
    <row r="8" spans="1:9" ht="20.100000000000001" customHeight="1">
      <c r="A8" s="40" t="s">
        <v>3</v>
      </c>
      <c r="B8" s="4"/>
      <c r="C8" s="5"/>
      <c r="D8" s="6"/>
      <c r="E8" s="6"/>
      <c r="F8" s="7" t="s">
        <v>4</v>
      </c>
      <c r="G8" s="8"/>
      <c r="H8" s="9">
        <f>D8*E8*G8</f>
        <v>0</v>
      </c>
      <c r="I8" s="25"/>
    </row>
    <row r="9" spans="1:9" ht="20.100000000000001" customHeight="1">
      <c r="A9" s="125" t="s">
        <v>143</v>
      </c>
      <c r="B9" s="125"/>
      <c r="C9" s="125"/>
      <c r="D9" s="125"/>
      <c r="E9" s="125"/>
      <c r="F9" s="125"/>
      <c r="G9" s="125"/>
      <c r="H9" s="12">
        <f>SUM(H8:H8)</f>
        <v>0</v>
      </c>
      <c r="I9" s="25"/>
    </row>
    <row r="10" spans="1:9" ht="32.25" customHeight="1">
      <c r="A10" s="11" t="s">
        <v>99</v>
      </c>
      <c r="B10" s="11" t="s">
        <v>104</v>
      </c>
      <c r="C10" s="11" t="s">
        <v>92</v>
      </c>
      <c r="D10" s="72" t="s">
        <v>93</v>
      </c>
      <c r="E10" s="72" t="s">
        <v>94</v>
      </c>
      <c r="F10" s="72" t="s">
        <v>101</v>
      </c>
      <c r="G10" s="72" t="s">
        <v>102</v>
      </c>
      <c r="H10" s="72" t="s">
        <v>97</v>
      </c>
      <c r="I10" s="11" t="s">
        <v>98</v>
      </c>
    </row>
    <row r="11" spans="1:9" ht="20.100000000000001" customHeight="1">
      <c r="A11" s="3" t="s">
        <v>6</v>
      </c>
      <c r="B11" s="115" t="s">
        <v>24</v>
      </c>
      <c r="C11" s="115"/>
      <c r="D11" s="115"/>
      <c r="E11" s="115"/>
      <c r="F11" s="115"/>
      <c r="G11" s="115"/>
      <c r="H11" s="115"/>
      <c r="I11" s="19"/>
    </row>
    <row r="12" spans="1:9" ht="20.100000000000001" customHeight="1">
      <c r="A12" s="39" t="s">
        <v>7</v>
      </c>
      <c r="B12" s="13"/>
      <c r="C12" s="13"/>
      <c r="D12" s="10"/>
      <c r="E12" s="10"/>
      <c r="F12" s="14" t="s">
        <v>8</v>
      </c>
      <c r="G12" s="8"/>
      <c r="H12" s="9">
        <f>D12*E12*G12</f>
        <v>0</v>
      </c>
      <c r="I12" s="4"/>
    </row>
    <row r="13" spans="1:9" ht="20.100000000000001" customHeight="1">
      <c r="A13" s="125" t="s">
        <v>5</v>
      </c>
      <c r="B13" s="125"/>
      <c r="C13" s="125"/>
      <c r="D13" s="125"/>
      <c r="E13" s="125"/>
      <c r="F13" s="125"/>
      <c r="G13" s="125"/>
      <c r="H13" s="17">
        <f>SUM(H12:H12)</f>
        <v>0</v>
      </c>
      <c r="I13" s="19"/>
    </row>
    <row r="14" spans="1:9" ht="32.25" customHeight="1">
      <c r="A14" s="11" t="s">
        <v>90</v>
      </c>
      <c r="B14" s="11" t="s">
        <v>104</v>
      </c>
      <c r="C14" s="11" t="s">
        <v>92</v>
      </c>
      <c r="D14" s="72" t="s">
        <v>108</v>
      </c>
      <c r="E14" s="72" t="s">
        <v>94</v>
      </c>
      <c r="F14" s="72" t="s">
        <v>101</v>
      </c>
      <c r="G14" s="72" t="s">
        <v>96</v>
      </c>
      <c r="H14" s="72" t="s">
        <v>97</v>
      </c>
      <c r="I14" s="11" t="s">
        <v>98</v>
      </c>
    </row>
    <row r="15" spans="1:9" ht="20.100000000000001" customHeight="1">
      <c r="A15" s="3" t="s">
        <v>9</v>
      </c>
      <c r="B15" s="115" t="s">
        <v>107</v>
      </c>
      <c r="C15" s="115"/>
      <c r="D15" s="115"/>
      <c r="E15" s="115"/>
      <c r="F15" s="115"/>
      <c r="G15" s="115"/>
      <c r="H15" s="115"/>
      <c r="I15" s="19"/>
    </row>
    <row r="16" spans="1:9" ht="20.100000000000001" customHeight="1">
      <c r="A16" s="40" t="s">
        <v>28</v>
      </c>
      <c r="B16" s="13"/>
      <c r="C16" s="13"/>
      <c r="D16" s="34"/>
      <c r="E16" s="34"/>
      <c r="F16" s="7" t="s">
        <v>25</v>
      </c>
      <c r="G16" s="16"/>
      <c r="H16" s="18">
        <f t="shared" ref="H16" si="0">D16*E16*G16</f>
        <v>0</v>
      </c>
      <c r="I16" s="4"/>
    </row>
    <row r="17" spans="1:9" ht="20.100000000000001" customHeight="1">
      <c r="A17" s="125" t="s">
        <v>143</v>
      </c>
      <c r="B17" s="125"/>
      <c r="C17" s="125"/>
      <c r="D17" s="125"/>
      <c r="E17" s="125"/>
      <c r="F17" s="125"/>
      <c r="G17" s="125"/>
      <c r="H17" s="17">
        <f>SUM(H16:H16)</f>
        <v>0</v>
      </c>
      <c r="I17" s="19"/>
    </row>
    <row r="18" spans="1:9" ht="32.25" customHeight="1">
      <c r="A18" s="11" t="s">
        <v>90</v>
      </c>
      <c r="B18" s="11" t="s">
        <v>109</v>
      </c>
      <c r="C18" s="11" t="s">
        <v>92</v>
      </c>
      <c r="D18" s="72" t="s">
        <v>108</v>
      </c>
      <c r="E18" s="72" t="s">
        <v>94</v>
      </c>
      <c r="F18" s="72" t="s">
        <v>101</v>
      </c>
      <c r="G18" s="72" t="s">
        <v>110</v>
      </c>
      <c r="H18" s="72" t="s">
        <v>111</v>
      </c>
      <c r="I18" s="11" t="s">
        <v>98</v>
      </c>
    </row>
    <row r="19" spans="1:9" s="42" customFormat="1" ht="20.100000000000001" customHeight="1">
      <c r="A19" s="43" t="s">
        <v>10</v>
      </c>
      <c r="B19" s="110" t="s">
        <v>112</v>
      </c>
      <c r="C19" s="110"/>
      <c r="D19" s="110"/>
      <c r="E19" s="110"/>
      <c r="F19" s="110"/>
      <c r="G19" s="110"/>
      <c r="H19" s="110"/>
      <c r="I19" s="44"/>
    </row>
    <row r="20" spans="1:9" s="42" customFormat="1" ht="20.100000000000001" customHeight="1">
      <c r="A20" s="126" t="s">
        <v>65</v>
      </c>
      <c r="B20" s="111" t="s">
        <v>183</v>
      </c>
      <c r="C20" s="74" t="s">
        <v>177</v>
      </c>
      <c r="D20" s="75">
        <v>20</v>
      </c>
      <c r="E20" s="75">
        <v>1</v>
      </c>
      <c r="F20" s="76" t="s">
        <v>31</v>
      </c>
      <c r="G20" s="77">
        <v>3</v>
      </c>
      <c r="H20" s="78">
        <f>D20*E20*G20</f>
        <v>60</v>
      </c>
      <c r="I20" s="135"/>
    </row>
    <row r="21" spans="1:9" s="42" customFormat="1" ht="20.100000000000001" customHeight="1">
      <c r="A21" s="126"/>
      <c r="B21" s="112"/>
      <c r="C21" s="13" t="s">
        <v>184</v>
      </c>
      <c r="D21" s="34">
        <v>60</v>
      </c>
      <c r="E21" s="34">
        <v>1</v>
      </c>
      <c r="F21" s="45" t="s">
        <v>31</v>
      </c>
      <c r="G21" s="48">
        <v>10</v>
      </c>
      <c r="H21" s="46">
        <f t="shared" ref="H21:H34" si="1">D21*E21*G21</f>
        <v>600</v>
      </c>
      <c r="I21" s="86"/>
    </row>
    <row r="22" spans="1:9" s="42" customFormat="1" ht="20.100000000000001" customHeight="1">
      <c r="A22" s="126"/>
      <c r="B22" s="112"/>
      <c r="C22" s="13" t="s">
        <v>185</v>
      </c>
      <c r="D22" s="34">
        <v>4</v>
      </c>
      <c r="E22" s="34">
        <v>1</v>
      </c>
      <c r="F22" s="45" t="s">
        <v>31</v>
      </c>
      <c r="G22" s="48">
        <v>10</v>
      </c>
      <c r="H22" s="46">
        <f t="shared" si="1"/>
        <v>40</v>
      </c>
      <c r="I22" s="86"/>
    </row>
    <row r="23" spans="1:9" s="47" customFormat="1" ht="19.5" customHeight="1">
      <c r="A23" s="126"/>
      <c r="B23" s="112"/>
      <c r="C23" s="13" t="s">
        <v>179</v>
      </c>
      <c r="D23" s="34">
        <v>12</v>
      </c>
      <c r="E23" s="34">
        <v>1</v>
      </c>
      <c r="F23" s="45" t="s">
        <v>70</v>
      </c>
      <c r="G23" s="48">
        <v>25</v>
      </c>
      <c r="H23" s="46">
        <f t="shared" si="1"/>
        <v>300</v>
      </c>
      <c r="I23" s="136"/>
    </row>
    <row r="24" spans="1:9" s="42" customFormat="1" ht="20.100000000000001" customHeight="1">
      <c r="A24" s="126"/>
      <c r="B24" s="112"/>
      <c r="C24" s="13" t="s">
        <v>180</v>
      </c>
      <c r="D24" s="34">
        <v>20</v>
      </c>
      <c r="E24" s="34">
        <v>1</v>
      </c>
      <c r="F24" s="45" t="s">
        <v>31</v>
      </c>
      <c r="G24" s="48">
        <v>260</v>
      </c>
      <c r="H24" s="46">
        <f t="shared" si="1"/>
        <v>5200</v>
      </c>
      <c r="I24" s="86"/>
    </row>
    <row r="25" spans="1:9" s="42" customFormat="1" ht="20.100000000000001" customHeight="1">
      <c r="A25" s="126"/>
      <c r="B25" s="112"/>
      <c r="C25" s="13" t="s">
        <v>234</v>
      </c>
      <c r="D25" s="34">
        <v>9</v>
      </c>
      <c r="E25" s="34">
        <v>1</v>
      </c>
      <c r="F25" s="45" t="s">
        <v>31</v>
      </c>
      <c r="G25" s="48">
        <v>300</v>
      </c>
      <c r="H25" s="46">
        <f t="shared" si="1"/>
        <v>2700</v>
      </c>
      <c r="I25" s="86"/>
    </row>
    <row r="26" spans="1:9" s="42" customFormat="1" ht="20.100000000000001" customHeight="1">
      <c r="A26" s="126"/>
      <c r="B26" s="112"/>
      <c r="C26" s="13" t="s">
        <v>235</v>
      </c>
      <c r="D26" s="34">
        <v>2</v>
      </c>
      <c r="E26" s="34">
        <v>1</v>
      </c>
      <c r="F26" s="45" t="s">
        <v>31</v>
      </c>
      <c r="G26" s="48">
        <v>260</v>
      </c>
      <c r="H26" s="46">
        <f t="shared" si="1"/>
        <v>520</v>
      </c>
      <c r="I26" s="86"/>
    </row>
    <row r="27" spans="1:9" s="42" customFormat="1" ht="20.100000000000001" customHeight="1">
      <c r="A27" s="126"/>
      <c r="B27" s="112"/>
      <c r="C27" s="13" t="s">
        <v>240</v>
      </c>
      <c r="D27" s="34">
        <v>2</v>
      </c>
      <c r="E27" s="34">
        <v>1</v>
      </c>
      <c r="F27" s="45" t="s">
        <v>31</v>
      </c>
      <c r="G27" s="48">
        <v>260</v>
      </c>
      <c r="H27" s="46">
        <f t="shared" si="1"/>
        <v>520</v>
      </c>
      <c r="I27" s="86"/>
    </row>
    <row r="28" spans="1:9" s="42" customFormat="1" ht="20.100000000000001" customHeight="1">
      <c r="A28" s="126"/>
      <c r="B28" s="112"/>
      <c r="C28" s="13" t="s">
        <v>181</v>
      </c>
      <c r="D28" s="34">
        <v>50</v>
      </c>
      <c r="E28" s="34">
        <v>1</v>
      </c>
      <c r="F28" s="45" t="s">
        <v>80</v>
      </c>
      <c r="G28" s="48">
        <v>10</v>
      </c>
      <c r="H28" s="46">
        <f t="shared" si="1"/>
        <v>500</v>
      </c>
      <c r="I28" s="86"/>
    </row>
    <row r="29" spans="1:9" s="42" customFormat="1" ht="20.100000000000001" customHeight="1">
      <c r="A29" s="126"/>
      <c r="B29" s="112"/>
      <c r="C29" s="13" t="s">
        <v>242</v>
      </c>
      <c r="D29" s="34">
        <v>35</v>
      </c>
      <c r="E29" s="34">
        <v>1</v>
      </c>
      <c r="F29" s="45" t="s">
        <v>31</v>
      </c>
      <c r="G29" s="48">
        <v>12</v>
      </c>
      <c r="H29" s="46">
        <f t="shared" ref="H29" si="2">D29*E29*G29</f>
        <v>420</v>
      </c>
      <c r="I29" s="86"/>
    </row>
    <row r="30" spans="1:9" s="42" customFormat="1" ht="20.100000000000001" customHeight="1">
      <c r="A30" s="126"/>
      <c r="B30" s="112"/>
      <c r="C30" s="13" t="s">
        <v>241</v>
      </c>
      <c r="D30" s="34">
        <v>12</v>
      </c>
      <c r="E30" s="34">
        <v>1</v>
      </c>
      <c r="F30" s="45" t="s">
        <v>31</v>
      </c>
      <c r="G30" s="48">
        <v>29.16666</v>
      </c>
      <c r="H30" s="46">
        <f t="shared" si="1"/>
        <v>349.99991999999997</v>
      </c>
      <c r="I30" s="86"/>
    </row>
    <row r="31" spans="1:9" s="42" customFormat="1" ht="20.100000000000001" customHeight="1">
      <c r="A31" s="126"/>
      <c r="B31" s="112"/>
      <c r="C31" s="13" t="s">
        <v>227</v>
      </c>
      <c r="D31" s="34">
        <v>1</v>
      </c>
      <c r="E31" s="34">
        <v>1</v>
      </c>
      <c r="F31" s="45" t="s">
        <v>225</v>
      </c>
      <c r="G31" s="48">
        <v>89</v>
      </c>
      <c r="H31" s="46">
        <f t="shared" si="1"/>
        <v>89</v>
      </c>
      <c r="I31" s="86"/>
    </row>
    <row r="32" spans="1:9" s="42" customFormat="1" ht="20.100000000000001" customHeight="1">
      <c r="A32" s="126"/>
      <c r="B32" s="112"/>
      <c r="C32" s="73" t="s">
        <v>236</v>
      </c>
      <c r="D32" s="34">
        <v>3</v>
      </c>
      <c r="E32" s="34">
        <v>1</v>
      </c>
      <c r="F32" s="68"/>
      <c r="G32" s="48">
        <v>150</v>
      </c>
      <c r="H32" s="69">
        <f t="shared" si="1"/>
        <v>450</v>
      </c>
      <c r="I32" s="86"/>
    </row>
    <row r="33" spans="1:9" s="42" customFormat="1" ht="20.100000000000001" customHeight="1">
      <c r="A33" s="126"/>
      <c r="B33" s="112"/>
      <c r="C33" s="13" t="s">
        <v>226</v>
      </c>
      <c r="D33" s="34">
        <v>60</v>
      </c>
      <c r="E33" s="34">
        <v>1</v>
      </c>
      <c r="F33" s="45" t="s">
        <v>31</v>
      </c>
      <c r="G33" s="48">
        <v>200</v>
      </c>
      <c r="H33" s="69">
        <f t="shared" si="1"/>
        <v>12000</v>
      </c>
      <c r="I33" s="86"/>
    </row>
    <row r="34" spans="1:9" s="42" customFormat="1" ht="20.100000000000001" customHeight="1">
      <c r="A34" s="126"/>
      <c r="B34" s="112"/>
      <c r="C34" s="13" t="s">
        <v>228</v>
      </c>
      <c r="D34" s="34">
        <v>1</v>
      </c>
      <c r="E34" s="34">
        <v>1</v>
      </c>
      <c r="F34" s="45" t="s">
        <v>224</v>
      </c>
      <c r="G34" s="48">
        <v>65000</v>
      </c>
      <c r="H34" s="69">
        <f t="shared" si="1"/>
        <v>65000</v>
      </c>
      <c r="I34" s="86"/>
    </row>
    <row r="35" spans="1:9" s="42" customFormat="1" ht="20.100000000000001" customHeight="1">
      <c r="A35" s="126"/>
      <c r="B35" s="112"/>
      <c r="C35" s="13" t="s">
        <v>229</v>
      </c>
      <c r="D35" s="34">
        <v>1</v>
      </c>
      <c r="E35" s="34">
        <v>1</v>
      </c>
      <c r="F35" s="45" t="s">
        <v>224</v>
      </c>
      <c r="G35" s="48">
        <v>9750</v>
      </c>
      <c r="H35" s="69">
        <f>D35*E35*G35</f>
        <v>9750</v>
      </c>
      <c r="I35" s="86"/>
    </row>
    <row r="36" spans="1:9" s="42" customFormat="1" ht="20.100000000000001" customHeight="1">
      <c r="A36" s="126"/>
      <c r="B36" s="112"/>
      <c r="C36" s="13" t="s">
        <v>248</v>
      </c>
      <c r="D36" s="34">
        <v>1</v>
      </c>
      <c r="E36" s="34">
        <v>1</v>
      </c>
      <c r="F36" s="45" t="s">
        <v>249</v>
      </c>
      <c r="G36" s="48">
        <v>18068</v>
      </c>
      <c r="H36" s="69">
        <f>D36*E36*G36</f>
        <v>18068</v>
      </c>
      <c r="I36" s="137"/>
    </row>
    <row r="37" spans="1:9" s="42" customFormat="1" ht="20.100000000000001" customHeight="1">
      <c r="A37" s="126"/>
      <c r="B37" s="112"/>
      <c r="C37" s="13" t="s">
        <v>182</v>
      </c>
      <c r="D37" s="34">
        <v>290</v>
      </c>
      <c r="E37" s="34">
        <v>1</v>
      </c>
      <c r="F37" s="45" t="s">
        <v>71</v>
      </c>
      <c r="G37" s="48">
        <v>35</v>
      </c>
      <c r="H37" s="46">
        <f>D37*E37*G37</f>
        <v>10150</v>
      </c>
      <c r="I37" s="86"/>
    </row>
    <row r="38" spans="1:9" s="42" customFormat="1" ht="20.100000000000001" customHeight="1">
      <c r="A38" s="84"/>
      <c r="B38" s="112"/>
      <c r="C38" s="73" t="s">
        <v>237</v>
      </c>
      <c r="D38" s="34">
        <v>12</v>
      </c>
      <c r="E38" s="34">
        <v>1</v>
      </c>
      <c r="F38" s="68"/>
      <c r="G38" s="48">
        <v>49.9</v>
      </c>
      <c r="H38" s="69">
        <f t="shared" ref="H38:H39" si="3">D38*E38*G38</f>
        <v>598.79999999999995</v>
      </c>
      <c r="I38" s="86"/>
    </row>
    <row r="39" spans="1:9" s="42" customFormat="1" ht="20.100000000000001" customHeight="1">
      <c r="A39" s="84"/>
      <c r="B39" s="112"/>
      <c r="C39" s="73" t="s">
        <v>238</v>
      </c>
      <c r="D39" s="34">
        <v>1</v>
      </c>
      <c r="E39" s="34">
        <v>1</v>
      </c>
      <c r="F39" s="68"/>
      <c r="G39" s="48">
        <v>54.9</v>
      </c>
      <c r="H39" s="69">
        <f t="shared" si="3"/>
        <v>54.9</v>
      </c>
      <c r="I39" s="86"/>
    </row>
    <row r="40" spans="1:9" s="42" customFormat="1" ht="20.100000000000001" customHeight="1">
      <c r="A40" s="84"/>
      <c r="B40" s="113"/>
      <c r="C40" s="88" t="s">
        <v>239</v>
      </c>
      <c r="D40" s="82">
        <v>2</v>
      </c>
      <c r="E40" s="82">
        <v>1</v>
      </c>
      <c r="F40" s="93"/>
      <c r="G40" s="89">
        <v>300</v>
      </c>
      <c r="H40" s="106">
        <f>D40*E40*G40</f>
        <v>600</v>
      </c>
      <c r="I40" s="138"/>
    </row>
    <row r="41" spans="1:9" s="42" customFormat="1" ht="24.75" customHeight="1">
      <c r="A41" s="126" t="s">
        <v>66</v>
      </c>
      <c r="B41" s="112" t="s">
        <v>170</v>
      </c>
      <c r="C41" s="73" t="s">
        <v>171</v>
      </c>
      <c r="D41" s="34">
        <v>15</v>
      </c>
      <c r="E41" s="34">
        <v>2</v>
      </c>
      <c r="F41" s="45" t="s">
        <v>32</v>
      </c>
      <c r="G41" s="48">
        <v>260</v>
      </c>
      <c r="H41" s="46">
        <f t="shared" ref="H41:H46" si="4">D41*E41*G41</f>
        <v>7800</v>
      </c>
      <c r="I41" s="80"/>
    </row>
    <row r="42" spans="1:9" s="42" customFormat="1" ht="24.75" customHeight="1">
      <c r="A42" s="126"/>
      <c r="B42" s="112"/>
      <c r="C42" s="73" t="s">
        <v>243</v>
      </c>
      <c r="D42" s="34">
        <v>20</v>
      </c>
      <c r="E42" s="34">
        <v>1</v>
      </c>
      <c r="F42" s="45" t="s">
        <v>32</v>
      </c>
      <c r="G42" s="48">
        <v>260</v>
      </c>
      <c r="H42" s="46">
        <f t="shared" si="4"/>
        <v>5200</v>
      </c>
      <c r="I42" s="80"/>
    </row>
    <row r="43" spans="1:9" s="42" customFormat="1" ht="20.100000000000001" customHeight="1">
      <c r="A43" s="126"/>
      <c r="B43" s="112"/>
      <c r="C43" s="73" t="s">
        <v>231</v>
      </c>
      <c r="D43" s="34">
        <v>5</v>
      </c>
      <c r="E43" s="34">
        <v>1</v>
      </c>
      <c r="F43" s="45" t="s">
        <v>230</v>
      </c>
      <c r="G43" s="48">
        <v>2000</v>
      </c>
      <c r="H43" s="46">
        <f t="shared" si="4"/>
        <v>10000</v>
      </c>
      <c r="I43" s="80"/>
    </row>
    <row r="44" spans="1:9" s="42" customFormat="1" ht="20.100000000000001" customHeight="1">
      <c r="A44" s="126"/>
      <c r="B44" s="112"/>
      <c r="C44" s="73" t="s">
        <v>232</v>
      </c>
      <c r="D44" s="34">
        <v>1</v>
      </c>
      <c r="E44" s="34">
        <v>1</v>
      </c>
      <c r="F44" s="45" t="s">
        <v>230</v>
      </c>
      <c r="G44" s="48">
        <v>3000</v>
      </c>
      <c r="H44" s="46">
        <f t="shared" si="4"/>
        <v>3000</v>
      </c>
      <c r="I44" s="80"/>
    </row>
    <row r="45" spans="1:9" s="42" customFormat="1" ht="20.100000000000001" customHeight="1">
      <c r="A45" s="126"/>
      <c r="B45" s="112"/>
      <c r="C45" s="73" t="s">
        <v>244</v>
      </c>
      <c r="D45" s="34">
        <v>600</v>
      </c>
      <c r="E45" s="34">
        <v>1</v>
      </c>
      <c r="F45" s="45" t="s">
        <v>230</v>
      </c>
      <c r="G45" s="48">
        <v>3</v>
      </c>
      <c r="H45" s="46">
        <f t="shared" si="4"/>
        <v>1800</v>
      </c>
      <c r="I45" s="80"/>
    </row>
    <row r="46" spans="1:9" s="42" customFormat="1" ht="20.100000000000001" customHeight="1">
      <c r="A46" s="126"/>
      <c r="B46" s="112"/>
      <c r="C46" s="73" t="s">
        <v>233</v>
      </c>
      <c r="D46" s="34">
        <v>1000</v>
      </c>
      <c r="E46" s="34">
        <v>1</v>
      </c>
      <c r="F46" s="45"/>
      <c r="G46" s="48">
        <v>1.5</v>
      </c>
      <c r="H46" s="46">
        <f t="shared" si="4"/>
        <v>1500</v>
      </c>
      <c r="I46" s="80"/>
    </row>
    <row r="47" spans="1:9" s="42" customFormat="1" ht="30" customHeight="1">
      <c r="A47" s="126"/>
      <c r="B47" s="112"/>
      <c r="C47" s="73" t="s">
        <v>172</v>
      </c>
      <c r="D47" s="34">
        <v>39</v>
      </c>
      <c r="E47" s="34">
        <v>1</v>
      </c>
      <c r="F47" s="45" t="s">
        <v>72</v>
      </c>
      <c r="G47" s="48">
        <v>300</v>
      </c>
      <c r="H47" s="46">
        <f t="shared" ref="H47" si="5">D47*E47*G47</f>
        <v>11700</v>
      </c>
      <c r="I47" s="80"/>
    </row>
    <row r="48" spans="1:9" s="42" customFormat="1" ht="30" customHeight="1">
      <c r="A48" s="126"/>
      <c r="B48" s="112"/>
      <c r="C48" s="13" t="s">
        <v>173</v>
      </c>
      <c r="D48" s="34">
        <v>7</v>
      </c>
      <c r="E48" s="34">
        <v>1</v>
      </c>
      <c r="F48" s="45" t="s">
        <v>31</v>
      </c>
      <c r="G48" s="48">
        <v>2800</v>
      </c>
      <c r="H48" s="46">
        <f t="shared" ref="H48:H55" si="6">D48*E48*G48</f>
        <v>19600</v>
      </c>
      <c r="I48" s="80"/>
    </row>
    <row r="49" spans="1:9" s="42" customFormat="1" ht="30" customHeight="1">
      <c r="A49" s="126"/>
      <c r="B49" s="112"/>
      <c r="C49" s="13" t="s">
        <v>174</v>
      </c>
      <c r="D49" s="34">
        <v>1</v>
      </c>
      <c r="E49" s="34">
        <v>1</v>
      </c>
      <c r="F49" s="45" t="s">
        <v>31</v>
      </c>
      <c r="G49" s="48">
        <v>3000</v>
      </c>
      <c r="H49" s="46">
        <f t="shared" si="6"/>
        <v>3000</v>
      </c>
      <c r="I49" s="80"/>
    </row>
    <row r="50" spans="1:9" s="42" customFormat="1" ht="30" customHeight="1">
      <c r="A50" s="126"/>
      <c r="B50" s="112"/>
      <c r="C50" s="13" t="s">
        <v>168</v>
      </c>
      <c r="D50" s="34">
        <v>1</v>
      </c>
      <c r="E50" s="34">
        <v>120</v>
      </c>
      <c r="F50" s="45" t="s">
        <v>73</v>
      </c>
      <c r="G50" s="48">
        <v>200</v>
      </c>
      <c r="H50" s="46">
        <f t="shared" si="6"/>
        <v>24000</v>
      </c>
      <c r="I50" s="80"/>
    </row>
    <row r="51" spans="1:9" s="42" customFormat="1" ht="30" customHeight="1">
      <c r="A51" s="126"/>
      <c r="B51" s="112"/>
      <c r="C51" s="13" t="s">
        <v>245</v>
      </c>
      <c r="D51" s="34">
        <v>4</v>
      </c>
      <c r="E51" s="34">
        <v>1</v>
      </c>
      <c r="F51" s="45" t="s">
        <v>74</v>
      </c>
      <c r="G51" s="48">
        <v>750</v>
      </c>
      <c r="H51" s="46">
        <f>D51*E51*G51</f>
        <v>3000</v>
      </c>
      <c r="I51" s="80"/>
    </row>
    <row r="52" spans="1:9" s="42" customFormat="1" ht="30" customHeight="1">
      <c r="A52" s="126"/>
      <c r="B52" s="112"/>
      <c r="C52" s="13" t="s">
        <v>175</v>
      </c>
      <c r="D52" s="34">
        <v>1</v>
      </c>
      <c r="E52" s="34">
        <v>30</v>
      </c>
      <c r="F52" s="45" t="s">
        <v>34</v>
      </c>
      <c r="G52" s="48">
        <v>350</v>
      </c>
      <c r="H52" s="46">
        <f t="shared" si="6"/>
        <v>10500</v>
      </c>
      <c r="I52" s="80"/>
    </row>
    <row r="53" spans="1:9" s="42" customFormat="1" ht="30" customHeight="1">
      <c r="A53" s="126"/>
      <c r="B53" s="112"/>
      <c r="C53" s="13" t="s">
        <v>169</v>
      </c>
      <c r="D53" s="34">
        <v>1</v>
      </c>
      <c r="E53" s="34">
        <v>120</v>
      </c>
      <c r="F53" s="45" t="s">
        <v>34</v>
      </c>
      <c r="G53" s="48">
        <v>30</v>
      </c>
      <c r="H53" s="46">
        <f t="shared" si="6"/>
        <v>3600</v>
      </c>
      <c r="I53" s="80"/>
    </row>
    <row r="54" spans="1:9" s="42" customFormat="1" ht="30" customHeight="1">
      <c r="A54" s="126"/>
      <c r="B54" s="112"/>
      <c r="C54" s="73" t="s">
        <v>186</v>
      </c>
      <c r="D54" s="34">
        <v>1</v>
      </c>
      <c r="E54" s="34">
        <v>1</v>
      </c>
      <c r="F54" s="45" t="s">
        <v>33</v>
      </c>
      <c r="G54" s="48">
        <v>4500</v>
      </c>
      <c r="H54" s="46">
        <f t="shared" si="6"/>
        <v>4500</v>
      </c>
      <c r="I54" s="80"/>
    </row>
    <row r="55" spans="1:9" s="42" customFormat="1" ht="30" customHeight="1">
      <c r="A55" s="126"/>
      <c r="B55" s="112"/>
      <c r="C55" s="13" t="s">
        <v>176</v>
      </c>
      <c r="D55" s="34">
        <v>15</v>
      </c>
      <c r="E55" s="34">
        <v>2</v>
      </c>
      <c r="F55" s="45" t="s">
        <v>27</v>
      </c>
      <c r="G55" s="48">
        <v>350</v>
      </c>
      <c r="H55" s="46">
        <f t="shared" si="6"/>
        <v>10500</v>
      </c>
      <c r="I55" s="80"/>
    </row>
    <row r="56" spans="1:9" s="42" customFormat="1" ht="30" customHeight="1">
      <c r="A56" s="126"/>
      <c r="B56" s="113"/>
      <c r="C56" s="81" t="s">
        <v>216</v>
      </c>
      <c r="D56" s="82">
        <v>1</v>
      </c>
      <c r="E56" s="82">
        <v>1</v>
      </c>
      <c r="F56" s="83" t="s">
        <v>27</v>
      </c>
      <c r="G56" s="89">
        <v>12000</v>
      </c>
      <c r="H56" s="90">
        <f>D56*E56*G56</f>
        <v>12000</v>
      </c>
      <c r="I56" s="94"/>
    </row>
    <row r="57" spans="1:9" s="42" customFormat="1" ht="30" customHeight="1">
      <c r="A57" s="41" t="s">
        <v>67</v>
      </c>
      <c r="B57" s="95" t="s">
        <v>167</v>
      </c>
      <c r="C57" s="96" t="s">
        <v>166</v>
      </c>
      <c r="D57" s="97">
        <v>1</v>
      </c>
      <c r="E57" s="97">
        <v>1</v>
      </c>
      <c r="F57" s="98" t="s">
        <v>27</v>
      </c>
      <c r="G57" s="99">
        <v>234800</v>
      </c>
      <c r="H57" s="100">
        <f>D57*E57*G57</f>
        <v>234800</v>
      </c>
      <c r="I57" s="101" t="s">
        <v>247</v>
      </c>
    </row>
    <row r="58" spans="1:9" s="42" customFormat="1" ht="30" customHeight="1">
      <c r="A58" s="126" t="s">
        <v>68</v>
      </c>
      <c r="B58" s="111" t="s">
        <v>160</v>
      </c>
      <c r="C58" s="87" t="s">
        <v>161</v>
      </c>
      <c r="D58" s="75">
        <v>1</v>
      </c>
      <c r="E58" s="75">
        <v>1</v>
      </c>
      <c r="F58" s="76" t="s">
        <v>75</v>
      </c>
      <c r="G58" s="77">
        <v>70000</v>
      </c>
      <c r="H58" s="78">
        <f>D58*E58*G58</f>
        <v>70000</v>
      </c>
      <c r="I58" s="79"/>
    </row>
    <row r="59" spans="1:9" s="42" customFormat="1" ht="30" customHeight="1">
      <c r="A59" s="126"/>
      <c r="B59" s="112"/>
      <c r="C59" s="73" t="s">
        <v>163</v>
      </c>
      <c r="D59" s="34">
        <v>1</v>
      </c>
      <c r="E59" s="34">
        <v>1</v>
      </c>
      <c r="F59" s="45" t="s">
        <v>76</v>
      </c>
      <c r="G59" s="48">
        <v>60000</v>
      </c>
      <c r="H59" s="46">
        <f>D59*E59*G59</f>
        <v>60000</v>
      </c>
      <c r="I59" s="80"/>
    </row>
    <row r="60" spans="1:9" s="42" customFormat="1" ht="30" customHeight="1">
      <c r="A60" s="126"/>
      <c r="B60" s="112"/>
      <c r="C60" s="73" t="s">
        <v>164</v>
      </c>
      <c r="D60" s="34">
        <v>2</v>
      </c>
      <c r="E60" s="34">
        <v>1</v>
      </c>
      <c r="F60" s="45" t="s">
        <v>29</v>
      </c>
      <c r="G60" s="48">
        <v>3500</v>
      </c>
      <c r="H60" s="46">
        <f t="shared" ref="H60:H63" si="7">D60*E60*G60</f>
        <v>7000</v>
      </c>
      <c r="I60" s="80"/>
    </row>
    <row r="61" spans="1:9" s="42" customFormat="1" ht="30" customHeight="1">
      <c r="A61" s="126"/>
      <c r="B61" s="112"/>
      <c r="C61" s="73" t="s">
        <v>162</v>
      </c>
      <c r="D61" s="34">
        <v>1</v>
      </c>
      <c r="E61" s="34">
        <v>1</v>
      </c>
      <c r="F61" s="45" t="s">
        <v>74</v>
      </c>
      <c r="G61" s="48">
        <v>5500</v>
      </c>
      <c r="H61" s="46">
        <f t="shared" si="7"/>
        <v>5500</v>
      </c>
      <c r="I61" s="80"/>
    </row>
    <row r="62" spans="1:9" s="42" customFormat="1" ht="30" customHeight="1">
      <c r="A62" s="126"/>
      <c r="B62" s="112"/>
      <c r="C62" s="73" t="s">
        <v>165</v>
      </c>
      <c r="D62" s="34">
        <v>2</v>
      </c>
      <c r="E62" s="34">
        <v>1</v>
      </c>
      <c r="F62" s="45" t="s">
        <v>29</v>
      </c>
      <c r="G62" s="48">
        <v>3500</v>
      </c>
      <c r="H62" s="46">
        <f t="shared" si="7"/>
        <v>7000</v>
      </c>
      <c r="I62" s="80"/>
    </row>
    <row r="63" spans="1:9" ht="30" customHeight="1">
      <c r="A63" s="114" t="s">
        <v>69</v>
      </c>
      <c r="B63" s="111" t="s">
        <v>144</v>
      </c>
      <c r="C63" s="87" t="s">
        <v>145</v>
      </c>
      <c r="D63" s="75">
        <v>1</v>
      </c>
      <c r="E63" s="75">
        <v>1</v>
      </c>
      <c r="F63" s="92" t="s">
        <v>61</v>
      </c>
      <c r="G63" s="77">
        <v>100000</v>
      </c>
      <c r="H63" s="102">
        <f t="shared" si="7"/>
        <v>100000</v>
      </c>
      <c r="I63" s="103"/>
    </row>
    <row r="64" spans="1:9" ht="30" customHeight="1">
      <c r="A64" s="114"/>
      <c r="B64" s="112"/>
      <c r="C64" s="73" t="s">
        <v>147</v>
      </c>
      <c r="D64" s="34">
        <v>1</v>
      </c>
      <c r="E64" s="34">
        <v>1</v>
      </c>
      <c r="F64" s="68" t="s">
        <v>61</v>
      </c>
      <c r="G64" s="48">
        <v>4000</v>
      </c>
      <c r="H64" s="69">
        <f t="shared" ref="H64" si="8">D64*E64*G64</f>
        <v>4000</v>
      </c>
      <c r="I64" s="104"/>
    </row>
    <row r="65" spans="1:9" ht="30" customHeight="1">
      <c r="A65" s="114"/>
      <c r="B65" s="112"/>
      <c r="C65" s="73" t="s">
        <v>146</v>
      </c>
      <c r="D65" s="34">
        <v>1</v>
      </c>
      <c r="E65" s="34">
        <v>1</v>
      </c>
      <c r="F65" s="68" t="s">
        <v>61</v>
      </c>
      <c r="G65" s="48">
        <v>3000</v>
      </c>
      <c r="H65" s="69">
        <f t="shared" ref="H65" si="9">D65*E65*G65</f>
        <v>3000</v>
      </c>
      <c r="I65" s="104"/>
    </row>
    <row r="66" spans="1:9" ht="30" customHeight="1">
      <c r="A66" s="114"/>
      <c r="B66" s="112"/>
      <c r="C66" s="73" t="s">
        <v>150</v>
      </c>
      <c r="D66" s="34">
        <v>1</v>
      </c>
      <c r="E66" s="34">
        <v>1</v>
      </c>
      <c r="F66" s="71" t="s">
        <v>61</v>
      </c>
      <c r="G66" s="48">
        <v>50000</v>
      </c>
      <c r="H66" s="69">
        <f t="shared" ref="H66" si="10">D66*E66*G66</f>
        <v>50000</v>
      </c>
      <c r="I66" s="104"/>
    </row>
    <row r="67" spans="1:9" ht="40.5" customHeight="1">
      <c r="A67" s="114"/>
      <c r="B67" s="112"/>
      <c r="C67" s="73" t="s">
        <v>151</v>
      </c>
      <c r="D67" s="34">
        <v>1</v>
      </c>
      <c r="E67" s="34">
        <v>1</v>
      </c>
      <c r="F67" s="71" t="s">
        <v>62</v>
      </c>
      <c r="G67" s="48">
        <v>6000</v>
      </c>
      <c r="H67" s="69">
        <f t="shared" ref="H67:H79" si="11">D67*E67*G67</f>
        <v>6000</v>
      </c>
      <c r="I67" s="104"/>
    </row>
    <row r="68" spans="1:9" ht="30" customHeight="1">
      <c r="A68" s="114"/>
      <c r="B68" s="112"/>
      <c r="C68" s="73" t="s">
        <v>148</v>
      </c>
      <c r="D68" s="34">
        <v>10</v>
      </c>
      <c r="E68" s="34">
        <v>1</v>
      </c>
      <c r="F68" s="71" t="s">
        <v>27</v>
      </c>
      <c r="G68" s="48">
        <v>30</v>
      </c>
      <c r="H68" s="69">
        <f t="shared" si="11"/>
        <v>300</v>
      </c>
      <c r="I68" s="104"/>
    </row>
    <row r="69" spans="1:9" ht="30" customHeight="1">
      <c r="A69" s="114"/>
      <c r="B69" s="112"/>
      <c r="C69" s="73" t="s">
        <v>152</v>
      </c>
      <c r="D69" s="34">
        <v>2</v>
      </c>
      <c r="E69" s="34">
        <v>1</v>
      </c>
      <c r="F69" s="71" t="s">
        <v>79</v>
      </c>
      <c r="G69" s="48">
        <v>500</v>
      </c>
      <c r="H69" s="69">
        <f t="shared" si="11"/>
        <v>1000</v>
      </c>
      <c r="I69" s="104"/>
    </row>
    <row r="70" spans="1:9" ht="30" customHeight="1">
      <c r="A70" s="114"/>
      <c r="B70" s="112"/>
      <c r="C70" s="73" t="s">
        <v>149</v>
      </c>
      <c r="D70" s="34">
        <v>2</v>
      </c>
      <c r="E70" s="34">
        <v>1</v>
      </c>
      <c r="F70" s="71" t="s">
        <v>63</v>
      </c>
      <c r="G70" s="48">
        <v>6500</v>
      </c>
      <c r="H70" s="69">
        <f t="shared" si="11"/>
        <v>13000</v>
      </c>
      <c r="I70" s="104"/>
    </row>
    <row r="71" spans="1:9" ht="30" customHeight="1">
      <c r="A71" s="114"/>
      <c r="B71" s="112"/>
      <c r="C71" s="13" t="s">
        <v>153</v>
      </c>
      <c r="D71" s="34">
        <v>1</v>
      </c>
      <c r="E71" s="34">
        <v>1</v>
      </c>
      <c r="F71" s="68" t="s">
        <v>61</v>
      </c>
      <c r="G71" s="48">
        <v>20000</v>
      </c>
      <c r="H71" s="69">
        <f t="shared" si="11"/>
        <v>20000</v>
      </c>
      <c r="I71" s="104"/>
    </row>
    <row r="72" spans="1:9" ht="30" customHeight="1">
      <c r="A72" s="114"/>
      <c r="B72" s="112"/>
      <c r="C72" s="13" t="s">
        <v>154</v>
      </c>
      <c r="D72" s="34">
        <v>1</v>
      </c>
      <c r="E72" s="34">
        <v>1</v>
      </c>
      <c r="F72" s="68" t="s">
        <v>61</v>
      </c>
      <c r="G72" s="48">
        <v>3000</v>
      </c>
      <c r="H72" s="69">
        <f t="shared" si="11"/>
        <v>3000</v>
      </c>
      <c r="I72" s="104"/>
    </row>
    <row r="73" spans="1:9" ht="30" customHeight="1">
      <c r="A73" s="114"/>
      <c r="B73" s="112"/>
      <c r="C73" s="13" t="s">
        <v>155</v>
      </c>
      <c r="D73" s="34">
        <v>1</v>
      </c>
      <c r="E73" s="34">
        <v>1</v>
      </c>
      <c r="F73" s="68" t="s">
        <v>61</v>
      </c>
      <c r="G73" s="48">
        <v>10000</v>
      </c>
      <c r="H73" s="69">
        <f t="shared" si="11"/>
        <v>10000</v>
      </c>
      <c r="I73" s="104"/>
    </row>
    <row r="74" spans="1:9" ht="30" customHeight="1">
      <c r="A74" s="114"/>
      <c r="B74" s="112"/>
      <c r="C74" s="13" t="s">
        <v>156</v>
      </c>
      <c r="D74" s="34">
        <v>1</v>
      </c>
      <c r="E74" s="34">
        <v>1</v>
      </c>
      <c r="F74" s="68" t="s">
        <v>27</v>
      </c>
      <c r="G74" s="48">
        <v>1800</v>
      </c>
      <c r="H74" s="69">
        <f t="shared" si="11"/>
        <v>1800</v>
      </c>
      <c r="I74" s="104"/>
    </row>
    <row r="75" spans="1:9" ht="30" customHeight="1">
      <c r="A75" s="114"/>
      <c r="B75" s="112"/>
      <c r="C75" s="73" t="s">
        <v>157</v>
      </c>
      <c r="D75" s="34">
        <v>1</v>
      </c>
      <c r="E75" s="34">
        <v>1</v>
      </c>
      <c r="F75" s="68" t="s">
        <v>61</v>
      </c>
      <c r="G75" s="70">
        <v>65000</v>
      </c>
      <c r="H75" s="69">
        <f t="shared" si="11"/>
        <v>65000</v>
      </c>
      <c r="I75" s="104"/>
    </row>
    <row r="76" spans="1:9" ht="30" customHeight="1">
      <c r="A76" s="114"/>
      <c r="B76" s="112"/>
      <c r="C76" s="73" t="s">
        <v>158</v>
      </c>
      <c r="D76" s="34">
        <v>1</v>
      </c>
      <c r="E76" s="34">
        <v>1</v>
      </c>
      <c r="F76" s="68" t="s">
        <v>61</v>
      </c>
      <c r="G76" s="70">
        <v>17500</v>
      </c>
      <c r="H76" s="69">
        <f>D76*E76*G76</f>
        <v>17500</v>
      </c>
      <c r="I76" s="104"/>
    </row>
    <row r="77" spans="1:9" ht="30" customHeight="1">
      <c r="A77" s="114"/>
      <c r="B77" s="112"/>
      <c r="C77" s="73" t="s">
        <v>159</v>
      </c>
      <c r="D77" s="34">
        <v>6</v>
      </c>
      <c r="E77" s="34">
        <v>1</v>
      </c>
      <c r="F77" s="68" t="s">
        <v>77</v>
      </c>
      <c r="G77" s="70">
        <v>1500</v>
      </c>
      <c r="H77" s="69">
        <f t="shared" si="11"/>
        <v>9000</v>
      </c>
      <c r="I77" s="104"/>
    </row>
    <row r="78" spans="1:9" ht="30" customHeight="1">
      <c r="A78" s="85"/>
      <c r="B78" s="107"/>
      <c r="C78" s="88" t="s">
        <v>246</v>
      </c>
      <c r="D78" s="82">
        <v>1</v>
      </c>
      <c r="E78" s="82">
        <v>1</v>
      </c>
      <c r="F78" s="93"/>
      <c r="G78" s="105">
        <v>3000</v>
      </c>
      <c r="H78" s="106">
        <f>D78*E78*G78</f>
        <v>3000</v>
      </c>
      <c r="I78" s="91"/>
    </row>
    <row r="79" spans="1:9" ht="20.100000000000001" customHeight="1">
      <c r="A79" s="114" t="s">
        <v>81</v>
      </c>
      <c r="B79" s="111" t="s">
        <v>138</v>
      </c>
      <c r="C79" s="74" t="s">
        <v>139</v>
      </c>
      <c r="D79" s="75">
        <v>1</v>
      </c>
      <c r="E79" s="75">
        <v>1</v>
      </c>
      <c r="F79" s="92" t="s">
        <v>82</v>
      </c>
      <c r="G79" s="108">
        <v>15000</v>
      </c>
      <c r="H79" s="102">
        <f t="shared" si="11"/>
        <v>15000</v>
      </c>
      <c r="I79" s="103"/>
    </row>
    <row r="80" spans="1:9" ht="20.100000000000001" customHeight="1">
      <c r="A80" s="114"/>
      <c r="B80" s="112"/>
      <c r="C80" s="13" t="s">
        <v>140</v>
      </c>
      <c r="D80" s="34">
        <v>1</v>
      </c>
      <c r="E80" s="34">
        <v>1</v>
      </c>
      <c r="F80" s="68" t="s">
        <v>82</v>
      </c>
      <c r="G80" s="70">
        <v>15000</v>
      </c>
      <c r="H80" s="69">
        <f t="shared" ref="H80" si="12">D80*E80*G80</f>
        <v>15000</v>
      </c>
      <c r="I80" s="104"/>
    </row>
    <row r="81" spans="1:9" ht="20.100000000000001" customHeight="1">
      <c r="A81" s="114"/>
      <c r="B81" s="112"/>
      <c r="C81" s="13" t="s">
        <v>141</v>
      </c>
      <c r="D81" s="34">
        <v>1</v>
      </c>
      <c r="E81" s="34">
        <v>1</v>
      </c>
      <c r="F81" s="68" t="s">
        <v>82</v>
      </c>
      <c r="G81" s="70">
        <v>24000</v>
      </c>
      <c r="H81" s="69">
        <f t="shared" ref="H81:H82" si="13">D81*E81*G81</f>
        <v>24000</v>
      </c>
      <c r="I81" s="104"/>
    </row>
    <row r="82" spans="1:9" ht="20.100000000000001" customHeight="1">
      <c r="A82" s="114"/>
      <c r="B82" s="113"/>
      <c r="C82" s="81" t="s">
        <v>142</v>
      </c>
      <c r="D82" s="82">
        <v>20</v>
      </c>
      <c r="E82" s="82">
        <v>1</v>
      </c>
      <c r="F82" s="93" t="s">
        <v>83</v>
      </c>
      <c r="G82" s="105">
        <v>800</v>
      </c>
      <c r="H82" s="106">
        <f t="shared" si="13"/>
        <v>16000</v>
      </c>
      <c r="I82" s="91"/>
    </row>
    <row r="83" spans="1:9" ht="20.100000000000001" customHeight="1">
      <c r="A83" s="125" t="s">
        <v>137</v>
      </c>
      <c r="B83" s="125"/>
      <c r="C83" s="125"/>
      <c r="D83" s="125"/>
      <c r="E83" s="125"/>
      <c r="F83" s="125"/>
      <c r="G83" s="125"/>
      <c r="H83" s="17">
        <f>SUM(H20:H82)</f>
        <v>1020570.69992</v>
      </c>
      <c r="I83" s="19"/>
    </row>
    <row r="84" spans="1:9" ht="32.25" customHeight="1">
      <c r="A84" s="11" t="s">
        <v>90</v>
      </c>
      <c r="B84" s="11" t="s">
        <v>104</v>
      </c>
      <c r="C84" s="11" t="s">
        <v>92</v>
      </c>
      <c r="D84" s="72" t="s">
        <v>100</v>
      </c>
      <c r="E84" s="72" t="s">
        <v>113</v>
      </c>
      <c r="F84" s="72" t="s">
        <v>101</v>
      </c>
      <c r="G84" s="72" t="s">
        <v>96</v>
      </c>
      <c r="H84" s="72" t="s">
        <v>97</v>
      </c>
      <c r="I84" s="11" t="s">
        <v>98</v>
      </c>
    </row>
    <row r="85" spans="1:9" ht="20.100000000000001" customHeight="1">
      <c r="A85" s="3" t="s">
        <v>11</v>
      </c>
      <c r="B85" s="125" t="s">
        <v>114</v>
      </c>
      <c r="C85" s="125"/>
      <c r="D85" s="125"/>
      <c r="E85" s="125"/>
      <c r="F85" s="125"/>
      <c r="G85" s="125"/>
      <c r="H85" s="125"/>
      <c r="I85" s="125"/>
    </row>
    <row r="86" spans="1:9" ht="20.100000000000001" customHeight="1">
      <c r="A86" s="36" t="s">
        <v>12</v>
      </c>
      <c r="B86" s="38" t="s">
        <v>115</v>
      </c>
      <c r="C86" s="35"/>
      <c r="D86" s="22">
        <v>4</v>
      </c>
      <c r="E86" s="22">
        <v>2</v>
      </c>
      <c r="F86" s="15" t="s">
        <v>26</v>
      </c>
      <c r="G86" s="8">
        <v>600</v>
      </c>
      <c r="H86" s="9">
        <f>D86*E86*G86</f>
        <v>4800</v>
      </c>
      <c r="I86" s="19"/>
    </row>
    <row r="87" spans="1:9" ht="20.100000000000001" customHeight="1">
      <c r="A87" s="125">
        <v>600</v>
      </c>
      <c r="B87" s="125"/>
      <c r="C87" s="125"/>
      <c r="D87" s="125"/>
      <c r="E87" s="125"/>
      <c r="F87" s="125"/>
      <c r="G87" s="125"/>
      <c r="H87" s="17">
        <f>SUM(H86:H86)</f>
        <v>4800</v>
      </c>
      <c r="I87" s="19"/>
    </row>
    <row r="88" spans="1:9" ht="20.100000000000001" customHeight="1">
      <c r="A88" s="37" t="s">
        <v>123</v>
      </c>
      <c r="B88" s="37"/>
      <c r="C88" s="37"/>
      <c r="D88" s="37"/>
      <c r="E88" s="37"/>
      <c r="F88" s="37"/>
      <c r="G88" s="37"/>
      <c r="H88" s="23">
        <f>SUM(H9,H13,H17,H83,H87)</f>
        <v>1025370.69992</v>
      </c>
      <c r="I88" s="26"/>
    </row>
    <row r="89" spans="1:9" ht="32.25" customHeight="1">
      <c r="A89" s="11" t="s">
        <v>90</v>
      </c>
      <c r="B89" s="11" t="s">
        <v>104</v>
      </c>
      <c r="C89" s="11" t="s">
        <v>116</v>
      </c>
      <c r="D89" s="130" t="s">
        <v>117</v>
      </c>
      <c r="E89" s="130"/>
      <c r="F89" s="72" t="s">
        <v>118</v>
      </c>
      <c r="G89" s="72" t="s">
        <v>119</v>
      </c>
      <c r="H89" s="72" t="s">
        <v>97</v>
      </c>
      <c r="I89" s="11" t="s">
        <v>120</v>
      </c>
    </row>
    <row r="90" spans="1:9" ht="20.100000000000001" customHeight="1">
      <c r="A90" s="3" t="s">
        <v>13</v>
      </c>
      <c r="B90" s="115" t="s">
        <v>121</v>
      </c>
      <c r="C90" s="115"/>
      <c r="D90" s="115"/>
      <c r="E90" s="115"/>
      <c r="F90" s="115"/>
      <c r="G90" s="115"/>
      <c r="H90" s="115"/>
      <c r="I90" s="115"/>
    </row>
    <row r="91" spans="1:9" ht="20.100000000000001" customHeight="1">
      <c r="A91" s="36" t="s">
        <v>14</v>
      </c>
      <c r="B91" s="19" t="s">
        <v>122</v>
      </c>
      <c r="C91" s="19"/>
      <c r="D91" s="127">
        <v>0.1</v>
      </c>
      <c r="E91" s="128"/>
      <c r="F91" s="15">
        <v>1</v>
      </c>
      <c r="G91" s="24">
        <f>H88</f>
        <v>1025370.69992</v>
      </c>
      <c r="H91" s="9">
        <f>D91*G91</f>
        <v>102537.069992</v>
      </c>
      <c r="I91" s="19"/>
    </row>
    <row r="92" spans="1:9" ht="20.100000000000001" customHeight="1">
      <c r="A92" s="131" t="s">
        <v>124</v>
      </c>
      <c r="B92" s="131"/>
      <c r="C92" s="131"/>
      <c r="D92" s="131"/>
      <c r="E92" s="131"/>
      <c r="F92" s="131"/>
      <c r="G92" s="131"/>
      <c r="H92" s="23">
        <f>H91</f>
        <v>102537.069992</v>
      </c>
      <c r="I92" s="26"/>
    </row>
    <row r="93" spans="1:9" ht="32.25" customHeight="1">
      <c r="A93" s="11" t="s">
        <v>90</v>
      </c>
      <c r="B93" s="11" t="s">
        <v>104</v>
      </c>
      <c r="C93" s="11" t="s">
        <v>128</v>
      </c>
      <c r="D93" s="130" t="s">
        <v>117</v>
      </c>
      <c r="E93" s="130"/>
      <c r="F93" s="72" t="s">
        <v>101</v>
      </c>
      <c r="G93" s="72" t="s">
        <v>129</v>
      </c>
      <c r="H93" s="72" t="s">
        <v>130</v>
      </c>
      <c r="I93" s="11" t="s">
        <v>98</v>
      </c>
    </row>
    <row r="94" spans="1:9" ht="20.100000000000001" customHeight="1">
      <c r="A94" s="3" t="s">
        <v>15</v>
      </c>
      <c r="B94" s="115" t="s">
        <v>125</v>
      </c>
      <c r="C94" s="115"/>
      <c r="D94" s="115"/>
      <c r="E94" s="115"/>
      <c r="F94" s="115"/>
      <c r="G94" s="115"/>
      <c r="H94" s="115"/>
      <c r="I94" s="115"/>
    </row>
    <row r="95" spans="1:9" ht="20.100000000000001" customHeight="1">
      <c r="A95" s="36" t="s">
        <v>64</v>
      </c>
      <c r="B95" s="129" t="s">
        <v>78</v>
      </c>
      <c r="C95" s="19" t="s">
        <v>126</v>
      </c>
      <c r="D95" s="20">
        <v>1</v>
      </c>
      <c r="E95" s="20"/>
      <c r="F95" s="21" t="s">
        <v>30</v>
      </c>
      <c r="G95" s="24">
        <v>1500</v>
      </c>
      <c r="H95" s="9">
        <f>D95*E95*G95</f>
        <v>0</v>
      </c>
      <c r="I95" s="30"/>
    </row>
    <row r="96" spans="1:9" ht="20.100000000000001" customHeight="1">
      <c r="A96" s="40" t="s">
        <v>16</v>
      </c>
      <c r="B96" s="129"/>
      <c r="C96" s="19" t="s">
        <v>127</v>
      </c>
      <c r="D96" s="20">
        <v>5</v>
      </c>
      <c r="E96" s="20">
        <v>4</v>
      </c>
      <c r="F96" s="15" t="s">
        <v>26</v>
      </c>
      <c r="G96" s="24">
        <v>600</v>
      </c>
      <c r="H96" s="9">
        <f>D96*E96*G96</f>
        <v>12000</v>
      </c>
      <c r="I96" s="31"/>
    </row>
    <row r="97" spans="1:9" ht="20.100000000000001" customHeight="1">
      <c r="A97" s="131" t="s">
        <v>124</v>
      </c>
      <c r="B97" s="131"/>
      <c r="C97" s="131"/>
      <c r="D97" s="131"/>
      <c r="E97" s="131"/>
      <c r="F97" s="131"/>
      <c r="G97" s="131"/>
      <c r="H97" s="23">
        <f>SUM(H95:H96)</f>
        <v>12000</v>
      </c>
      <c r="I97" s="26"/>
    </row>
    <row r="98" spans="1:9" ht="32.25" customHeight="1">
      <c r="A98" s="11" t="s">
        <v>99</v>
      </c>
      <c r="B98" s="11" t="s">
        <v>104</v>
      </c>
      <c r="C98" s="11" t="s">
        <v>92</v>
      </c>
      <c r="D98" s="130" t="s">
        <v>131</v>
      </c>
      <c r="E98" s="130"/>
      <c r="F98" s="72" t="s">
        <v>101</v>
      </c>
      <c r="G98" s="72" t="s">
        <v>102</v>
      </c>
      <c r="H98" s="72" t="s">
        <v>97</v>
      </c>
      <c r="I98" s="11" t="s">
        <v>103</v>
      </c>
    </row>
    <row r="99" spans="1:9" ht="20.100000000000001" customHeight="1">
      <c r="A99" s="3" t="s">
        <v>17</v>
      </c>
      <c r="B99" s="115" t="s">
        <v>132</v>
      </c>
      <c r="C99" s="115"/>
      <c r="D99" s="115"/>
      <c r="E99" s="115"/>
      <c r="F99" s="115"/>
      <c r="G99" s="115"/>
      <c r="H99" s="115"/>
      <c r="I99" s="115"/>
    </row>
    <row r="100" spans="1:9" ht="20.100000000000001" customHeight="1">
      <c r="A100" s="3" t="s">
        <v>18</v>
      </c>
      <c r="B100" s="38" t="s">
        <v>19</v>
      </c>
      <c r="C100" s="27"/>
      <c r="D100" s="6"/>
      <c r="E100" s="6"/>
      <c r="F100" s="15" t="s">
        <v>27</v>
      </c>
      <c r="G100" s="8"/>
      <c r="H100" s="9">
        <f t="shared" ref="H100" si="14">D100*E100*G100</f>
        <v>0</v>
      </c>
      <c r="I100" s="33"/>
    </row>
    <row r="101" spans="1:9" ht="20.100000000000001" customHeight="1">
      <c r="A101" s="131" t="s">
        <v>124</v>
      </c>
      <c r="B101" s="131"/>
      <c r="C101" s="131"/>
      <c r="D101" s="131"/>
      <c r="E101" s="131"/>
      <c r="F101" s="131"/>
      <c r="G101" s="131"/>
      <c r="H101" s="23">
        <f>SUM(H100:H100)</f>
        <v>0</v>
      </c>
      <c r="I101" s="26"/>
    </row>
    <row r="102" spans="1:9" ht="32.25" customHeight="1">
      <c r="A102" s="11" t="s">
        <v>90</v>
      </c>
      <c r="B102" s="11" t="s">
        <v>133</v>
      </c>
      <c r="C102" s="11" t="s">
        <v>92</v>
      </c>
      <c r="D102" s="130" t="s">
        <v>117</v>
      </c>
      <c r="E102" s="130"/>
      <c r="F102" s="72" t="s">
        <v>134</v>
      </c>
      <c r="G102" s="72" t="s">
        <v>96</v>
      </c>
      <c r="H102" s="72" t="s">
        <v>97</v>
      </c>
      <c r="I102" s="11" t="s">
        <v>98</v>
      </c>
    </row>
    <row r="103" spans="1:9" ht="20.100000000000001" customHeight="1">
      <c r="A103" s="3" t="s">
        <v>20</v>
      </c>
      <c r="B103" s="115" t="s">
        <v>135</v>
      </c>
      <c r="C103" s="115"/>
      <c r="D103" s="115"/>
      <c r="E103" s="115"/>
      <c r="F103" s="115"/>
      <c r="G103" s="115"/>
      <c r="H103" s="115"/>
      <c r="I103" s="115"/>
    </row>
    <row r="104" spans="1:9" ht="20.100000000000001" customHeight="1">
      <c r="A104" s="36" t="s">
        <v>22</v>
      </c>
      <c r="B104" s="19" t="s">
        <v>21</v>
      </c>
      <c r="C104" s="19"/>
      <c r="D104" s="127">
        <f>H101+H97+H92+H88</f>
        <v>1139907.769912</v>
      </c>
      <c r="E104" s="128"/>
      <c r="F104" s="15"/>
      <c r="G104" s="24">
        <v>0.06</v>
      </c>
      <c r="H104" s="9">
        <f>D104*G104</f>
        <v>68394.466194720007</v>
      </c>
      <c r="I104" s="19"/>
    </row>
    <row r="105" spans="1:9" ht="20.100000000000001" customHeight="1">
      <c r="A105" s="28" t="s">
        <v>136</v>
      </c>
      <c r="B105" s="28"/>
      <c r="C105" s="28"/>
      <c r="D105" s="28"/>
      <c r="E105" s="28"/>
      <c r="F105" s="28"/>
      <c r="G105" s="28"/>
      <c r="H105" s="29">
        <f>H88+H92+H97+H101+H104</f>
        <v>1208302.2361067201</v>
      </c>
      <c r="I105" s="32"/>
    </row>
    <row r="106" spans="1:9" ht="20.100000000000001" customHeight="1">
      <c r="A106" s="132" t="s">
        <v>23</v>
      </c>
      <c r="B106" s="133"/>
      <c r="C106" s="133"/>
      <c r="D106" s="133"/>
      <c r="E106" s="133"/>
      <c r="F106" s="133"/>
      <c r="G106" s="133"/>
      <c r="H106" s="133"/>
      <c r="I106" s="133"/>
    </row>
    <row r="107" spans="1:9" ht="20.100000000000001" customHeight="1"/>
    <row r="108" spans="1:9">
      <c r="H108" s="109"/>
    </row>
  </sheetData>
  <mergeCells count="41">
    <mergeCell ref="A83:G83"/>
    <mergeCell ref="B85:I85"/>
    <mergeCell ref="A87:G87"/>
    <mergeCell ref="B79:B82"/>
    <mergeCell ref="A106:I106"/>
    <mergeCell ref="A97:G97"/>
    <mergeCell ref="D98:E98"/>
    <mergeCell ref="B99:I99"/>
    <mergeCell ref="A101:G101"/>
    <mergeCell ref="D102:E102"/>
    <mergeCell ref="B103:I103"/>
    <mergeCell ref="D104:E104"/>
    <mergeCell ref="B95:B96"/>
    <mergeCell ref="D89:E89"/>
    <mergeCell ref="B90:I90"/>
    <mergeCell ref="D91:E91"/>
    <mergeCell ref="A92:G92"/>
    <mergeCell ref="B94:I94"/>
    <mergeCell ref="D93:E93"/>
    <mergeCell ref="B58:B62"/>
    <mergeCell ref="A17:G17"/>
    <mergeCell ref="B63:B77"/>
    <mergeCell ref="A20:A37"/>
    <mergeCell ref="A41:A56"/>
    <mergeCell ref="A63:A77"/>
    <mergeCell ref="B19:H19"/>
    <mergeCell ref="B20:B40"/>
    <mergeCell ref="A79:A82"/>
    <mergeCell ref="B7:H7"/>
    <mergeCell ref="A1:I1"/>
    <mergeCell ref="A2:I2"/>
    <mergeCell ref="B4:I4"/>
    <mergeCell ref="A5:F5"/>
    <mergeCell ref="G5:I5"/>
    <mergeCell ref="A3:I3"/>
    <mergeCell ref="A9:G9"/>
    <mergeCell ref="B11:H11"/>
    <mergeCell ref="A13:G13"/>
    <mergeCell ref="B15:H15"/>
    <mergeCell ref="A58:A62"/>
    <mergeCell ref="B41:B56"/>
  </mergeCells>
  <phoneticPr fontId="15" type="noConversion"/>
  <pageMargins left="0.74803149606299213" right="0.74803149606299213" top="0.23622047244094491" bottom="0.19685039370078741" header="0.51181102362204722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opLeftCell="A35" workbookViewId="0">
      <selection activeCell="G3" sqref="G3:G45"/>
    </sheetView>
  </sheetViews>
  <sheetFormatPr defaultRowHeight="13.5"/>
  <cols>
    <col min="1" max="1" width="49.125" bestFit="1" customWidth="1"/>
    <col min="7" max="7" width="13.875" bestFit="1" customWidth="1"/>
    <col min="8" max="8" width="12.375" customWidth="1"/>
  </cols>
  <sheetData>
    <row r="1" spans="1:8" s="52" customFormat="1" ht="27" customHeight="1">
      <c r="A1" s="134" t="s">
        <v>187</v>
      </c>
      <c r="B1" s="134"/>
      <c r="C1" s="134"/>
      <c r="D1" s="134"/>
      <c r="E1" s="134"/>
      <c r="F1" s="134"/>
      <c r="G1" s="134"/>
      <c r="H1" s="134"/>
    </row>
    <row r="2" spans="1:8" s="52" customFormat="1" ht="20.100000000000001" customHeight="1">
      <c r="A2" s="53" t="s">
        <v>35</v>
      </c>
      <c r="B2" s="54" t="s">
        <v>36</v>
      </c>
      <c r="C2" s="54" t="s">
        <v>1</v>
      </c>
      <c r="D2" s="54" t="s">
        <v>36</v>
      </c>
      <c r="E2" s="54" t="s">
        <v>1</v>
      </c>
      <c r="F2" s="55" t="s">
        <v>37</v>
      </c>
      <c r="G2" s="56" t="s">
        <v>38</v>
      </c>
      <c r="H2" s="56" t="s">
        <v>39</v>
      </c>
    </row>
    <row r="3" spans="1:8" s="52" customFormat="1" ht="20.100000000000001" customHeight="1">
      <c r="A3" s="57" t="s">
        <v>188</v>
      </c>
      <c r="B3" s="58">
        <v>100</v>
      </c>
      <c r="C3" s="58" t="s">
        <v>40</v>
      </c>
      <c r="D3" s="58">
        <v>1</v>
      </c>
      <c r="E3" s="59" t="s">
        <v>41</v>
      </c>
      <c r="F3" s="51">
        <v>600</v>
      </c>
      <c r="G3" s="60">
        <f>B3*D3*F3</f>
        <v>60000</v>
      </c>
      <c r="H3" s="61"/>
    </row>
    <row r="4" spans="1:8" s="52" customFormat="1" ht="20.100000000000001" customHeight="1">
      <c r="A4" s="57" t="s">
        <v>203</v>
      </c>
      <c r="B4" s="58">
        <v>5</v>
      </c>
      <c r="C4" s="58" t="s">
        <v>42</v>
      </c>
      <c r="D4" s="58">
        <v>1</v>
      </c>
      <c r="E4" s="59" t="s">
        <v>41</v>
      </c>
      <c r="F4" s="51">
        <v>1500</v>
      </c>
      <c r="G4" s="60">
        <f t="shared" ref="G4:G27" si="0">B4*D4*F4</f>
        <v>7500</v>
      </c>
      <c r="H4" s="61"/>
    </row>
    <row r="5" spans="1:8" s="52" customFormat="1" ht="20.100000000000001" customHeight="1">
      <c r="A5" s="57" t="s">
        <v>222</v>
      </c>
      <c r="B5" s="58">
        <v>5</v>
      </c>
      <c r="C5" s="58" t="s">
        <v>42</v>
      </c>
      <c r="D5" s="58">
        <v>1</v>
      </c>
      <c r="E5" s="59" t="s">
        <v>41</v>
      </c>
      <c r="F5" s="51">
        <v>500</v>
      </c>
      <c r="G5" s="60">
        <f>B5*D5*F5</f>
        <v>2500</v>
      </c>
      <c r="H5" s="61"/>
    </row>
    <row r="6" spans="1:8" s="52" customFormat="1" ht="20.100000000000001" customHeight="1">
      <c r="A6" s="57" t="s">
        <v>189</v>
      </c>
      <c r="B6" s="58">
        <v>1</v>
      </c>
      <c r="C6" s="58" t="s">
        <v>42</v>
      </c>
      <c r="D6" s="58">
        <v>1</v>
      </c>
      <c r="E6" s="59" t="s">
        <v>41</v>
      </c>
      <c r="F6" s="51">
        <v>1600</v>
      </c>
      <c r="G6" s="60">
        <f t="shared" si="0"/>
        <v>1600</v>
      </c>
      <c r="H6" s="61"/>
    </row>
    <row r="7" spans="1:8" s="52" customFormat="1" ht="20.100000000000001" customHeight="1">
      <c r="A7" s="57" t="s">
        <v>190</v>
      </c>
      <c r="B7" s="58">
        <v>1</v>
      </c>
      <c r="C7" s="58" t="s">
        <v>42</v>
      </c>
      <c r="D7" s="58">
        <v>1</v>
      </c>
      <c r="E7" s="59" t="s">
        <v>41</v>
      </c>
      <c r="F7" s="51">
        <v>5000</v>
      </c>
      <c r="G7" s="60">
        <f t="shared" si="0"/>
        <v>5000</v>
      </c>
      <c r="H7" s="61"/>
    </row>
    <row r="8" spans="1:8" s="52" customFormat="1" ht="20.100000000000001" customHeight="1">
      <c r="A8" s="57" t="s">
        <v>194</v>
      </c>
      <c r="B8" s="58">
        <v>2</v>
      </c>
      <c r="C8" s="58" t="s">
        <v>42</v>
      </c>
      <c r="D8" s="58">
        <v>1</v>
      </c>
      <c r="E8" s="59" t="s">
        <v>41</v>
      </c>
      <c r="F8" s="51">
        <v>600</v>
      </c>
      <c r="G8" s="60">
        <f t="shared" si="0"/>
        <v>1200</v>
      </c>
      <c r="H8" s="61"/>
    </row>
    <row r="9" spans="1:8" s="52" customFormat="1" ht="20.100000000000001" customHeight="1">
      <c r="A9" s="57" t="s">
        <v>191</v>
      </c>
      <c r="B9" s="58">
        <v>4</v>
      </c>
      <c r="C9" s="58" t="s">
        <v>42</v>
      </c>
      <c r="D9" s="58">
        <v>1</v>
      </c>
      <c r="E9" s="59" t="s">
        <v>41</v>
      </c>
      <c r="F9" s="51">
        <v>3000</v>
      </c>
      <c r="G9" s="60">
        <f t="shared" si="0"/>
        <v>12000</v>
      </c>
      <c r="H9" s="61"/>
    </row>
    <row r="10" spans="1:8" s="52" customFormat="1" ht="20.100000000000001" customHeight="1">
      <c r="A10" s="57" t="s">
        <v>195</v>
      </c>
      <c r="B10" s="58">
        <v>5</v>
      </c>
      <c r="C10" s="58" t="s">
        <v>42</v>
      </c>
      <c r="D10" s="58">
        <v>1</v>
      </c>
      <c r="E10" s="59" t="s">
        <v>41</v>
      </c>
      <c r="F10" s="51">
        <v>500</v>
      </c>
      <c r="G10" s="60">
        <f t="shared" si="0"/>
        <v>2500</v>
      </c>
      <c r="H10" s="61"/>
    </row>
    <row r="11" spans="1:8" s="52" customFormat="1" ht="20.100000000000001" customHeight="1">
      <c r="A11" s="57" t="s">
        <v>192</v>
      </c>
      <c r="B11" s="58">
        <v>3</v>
      </c>
      <c r="C11" s="58" t="s">
        <v>42</v>
      </c>
      <c r="D11" s="58">
        <v>1</v>
      </c>
      <c r="E11" s="59" t="s">
        <v>41</v>
      </c>
      <c r="F11" s="51">
        <v>500</v>
      </c>
      <c r="G11" s="60">
        <f t="shared" si="0"/>
        <v>1500</v>
      </c>
      <c r="H11" s="61"/>
    </row>
    <row r="12" spans="1:8" s="52" customFormat="1" ht="20.100000000000001" customHeight="1">
      <c r="A12" s="57" t="s">
        <v>193</v>
      </c>
      <c r="B12" s="58">
        <v>2</v>
      </c>
      <c r="C12" s="58" t="s">
        <v>42</v>
      </c>
      <c r="D12" s="58">
        <v>1</v>
      </c>
      <c r="E12" s="59" t="s">
        <v>41</v>
      </c>
      <c r="F12" s="51">
        <v>1500</v>
      </c>
      <c r="G12" s="60">
        <f t="shared" si="0"/>
        <v>3000</v>
      </c>
      <c r="H12" s="61"/>
    </row>
    <row r="13" spans="1:8" s="52" customFormat="1" ht="20.100000000000001" customHeight="1">
      <c r="A13" s="57" t="s">
        <v>196</v>
      </c>
      <c r="B13" s="58">
        <v>6</v>
      </c>
      <c r="C13" s="58" t="s">
        <v>43</v>
      </c>
      <c r="D13" s="58">
        <v>1</v>
      </c>
      <c r="E13" s="59" t="s">
        <v>41</v>
      </c>
      <c r="F13" s="51">
        <v>500</v>
      </c>
      <c r="G13" s="60">
        <f t="shared" si="0"/>
        <v>3000</v>
      </c>
      <c r="H13" s="61"/>
    </row>
    <row r="14" spans="1:8" s="52" customFormat="1" ht="20.100000000000001" customHeight="1">
      <c r="A14" s="57" t="s">
        <v>197</v>
      </c>
      <c r="B14" s="58">
        <v>1</v>
      </c>
      <c r="C14" s="58" t="s">
        <v>42</v>
      </c>
      <c r="D14" s="58">
        <v>1</v>
      </c>
      <c r="E14" s="59" t="s">
        <v>41</v>
      </c>
      <c r="F14" s="51">
        <v>1500</v>
      </c>
      <c r="G14" s="60">
        <f t="shared" si="0"/>
        <v>1500</v>
      </c>
      <c r="H14" s="61"/>
    </row>
    <row r="15" spans="1:8" s="52" customFormat="1" ht="20.100000000000001" customHeight="1">
      <c r="A15" s="57" t="s">
        <v>199</v>
      </c>
      <c r="B15" s="58">
        <v>8</v>
      </c>
      <c r="C15" s="58" t="s">
        <v>43</v>
      </c>
      <c r="D15" s="58">
        <v>1</v>
      </c>
      <c r="E15" s="59" t="s">
        <v>41</v>
      </c>
      <c r="F15" s="51">
        <v>1200</v>
      </c>
      <c r="G15" s="62">
        <f t="shared" si="0"/>
        <v>9600</v>
      </c>
      <c r="H15" s="61"/>
    </row>
    <row r="16" spans="1:8" s="52" customFormat="1" ht="20.100000000000001" customHeight="1">
      <c r="A16" s="57" t="s">
        <v>198</v>
      </c>
      <c r="B16" s="58">
        <v>4</v>
      </c>
      <c r="C16" s="58" t="s">
        <v>43</v>
      </c>
      <c r="D16" s="58">
        <v>1</v>
      </c>
      <c r="E16" s="59" t="s">
        <v>41</v>
      </c>
      <c r="F16" s="51">
        <v>1200</v>
      </c>
      <c r="G16" s="62">
        <f t="shared" si="0"/>
        <v>4800</v>
      </c>
      <c r="H16" s="61"/>
    </row>
    <row r="17" spans="1:8" s="52" customFormat="1" ht="20.100000000000001" customHeight="1">
      <c r="A17" s="57" t="s">
        <v>200</v>
      </c>
      <c r="B17" s="58">
        <v>4</v>
      </c>
      <c r="C17" s="58" t="s">
        <v>43</v>
      </c>
      <c r="D17" s="58">
        <v>1</v>
      </c>
      <c r="E17" s="59" t="s">
        <v>41</v>
      </c>
      <c r="F17" s="51">
        <v>1200</v>
      </c>
      <c r="G17" s="62">
        <f>B17*D17*F17</f>
        <v>4800</v>
      </c>
      <c r="H17" s="61"/>
    </row>
    <row r="18" spans="1:8" s="52" customFormat="1" ht="20.100000000000001" customHeight="1">
      <c r="A18" s="57" t="s">
        <v>201</v>
      </c>
      <c r="B18" s="58">
        <v>4</v>
      </c>
      <c r="C18" s="58" t="s">
        <v>43</v>
      </c>
      <c r="D18" s="58">
        <v>1</v>
      </c>
      <c r="E18" s="59" t="s">
        <v>41</v>
      </c>
      <c r="F18" s="51">
        <v>1000</v>
      </c>
      <c r="G18" s="62">
        <f t="shared" si="0"/>
        <v>4000</v>
      </c>
      <c r="H18" s="61"/>
    </row>
    <row r="19" spans="1:8" s="52" customFormat="1" ht="20.100000000000001" customHeight="1">
      <c r="A19" s="57" t="s">
        <v>202</v>
      </c>
      <c r="B19" s="58">
        <v>1</v>
      </c>
      <c r="C19" s="58" t="s">
        <v>42</v>
      </c>
      <c r="D19" s="58">
        <v>1</v>
      </c>
      <c r="E19" s="59" t="s">
        <v>41</v>
      </c>
      <c r="F19" s="51">
        <v>3000</v>
      </c>
      <c r="G19" s="62">
        <f t="shared" si="0"/>
        <v>3000</v>
      </c>
      <c r="H19" s="61"/>
    </row>
    <row r="20" spans="1:8" s="52" customFormat="1" ht="20.100000000000001" customHeight="1">
      <c r="A20" s="57" t="s">
        <v>204</v>
      </c>
      <c r="B20" s="58">
        <v>2</v>
      </c>
      <c r="C20" s="58" t="s">
        <v>42</v>
      </c>
      <c r="D20" s="58">
        <v>1</v>
      </c>
      <c r="E20" s="59" t="s">
        <v>41</v>
      </c>
      <c r="F20" s="51">
        <v>500</v>
      </c>
      <c r="G20" s="62">
        <f>B20*D20*F20</f>
        <v>1000</v>
      </c>
      <c r="H20" s="61"/>
    </row>
    <row r="21" spans="1:8" s="52" customFormat="1" ht="20.100000000000001" customHeight="1">
      <c r="A21" s="57" t="s">
        <v>205</v>
      </c>
      <c r="B21" s="58">
        <v>2</v>
      </c>
      <c r="C21" s="58" t="s">
        <v>42</v>
      </c>
      <c r="D21" s="58">
        <v>1</v>
      </c>
      <c r="E21" s="59" t="s">
        <v>41</v>
      </c>
      <c r="F21" s="51">
        <v>600</v>
      </c>
      <c r="G21" s="62">
        <f>B21*D21*F21</f>
        <v>1200</v>
      </c>
      <c r="H21" s="61"/>
    </row>
    <row r="22" spans="1:8" s="52" customFormat="1" ht="20.100000000000001" customHeight="1">
      <c r="A22" s="57" t="s">
        <v>220</v>
      </c>
      <c r="B22" s="58">
        <v>2</v>
      </c>
      <c r="C22" s="58" t="s">
        <v>42</v>
      </c>
      <c r="D22" s="58">
        <v>1</v>
      </c>
      <c r="E22" s="59" t="s">
        <v>41</v>
      </c>
      <c r="F22" s="51">
        <v>300</v>
      </c>
      <c r="G22" s="62">
        <f t="shared" si="0"/>
        <v>600</v>
      </c>
      <c r="H22" s="61"/>
    </row>
    <row r="23" spans="1:8" s="52" customFormat="1" ht="20.100000000000001" customHeight="1">
      <c r="A23" s="63" t="s">
        <v>206</v>
      </c>
      <c r="B23" s="58">
        <v>6</v>
      </c>
      <c r="C23" s="58" t="s">
        <v>42</v>
      </c>
      <c r="D23" s="58">
        <v>1</v>
      </c>
      <c r="E23" s="59" t="s">
        <v>41</v>
      </c>
      <c r="F23" s="51">
        <v>300</v>
      </c>
      <c r="G23" s="62">
        <f t="shared" si="0"/>
        <v>1800</v>
      </c>
      <c r="H23" s="61"/>
    </row>
    <row r="24" spans="1:8" s="52" customFormat="1" ht="20.100000000000001" customHeight="1">
      <c r="A24" s="57" t="s">
        <v>207</v>
      </c>
      <c r="B24" s="58">
        <v>6</v>
      </c>
      <c r="C24" s="58" t="s">
        <v>42</v>
      </c>
      <c r="D24" s="58">
        <v>1</v>
      </c>
      <c r="E24" s="59" t="s">
        <v>41</v>
      </c>
      <c r="F24" s="51">
        <v>300</v>
      </c>
      <c r="G24" s="62">
        <f t="shared" si="0"/>
        <v>1800</v>
      </c>
      <c r="H24" s="61"/>
    </row>
    <row r="25" spans="1:8" s="52" customFormat="1" ht="20.100000000000001" customHeight="1">
      <c r="A25" s="57" t="s">
        <v>208</v>
      </c>
      <c r="B25" s="58">
        <v>20</v>
      </c>
      <c r="C25" s="58" t="s">
        <v>44</v>
      </c>
      <c r="D25" s="58">
        <v>1</v>
      </c>
      <c r="E25" s="59" t="s">
        <v>41</v>
      </c>
      <c r="F25" s="51">
        <v>150</v>
      </c>
      <c r="G25" s="62">
        <f t="shared" si="0"/>
        <v>3000</v>
      </c>
      <c r="H25" s="61"/>
    </row>
    <row r="26" spans="1:8" s="52" customFormat="1" ht="20.100000000000001" customHeight="1">
      <c r="A26" s="57" t="s">
        <v>209</v>
      </c>
      <c r="B26" s="58">
        <v>1</v>
      </c>
      <c r="C26" s="58" t="s">
        <v>45</v>
      </c>
      <c r="D26" s="58">
        <v>1</v>
      </c>
      <c r="E26" s="59" t="s">
        <v>41</v>
      </c>
      <c r="F26" s="51">
        <v>900</v>
      </c>
      <c r="G26" s="62">
        <f t="shared" si="0"/>
        <v>900</v>
      </c>
      <c r="H26" s="61"/>
    </row>
    <row r="27" spans="1:8" s="52" customFormat="1" ht="20.100000000000001" customHeight="1">
      <c r="A27" s="57" t="s">
        <v>210</v>
      </c>
      <c r="B27" s="58">
        <v>1</v>
      </c>
      <c r="C27" s="58" t="s">
        <v>42</v>
      </c>
      <c r="D27" s="58">
        <v>1</v>
      </c>
      <c r="E27" s="59" t="s">
        <v>41</v>
      </c>
      <c r="F27" s="51">
        <v>500</v>
      </c>
      <c r="G27" s="62">
        <f t="shared" si="0"/>
        <v>500</v>
      </c>
      <c r="H27" s="61"/>
    </row>
    <row r="28" spans="1:8" s="52" customFormat="1" ht="20.100000000000001" customHeight="1">
      <c r="A28" s="57" t="s">
        <v>211</v>
      </c>
      <c r="B28" s="58">
        <v>1</v>
      </c>
      <c r="C28" s="58" t="s">
        <v>46</v>
      </c>
      <c r="D28" s="58">
        <v>1</v>
      </c>
      <c r="E28" s="59" t="s">
        <v>41</v>
      </c>
      <c r="F28" s="51">
        <v>800</v>
      </c>
      <c r="G28" s="62">
        <f>B28*D28*F28</f>
        <v>800</v>
      </c>
      <c r="H28" s="61"/>
    </row>
    <row r="29" spans="1:8" s="52" customFormat="1" ht="20.100000000000001" customHeight="1">
      <c r="A29" s="63" t="s">
        <v>212</v>
      </c>
      <c r="B29" s="58">
        <v>8</v>
      </c>
      <c r="C29" s="58" t="s">
        <v>42</v>
      </c>
      <c r="D29" s="58">
        <v>1</v>
      </c>
      <c r="E29" s="59" t="s">
        <v>41</v>
      </c>
      <c r="F29" s="51">
        <v>600</v>
      </c>
      <c r="G29" s="62">
        <f t="shared" ref="G29:G42" si="1">B29*D29*F29</f>
        <v>4800</v>
      </c>
      <c r="H29" s="61"/>
    </row>
    <row r="30" spans="1:8" s="52" customFormat="1" ht="20.100000000000001" customHeight="1">
      <c r="A30" s="57" t="s">
        <v>47</v>
      </c>
      <c r="B30" s="58">
        <v>40</v>
      </c>
      <c r="C30" s="58" t="s">
        <v>42</v>
      </c>
      <c r="D30" s="58">
        <v>1</v>
      </c>
      <c r="E30" s="59" t="s">
        <v>41</v>
      </c>
      <c r="F30" s="51">
        <v>400</v>
      </c>
      <c r="G30" s="62">
        <f t="shared" si="1"/>
        <v>16000</v>
      </c>
      <c r="H30" s="61"/>
    </row>
    <row r="31" spans="1:8" s="52" customFormat="1" ht="20.100000000000001" customHeight="1">
      <c r="A31" s="57" t="s">
        <v>223</v>
      </c>
      <c r="B31" s="58">
        <v>4</v>
      </c>
      <c r="C31" s="58" t="s">
        <v>42</v>
      </c>
      <c r="D31" s="58">
        <v>1</v>
      </c>
      <c r="E31" s="59" t="s">
        <v>41</v>
      </c>
      <c r="F31" s="51">
        <v>400</v>
      </c>
      <c r="G31" s="62">
        <f>B31*D31*F31</f>
        <v>1600</v>
      </c>
      <c r="H31" s="61"/>
    </row>
    <row r="32" spans="1:8" s="52" customFormat="1" ht="20.100000000000001" customHeight="1">
      <c r="A32" s="57" t="s">
        <v>48</v>
      </c>
      <c r="B32" s="58">
        <v>10</v>
      </c>
      <c r="C32" s="58" t="s">
        <v>42</v>
      </c>
      <c r="D32" s="58">
        <v>1</v>
      </c>
      <c r="E32" s="59" t="s">
        <v>41</v>
      </c>
      <c r="F32" s="51">
        <v>150</v>
      </c>
      <c r="G32" s="62">
        <f>B32*D32*F32</f>
        <v>1500</v>
      </c>
      <c r="H32" s="61"/>
    </row>
    <row r="33" spans="1:8" s="52" customFormat="1" ht="20.100000000000001" customHeight="1">
      <c r="A33" s="57" t="s">
        <v>213</v>
      </c>
      <c r="B33" s="58">
        <v>20</v>
      </c>
      <c r="C33" s="58" t="s">
        <v>42</v>
      </c>
      <c r="D33" s="58">
        <v>1</v>
      </c>
      <c r="E33" s="59" t="s">
        <v>41</v>
      </c>
      <c r="F33" s="51">
        <v>150</v>
      </c>
      <c r="G33" s="62">
        <f t="shared" si="1"/>
        <v>3000</v>
      </c>
      <c r="H33" s="61"/>
    </row>
    <row r="34" spans="1:8" s="52" customFormat="1" ht="20.100000000000001" customHeight="1">
      <c r="A34" s="57" t="s">
        <v>214</v>
      </c>
      <c r="B34" s="58">
        <v>2</v>
      </c>
      <c r="C34" s="58" t="s">
        <v>42</v>
      </c>
      <c r="D34" s="58">
        <v>1</v>
      </c>
      <c r="E34" s="59" t="s">
        <v>41</v>
      </c>
      <c r="F34" s="51">
        <v>900</v>
      </c>
      <c r="G34" s="62">
        <f t="shared" si="1"/>
        <v>1800</v>
      </c>
      <c r="H34" s="61"/>
    </row>
    <row r="35" spans="1:8" s="52" customFormat="1" ht="20.100000000000001" customHeight="1">
      <c r="A35" s="57" t="s">
        <v>49</v>
      </c>
      <c r="B35" s="58">
        <v>1</v>
      </c>
      <c r="C35" s="58" t="s">
        <v>42</v>
      </c>
      <c r="D35" s="58">
        <v>1</v>
      </c>
      <c r="E35" s="59" t="s">
        <v>41</v>
      </c>
      <c r="F35" s="51">
        <v>3000</v>
      </c>
      <c r="G35" s="62">
        <f t="shared" si="1"/>
        <v>3000</v>
      </c>
      <c r="H35" s="61"/>
    </row>
    <row r="36" spans="1:8" s="52" customFormat="1" ht="20.100000000000001" customHeight="1">
      <c r="A36" s="57" t="s">
        <v>221</v>
      </c>
      <c r="B36" s="58">
        <v>10</v>
      </c>
      <c r="C36" s="58" t="s">
        <v>42</v>
      </c>
      <c r="D36" s="58">
        <v>1</v>
      </c>
      <c r="E36" s="59" t="s">
        <v>41</v>
      </c>
      <c r="F36" s="51">
        <v>350</v>
      </c>
      <c r="G36" s="62">
        <f>B36*D36*F36</f>
        <v>3500</v>
      </c>
      <c r="H36" s="61"/>
    </row>
    <row r="37" spans="1:8" s="52" customFormat="1" ht="20.100000000000001" customHeight="1">
      <c r="A37" s="57" t="s">
        <v>50</v>
      </c>
      <c r="B37" s="58">
        <v>1</v>
      </c>
      <c r="C37" s="58" t="s">
        <v>42</v>
      </c>
      <c r="D37" s="58">
        <v>1</v>
      </c>
      <c r="E37" s="59" t="s">
        <v>41</v>
      </c>
      <c r="F37" s="51">
        <v>500</v>
      </c>
      <c r="G37" s="62">
        <f t="shared" si="1"/>
        <v>500</v>
      </c>
      <c r="H37" s="61"/>
    </row>
    <row r="38" spans="1:8" s="52" customFormat="1" ht="20.100000000000001" customHeight="1">
      <c r="A38" s="57" t="s">
        <v>51</v>
      </c>
      <c r="B38" s="58">
        <v>20</v>
      </c>
      <c r="C38" s="58" t="s">
        <v>42</v>
      </c>
      <c r="D38" s="58">
        <v>1</v>
      </c>
      <c r="E38" s="59" t="s">
        <v>41</v>
      </c>
      <c r="F38" s="51">
        <v>120</v>
      </c>
      <c r="G38" s="62">
        <f>B38*D38*F38</f>
        <v>2400</v>
      </c>
      <c r="H38" s="61"/>
    </row>
    <row r="39" spans="1:8" s="52" customFormat="1" ht="20.100000000000001" customHeight="1">
      <c r="A39" s="57" t="s">
        <v>52</v>
      </c>
      <c r="B39" s="58">
        <v>150</v>
      </c>
      <c r="C39" s="58" t="s">
        <v>53</v>
      </c>
      <c r="D39" s="58">
        <v>1</v>
      </c>
      <c r="E39" s="59" t="s">
        <v>41</v>
      </c>
      <c r="F39" s="51">
        <v>150</v>
      </c>
      <c r="G39" s="62">
        <f t="shared" si="1"/>
        <v>22500</v>
      </c>
      <c r="H39" s="61"/>
    </row>
    <row r="40" spans="1:8" s="52" customFormat="1" ht="20.100000000000001" customHeight="1">
      <c r="A40" s="57" t="s">
        <v>54</v>
      </c>
      <c r="B40" s="58">
        <v>6</v>
      </c>
      <c r="C40" s="58" t="s">
        <v>42</v>
      </c>
      <c r="D40" s="58">
        <v>1</v>
      </c>
      <c r="E40" s="59" t="s">
        <v>41</v>
      </c>
      <c r="F40" s="51">
        <v>200</v>
      </c>
      <c r="G40" s="62">
        <f t="shared" si="1"/>
        <v>1200</v>
      </c>
      <c r="H40" s="61"/>
    </row>
    <row r="41" spans="1:8" s="52" customFormat="1" ht="20.100000000000001" customHeight="1">
      <c r="A41" s="57" t="s">
        <v>55</v>
      </c>
      <c r="B41" s="58">
        <v>1</v>
      </c>
      <c r="C41" s="58" t="s">
        <v>46</v>
      </c>
      <c r="D41" s="58">
        <v>1</v>
      </c>
      <c r="E41" s="59" t="s">
        <v>41</v>
      </c>
      <c r="F41" s="51">
        <v>1000</v>
      </c>
      <c r="G41" s="62">
        <f t="shared" si="1"/>
        <v>1000</v>
      </c>
      <c r="H41" s="61"/>
    </row>
    <row r="42" spans="1:8" s="52" customFormat="1" ht="20.100000000000001" customHeight="1">
      <c r="A42" s="49" t="s">
        <v>215</v>
      </c>
      <c r="B42" s="50">
        <v>20</v>
      </c>
      <c r="C42" s="50" t="s">
        <v>8</v>
      </c>
      <c r="D42" s="50">
        <v>2</v>
      </c>
      <c r="E42" s="50" t="s">
        <v>56</v>
      </c>
      <c r="F42" s="51">
        <v>350</v>
      </c>
      <c r="G42" s="60">
        <f t="shared" si="1"/>
        <v>14000</v>
      </c>
      <c r="H42" s="61"/>
    </row>
    <row r="43" spans="1:8" s="52" customFormat="1" ht="20.100000000000001" customHeight="1">
      <c r="A43" s="49" t="s">
        <v>217</v>
      </c>
      <c r="B43" s="50">
        <v>1</v>
      </c>
      <c r="C43" s="50" t="s">
        <v>57</v>
      </c>
      <c r="D43" s="50">
        <v>1</v>
      </c>
      <c r="E43" s="50" t="s">
        <v>57</v>
      </c>
      <c r="F43" s="64">
        <v>12000</v>
      </c>
      <c r="G43" s="60">
        <f>B43*D43*F43</f>
        <v>12000</v>
      </c>
      <c r="H43" s="65"/>
    </row>
    <row r="44" spans="1:8" s="52" customFormat="1" ht="20.100000000000001" customHeight="1">
      <c r="A44" s="49" t="s">
        <v>218</v>
      </c>
      <c r="B44" s="50">
        <v>1</v>
      </c>
      <c r="C44" s="50" t="s">
        <v>58</v>
      </c>
      <c r="D44" s="50">
        <v>3</v>
      </c>
      <c r="E44" s="50" t="s">
        <v>59</v>
      </c>
      <c r="F44" s="64">
        <v>800</v>
      </c>
      <c r="G44" s="60">
        <f>B44*D44*F44</f>
        <v>2400</v>
      </c>
      <c r="H44" s="65"/>
    </row>
    <row r="45" spans="1:8" s="52" customFormat="1" ht="20.100000000000001" customHeight="1">
      <c r="A45" s="49" t="s">
        <v>219</v>
      </c>
      <c r="B45" s="50">
        <v>3</v>
      </c>
      <c r="C45" s="50" t="s">
        <v>58</v>
      </c>
      <c r="D45" s="50">
        <v>1</v>
      </c>
      <c r="E45" s="50" t="s">
        <v>59</v>
      </c>
      <c r="F45" s="64">
        <v>1500</v>
      </c>
      <c r="G45" s="60">
        <f>B45*D45*F45</f>
        <v>4500</v>
      </c>
      <c r="H45" s="65"/>
    </row>
    <row r="46" spans="1:8" s="52" customFormat="1" ht="20.100000000000001" customHeight="1">
      <c r="F46" s="66" t="s">
        <v>60</v>
      </c>
      <c r="G46" s="67">
        <f>SUM(G3:G45)</f>
        <v>234800</v>
      </c>
    </row>
    <row r="47" spans="1:8" s="52" customFormat="1" ht="20.100000000000001" customHeight="1"/>
    <row r="48" spans="1:8" s="52" customFormat="1" ht="20.100000000000001" customHeight="1"/>
    <row r="49" s="52" customFormat="1" ht="20.100000000000001" customHeight="1"/>
    <row r="50" s="52" customFormat="1" ht="20.100000000000001" customHeight="1"/>
    <row r="51" s="52" customFormat="1" ht="20.100000000000001" customHeight="1"/>
    <row r="52" s="52" customFormat="1" ht="20.100000000000001" customHeight="1"/>
    <row r="53" s="52" customFormat="1" ht="20.100000000000001" customHeight="1"/>
    <row r="54" s="52" customFormat="1" ht="20.100000000000001" customHeight="1"/>
    <row r="55" s="52" customFormat="1" ht="20.100000000000001" customHeight="1"/>
    <row r="56" s="52" customFormat="1" ht="20.100000000000001" customHeight="1"/>
    <row r="57" s="52" customFormat="1" ht="20.100000000000001" customHeight="1"/>
    <row r="58" s="52" customFormat="1" ht="20.100000000000001" customHeight="1"/>
    <row r="59" s="52" customFormat="1" ht="20.100000000000001" customHeight="1"/>
    <row r="60" s="52" customFormat="1" ht="20.100000000000001" customHeight="1"/>
    <row r="61" s="52" customFormat="1" ht="20.100000000000001" customHeight="1"/>
    <row r="62" s="52" customFormat="1" ht="20.100000000000001" customHeight="1"/>
    <row r="63" s="52" customFormat="1" ht="20.100000000000001" customHeight="1"/>
    <row r="64" s="52" customFormat="1" ht="20.100000000000001" customHeight="1"/>
    <row r="65" s="52" customFormat="1" ht="20.100000000000001" customHeight="1"/>
    <row r="66" s="52" customFormat="1" ht="20.100000000000001" customHeight="1"/>
    <row r="67" s="52" customFormat="1" ht="20.100000000000001" customHeight="1"/>
    <row r="68" s="52" customFormat="1" ht="20.100000000000001" customHeight="1"/>
    <row r="69" s="52" customFormat="1" ht="20.100000000000001" customHeight="1"/>
    <row r="70" s="52" customFormat="1" ht="20.100000000000001" customHeight="1"/>
    <row r="71" s="52" customFormat="1" ht="20.100000000000001" customHeight="1"/>
    <row r="72" s="52" customFormat="1" ht="20.100000000000001" customHeight="1"/>
    <row r="73" s="52" customFormat="1" ht="20.100000000000001" customHeight="1"/>
    <row r="74" s="52" customFormat="1" ht="20.100000000000001" customHeight="1"/>
    <row r="75" s="52" customFormat="1" ht="20.100000000000001" customHeight="1"/>
    <row r="76" s="52" customFormat="1" ht="20.100000000000001" customHeight="1"/>
    <row r="77" s="52" customFormat="1" ht="20.100000000000001" customHeight="1"/>
    <row r="78" s="52" customFormat="1" ht="20.100000000000001" customHeight="1"/>
    <row r="79" s="52" customFormat="1" ht="20.100000000000001" customHeight="1"/>
    <row r="80" s="52" customFormat="1" ht="20.100000000000001" customHeight="1"/>
    <row r="81" s="52" customFormat="1" ht="20.100000000000001" customHeight="1"/>
    <row r="82" s="52" customFormat="1" ht="20.100000000000001" customHeight="1"/>
    <row r="83" s="52" customFormat="1" ht="20.100000000000001" customHeight="1"/>
    <row r="84" s="52" customFormat="1" ht="20.100000000000001" customHeight="1"/>
    <row r="85" s="52" customFormat="1" ht="20.100000000000001" customHeight="1"/>
    <row r="86" s="52" customFormat="1" ht="20.100000000000001" customHeight="1"/>
    <row r="87" s="52" customFormat="1" ht="20.100000000000001" customHeight="1"/>
    <row r="88" s="52" customFormat="1" ht="20.100000000000001" customHeight="1"/>
    <row r="89" s="52" customFormat="1" ht="20.100000000000001" customHeight="1"/>
    <row r="90" s="52" customFormat="1" ht="20.100000000000001" customHeight="1"/>
    <row r="91" s="52" customFormat="1" ht="20.100000000000001" customHeight="1"/>
    <row r="92" s="52" customFormat="1" ht="20.100000000000001" customHeight="1"/>
    <row r="93" s="52" customFormat="1" ht="20.100000000000001" customHeight="1"/>
  </sheetData>
  <mergeCells count="1">
    <mergeCell ref="A1:H1"/>
  </mergeCells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</vt:lpstr>
      <vt:lpstr>AV明细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</dc:creator>
  <cp:lastModifiedBy>think</cp:lastModifiedBy>
  <cp:lastPrinted>2018-04-23T06:35:41Z</cp:lastPrinted>
  <dcterms:created xsi:type="dcterms:W3CDTF">2017-08-03T03:36:00Z</dcterms:created>
  <dcterms:modified xsi:type="dcterms:W3CDTF">2019-03-06T15:12:06Z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