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B34" i="2"/>
  <c r="I31" i="2"/>
  <c r="G34" i="2"/>
  <c r="K34" i="2"/>
  <c r="G31" i="2"/>
  <c r="E41" i="3"/>
  <c r="E44" i="3"/>
  <c r="E38" i="3"/>
  <c r="E40" i="3"/>
  <c r="E35" i="3"/>
  <c r="E37" i="3"/>
  <c r="E32" i="3"/>
  <c r="E34" i="3"/>
  <c r="E29" i="3"/>
  <c r="E31" i="3"/>
  <c r="E20" i="3"/>
  <c r="E28" i="3"/>
  <c r="E17" i="3"/>
  <c r="E19" i="3"/>
  <c r="E14" i="3"/>
  <c r="E16" i="3"/>
  <c r="E11" i="3"/>
  <c r="E13" i="3"/>
  <c r="E10" i="3"/>
  <c r="E45" i="3"/>
  <c r="A50" i="3"/>
  <c r="H41" i="3"/>
  <c r="H42" i="3"/>
  <c r="H43" i="3"/>
  <c r="H44" i="3"/>
  <c r="H38" i="3"/>
  <c r="H39" i="3"/>
  <c r="H40" i="3"/>
  <c r="H35" i="3"/>
  <c r="H36" i="3"/>
  <c r="H37" i="3"/>
  <c r="H32" i="3"/>
  <c r="H33" i="3"/>
  <c r="H34" i="3"/>
  <c r="H29" i="3"/>
  <c r="H30" i="3"/>
  <c r="H31" i="3"/>
  <c r="H20" i="3"/>
  <c r="H21" i="3"/>
  <c r="H22" i="3"/>
  <c r="H23" i="3"/>
  <c r="H24" i="3"/>
  <c r="H25" i="3"/>
  <c r="H26" i="3"/>
  <c r="H27" i="3"/>
  <c r="H28" i="3"/>
  <c r="H17" i="3"/>
  <c r="H18" i="3"/>
  <c r="H19" i="3"/>
  <c r="H14" i="3"/>
  <c r="H15" i="3"/>
  <c r="H16" i="3"/>
  <c r="H11" i="3"/>
  <c r="H12" i="3"/>
  <c r="H13" i="3"/>
  <c r="H8" i="3"/>
  <c r="H9" i="3"/>
  <c r="H10" i="3"/>
  <c r="H45" i="3"/>
  <c r="C50" i="3"/>
  <c r="I50" i="3"/>
  <c r="G44" i="3"/>
  <c r="G40" i="3"/>
  <c r="G37" i="3"/>
  <c r="G34" i="3"/>
  <c r="G31" i="3"/>
  <c r="G28" i="3"/>
  <c r="G19" i="3"/>
  <c r="G16" i="3"/>
  <c r="G13" i="3"/>
  <c r="G10" i="3"/>
  <c r="G45" i="3"/>
  <c r="G50" i="3"/>
  <c r="F44" i="3"/>
  <c r="F40" i="3"/>
  <c r="F37" i="3"/>
  <c r="F34" i="3"/>
  <c r="F31" i="3"/>
  <c r="F28" i="3"/>
  <c r="F19" i="3"/>
  <c r="F16" i="3"/>
  <c r="F13" i="3"/>
  <c r="F10" i="3"/>
  <c r="F45" i="3"/>
  <c r="E50" i="3"/>
  <c r="D44" i="3"/>
  <c r="D40" i="3"/>
  <c r="D37" i="3"/>
  <c r="D34" i="3"/>
  <c r="D31" i="3"/>
  <c r="D28" i="3"/>
  <c r="D19" i="3"/>
  <c r="D16" i="3"/>
  <c r="D13" i="3"/>
  <c r="D45" i="3"/>
  <c r="C44" i="3"/>
  <c r="C40" i="3"/>
  <c r="C37" i="3"/>
  <c r="C34" i="3"/>
  <c r="C31" i="3"/>
  <c r="C28" i="3"/>
  <c r="C19" i="3"/>
  <c r="C16" i="3"/>
  <c r="C13" i="3"/>
  <c r="C45" i="3"/>
  <c r="E8" i="3"/>
</calcChain>
</file>

<file path=xl/sharedStrings.xml><?xml version="1.0" encoding="utf-8"?>
<sst xmlns="http://schemas.openxmlformats.org/spreadsheetml/2006/main" count="120" uniqueCount="114">
  <si>
    <t>【借款报销单】</t>
  </si>
  <si>
    <t>团号：HMZA-210719-QSK182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</si>
  <si>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</si>
  <si>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</si>
  <si>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</si>
  <si>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</si>
  <si>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</si>
  <si>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</si>
  <si>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</si>
  <si>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</si>
  <si>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</si>
  <si>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</si>
  <si>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</si>
  <si>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</si>
  <si>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</si>
  <si>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</si>
  <si>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购买许炜车票（苏州北-北京南）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</si>
  <si>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</si>
  <si>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</si>
  <si>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</si>
  <si>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</si>
  <si>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</si>
  <si>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</si>
  <si>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</si>
  <si>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</si>
  <si>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</si>
  <si>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0721午餐</t>
  </si>
  <si>
    <t>需提供刷卡联、菜单（小票）</t>
  </si>
  <si>
    <t>活动餐费合计</t>
  </si>
  <si>
    <t>现地采买费用</t>
  </si>
  <si>
    <t>备车用品-超市</t>
  </si>
  <si>
    <t>尽量提供可用的原始发票，发票项目不可用的，且开票需要加收税点的可以不提供原始发票。网上交易均需提供交易截图。</t>
  </si>
  <si>
    <t>采芝斋茶点</t>
  </si>
  <si>
    <t>口罩、湿纸巾</t>
  </si>
  <si>
    <t>房间物料：桃子</t>
  </si>
  <si>
    <t>黄天源-给客户</t>
  </si>
  <si>
    <t>京东采购物料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</si>
  <si>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</si>
  <si>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</si>
  <si>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</si>
  <si>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</si>
  <si>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</si>
  <si>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</si>
  <si>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</si>
  <si>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</si>
  <si>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</si>
  <si>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</si>
  <si>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</si>
  <si>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</si>
  <si>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</si>
  <si>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提词器</t>
  </si>
  <si>
    <t>晚宴彩头6桌*100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</si>
  <si>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</si>
  <si>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</si>
  <si>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</si>
  <si>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</si>
  <si>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</si>
  <si>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</si>
  <si>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</si>
  <si>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</si>
  <si>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</si>
  <si>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</si>
  <si>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</si>
  <si>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</si>
  <si>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</si>
  <si>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</si>
  <si>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</si>
  <si>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苏州</t>
  </si>
  <si>
    <t>部门:</t>
  </si>
  <si>
    <t>发生日期:</t>
  </si>
  <si>
    <t>7月19日-22日</t>
  </si>
  <si>
    <t>报销日期:</t>
  </si>
  <si>
    <t>团号:</t>
  </si>
  <si>
    <t>HMZA-210719-QSK182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</si>
  <si>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</si>
  <si>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</si>
  <si>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</si>
  <si>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</si>
  <si>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</si>
  <si>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</si>
  <si>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</si>
  <si>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</si>
  <si>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7.18 杨苗苗 北京-苏州</t>
  </si>
  <si>
    <t>7.22 杨苗苗 苏州-北京</t>
  </si>
  <si>
    <t>7.18 梁泳珍 上海-苏州</t>
  </si>
  <si>
    <t>7.22 梁泳珍 苏州-上海</t>
  </si>
  <si>
    <t>市内交通（打车）</t>
  </si>
  <si>
    <t>7.19 梁泳珍 苏州园区站-皇冠</t>
  </si>
  <si>
    <t>7.18 梁泳珍 家-上海站</t>
  </si>
  <si>
    <t>7.19 梁泳珍 皇冠-金门小商品市场</t>
  </si>
  <si>
    <t>7.19 梁泳珍 金门小商品市场-诚品书店</t>
  </si>
  <si>
    <t>7.19 梁泳珍 诚品书店-皇冠</t>
  </si>
  <si>
    <t>7.22 梁泳珍 上海虹桥-家</t>
  </si>
  <si>
    <t>7.18 杨苗苗 机场-南站</t>
  </si>
  <si>
    <t>7.18 杨苗苗 苏州北-酒店</t>
  </si>
  <si>
    <t>7.21 杨苗苗 得月楼-酒店</t>
  </si>
  <si>
    <t>住宿费</t>
  </si>
  <si>
    <t>当时当地</t>
  </si>
  <si>
    <t>餐费</t>
  </si>
  <si>
    <t>7.18 午餐 杨苗苗</t>
  </si>
  <si>
    <t>7.18 晚餐 梁杨</t>
  </si>
  <si>
    <t>7.21 晚餐 梁杨</t>
  </si>
  <si>
    <t>7.22 午餐 杨苗苗</t>
  </si>
  <si>
    <t>打包费</t>
  </si>
  <si>
    <t>机场打包物料</t>
  </si>
  <si>
    <t>补票金额</t>
  </si>
  <si>
    <t>报销总金额</t>
  </si>
  <si>
    <t>报销人:</t>
  </si>
  <si>
    <t>合规:</t>
  </si>
  <si>
    <t>购买礼物袋</t>
    <rPh sb="0" eb="1">
      <t>gou m</t>
    </rPh>
    <rPh sb="2" eb="3">
      <t>li wu dai</t>
    </rPh>
    <phoneticPr fontId="12" type="noConversion"/>
  </si>
  <si>
    <t>经理</t>
    <rPh sb="0" eb="1">
      <t>jing li</t>
    </rPh>
    <phoneticPr fontId="12" type="noConversion"/>
  </si>
  <si>
    <t>企划</t>
    <rPh sb="0" eb="1">
      <t>qi hua</t>
    </rPh>
    <phoneticPr fontId="12" type="noConversion"/>
  </si>
  <si>
    <t>郭燕雷</t>
    <rPh sb="0" eb="1">
      <t>guo yan lei</t>
    </rPh>
    <phoneticPr fontId="12" type="noConversion"/>
  </si>
  <si>
    <t>8月4日</t>
    <rPh sb="1" eb="2">
      <t>yue</t>
    </rPh>
    <rPh sb="3" eb="4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</si>
</sst>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.00_);[Red]\(0.00\)"/>
    <numFmt numFmtId="181" formatCode="#,##0.00;[Red]#,##0.00"/>
    <numFmt numFmtId="182" formatCode="#,##0.00_ "/>
    <numFmt numFmtId="183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80" fontId="3" fillId="3" borderId="11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2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7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7" fillId="0" borderId="8" xfId="0" applyFont="1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182" fontId="8" fillId="3" borderId="6" xfId="0" applyNumberFormat="1" applyFont="1" applyFill="1" applyBorder="1" applyAlignment="1">
      <alignment horizontal="center" vertical="center"/>
    </xf>
    <xf numFmtId="182" fontId="8" fillId="3" borderId="14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8" xfId="2" applyFont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0" fontId="0" fillId="0" borderId="0" xfId="0" applyNumberFormat="1" applyFont="1">
      <alignment vertical="center"/>
    </xf>
    <xf numFmtId="0" fontId="0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>
      <alignment vertical="center"/>
    </xf>
    <xf numFmtId="0" fontId="0" fillId="0" borderId="15" xfId="0" applyFont="1" applyBorder="1" applyAlignment="1">
      <alignment horizontal="center" vertical="center"/>
    </xf>
    <xf numFmtId="40" fontId="0" fillId="0" borderId="9" xfId="0" applyNumberFormat="1" applyFont="1" applyBorder="1" applyAlignment="1">
      <alignment horizontal="center" vertical="center"/>
    </xf>
    <xf numFmtId="40" fontId="0" fillId="0" borderId="9" xfId="0" applyNumberFormat="1" applyFont="1" applyBorder="1" applyAlignment="1">
      <alignment horizontal="right" vertical="center"/>
    </xf>
    <xf numFmtId="40" fontId="0" fillId="0" borderId="15" xfId="0" applyNumberFormat="1" applyFon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40" fontId="0" fillId="0" borderId="1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2"/>
  <sheetViews>
    <sheetView tabSelected="1" workbookViewId="0">
      <selection activeCell="O23" sqref="O23"/>
    </sheetView>
  </sheetViews>
  <sheetFormatPr baseColWidth="10" defaultColWidth="9" defaultRowHeight="21" customHeight="1" x14ac:dyDescent="0.15"/>
  <cols>
    <col min="1" max="1" width="9.1640625" style="98" bestFit="1" customWidth="1"/>
    <col min="2" max="2" width="16.6640625" style="99" customWidth="1"/>
    <col min="3" max="3" width="10.6640625" style="100" bestFit="1" customWidth="1"/>
    <col min="4" max="4" width="9.1640625" style="99" bestFit="1" customWidth="1"/>
    <col min="5" max="5" width="12.83203125" style="99" customWidth="1"/>
    <col min="6" max="6" width="13.33203125" style="99" customWidth="1"/>
    <col min="7" max="7" width="9.1640625" style="99" bestFit="1" customWidth="1"/>
    <col min="8" max="8" width="11.83203125" style="99" customWidth="1"/>
    <col min="9" max="9" width="33.1640625" style="99" customWidth="1"/>
    <col min="10" max="10" width="39.5" style="99" customWidth="1"/>
    <col min="11" max="16384" width="9" style="99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41"/>
      <c r="J2" s="41"/>
      <c r="K2" s="41"/>
      <c r="L2" s="41"/>
    </row>
    <row r="4" spans="1:12" ht="21" customHeight="1" x14ac:dyDescent="0.15">
      <c r="H4" s="55" t="s">
        <v>1</v>
      </c>
      <c r="I4" s="55"/>
      <c r="J4" s="55" t="s">
        <v>2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101" t="s">
        <v>3</v>
      </c>
      <c r="B6" s="102" t="s">
        <v>4</v>
      </c>
      <c r="C6" s="103" t="s">
        <v>5</v>
      </c>
      <c r="D6" s="103"/>
      <c r="E6" s="103"/>
      <c r="F6" s="104" t="s">
        <v>6</v>
      </c>
      <c r="G6" s="104"/>
      <c r="H6" s="104"/>
      <c r="I6" s="104"/>
      <c r="J6" s="102" t="s">
        <v>7</v>
      </c>
    </row>
    <row r="7" spans="1:12" ht="21" customHeight="1" x14ac:dyDescent="0.15">
      <c r="A7" s="101"/>
      <c r="B7" s="102"/>
      <c r="C7" s="105" t="s">
        <v>8</v>
      </c>
      <c r="D7" s="106" t="s">
        <v>9</v>
      </c>
      <c r="E7" s="107" t="s">
        <v>10</v>
      </c>
      <c r="F7" s="108" t="s">
        <v>11</v>
      </c>
      <c r="G7" s="108" t="s">
        <v>12</v>
      </c>
      <c r="H7" s="108" t="s">
        <v>13</v>
      </c>
      <c r="I7" s="108" t="s">
        <v>14</v>
      </c>
      <c r="J7" s="102"/>
    </row>
    <row r="8" spans="1:12" ht="21" customHeight="1" x14ac:dyDescent="0.15">
      <c r="A8" s="109">
        <v>1</v>
      </c>
      <c r="B8" s="51" t="s">
        <v>15</v>
      </c>
      <c r="C8" s="110">
        <v>0</v>
      </c>
      <c r="D8" s="111"/>
      <c r="E8" s="110">
        <f>C8*D8</f>
        <v>0</v>
      </c>
      <c r="F8" s="110">
        <v>0</v>
      </c>
      <c r="G8" s="110">
        <v>593</v>
      </c>
      <c r="H8" s="110">
        <f>F8+G8</f>
        <v>593</v>
      </c>
      <c r="I8" s="112" t="s">
        <v>16</v>
      </c>
      <c r="J8" s="57" t="s">
        <v>17</v>
      </c>
    </row>
    <row r="9" spans="1:12" ht="21" customHeight="1" x14ac:dyDescent="0.15">
      <c r="A9" s="113"/>
      <c r="B9" s="52"/>
      <c r="C9" s="110"/>
      <c r="D9" s="111"/>
      <c r="E9" s="110"/>
      <c r="F9" s="110">
        <v>0</v>
      </c>
      <c r="G9" s="110">
        <v>0</v>
      </c>
      <c r="H9" s="110">
        <f>F9+G9</f>
        <v>0</v>
      </c>
      <c r="I9" s="112"/>
      <c r="J9" s="58"/>
    </row>
    <row r="10" spans="1:12" s="33" customFormat="1" ht="21" customHeight="1" x14ac:dyDescent="0.15">
      <c r="A10" s="34"/>
      <c r="B10" s="35" t="s">
        <v>18</v>
      </c>
      <c r="C10" s="110">
        <v>0</v>
      </c>
      <c r="D10" s="111"/>
      <c r="E10" s="110">
        <f>C10*D10</f>
        <v>0</v>
      </c>
      <c r="F10" s="36">
        <f>SUM(F8:F9)</f>
        <v>0</v>
      </c>
      <c r="G10" s="36">
        <f>SUM(G8:G8)</f>
        <v>593</v>
      </c>
      <c r="H10" s="36">
        <f>SUM(H8:H9)</f>
        <v>593</v>
      </c>
      <c r="I10" s="43"/>
      <c r="J10" s="59"/>
    </row>
    <row r="11" spans="1:12" ht="21" customHeight="1" x14ac:dyDescent="0.15">
      <c r="A11" s="109">
        <v>2</v>
      </c>
      <c r="B11" s="51" t="s">
        <v>19</v>
      </c>
      <c r="C11" s="114">
        <v>0</v>
      </c>
      <c r="D11" s="109"/>
      <c r="E11" s="115">
        <f>C11*D11</f>
        <v>0</v>
      </c>
      <c r="F11" s="110">
        <v>0</v>
      </c>
      <c r="G11" s="110">
        <v>0</v>
      </c>
      <c r="H11" s="110">
        <f>F11+G11</f>
        <v>0</v>
      </c>
      <c r="I11" s="112"/>
      <c r="J11" s="57" t="s">
        <v>20</v>
      </c>
    </row>
    <row r="12" spans="1:12" ht="21" customHeight="1" x14ac:dyDescent="0.15">
      <c r="A12" s="113"/>
      <c r="B12" s="52"/>
      <c r="C12" s="116"/>
      <c r="D12" s="113"/>
      <c r="E12" s="117"/>
      <c r="F12" s="110">
        <v>0</v>
      </c>
      <c r="G12" s="110">
        <v>0</v>
      </c>
      <c r="H12" s="110">
        <f t="shared" ref="H12" si="0">F12+G12</f>
        <v>0</v>
      </c>
      <c r="I12" s="112"/>
      <c r="J12" s="58"/>
    </row>
    <row r="13" spans="1:12" s="33" customFormat="1" ht="21" customHeight="1" x14ac:dyDescent="0.15">
      <c r="A13" s="34"/>
      <c r="B13" s="35" t="s">
        <v>21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3"/>
      <c r="J13" s="59"/>
    </row>
    <row r="14" spans="1:12" ht="21" customHeight="1" x14ac:dyDescent="0.15">
      <c r="A14" s="118">
        <v>3</v>
      </c>
      <c r="B14" s="53" t="s">
        <v>22</v>
      </c>
      <c r="C14" s="119">
        <v>0</v>
      </c>
      <c r="D14" s="120"/>
      <c r="E14" s="119">
        <f>C14*D14</f>
        <v>0</v>
      </c>
      <c r="F14" s="110">
        <v>0</v>
      </c>
      <c r="G14" s="110">
        <v>0</v>
      </c>
      <c r="H14" s="110">
        <f>F14+G14</f>
        <v>0</v>
      </c>
      <c r="J14" s="60" t="s">
        <v>23</v>
      </c>
    </row>
    <row r="15" spans="1:12" ht="21" customHeight="1" x14ac:dyDescent="0.15">
      <c r="A15" s="118"/>
      <c r="B15" s="53"/>
      <c r="C15" s="119"/>
      <c r="D15" s="120"/>
      <c r="E15" s="119"/>
      <c r="F15" s="110">
        <v>0</v>
      </c>
      <c r="G15" s="110">
        <v>0</v>
      </c>
      <c r="H15" s="110">
        <f>F15+G15</f>
        <v>0</v>
      </c>
      <c r="I15" s="112"/>
      <c r="J15" s="61"/>
    </row>
    <row r="16" spans="1:12" s="33" customFormat="1" ht="21" customHeight="1" x14ac:dyDescent="0.15">
      <c r="A16" s="34"/>
      <c r="B16" s="35" t="s">
        <v>24</v>
      </c>
      <c r="C16" s="36">
        <f>SUM(C14)</f>
        <v>0</v>
      </c>
      <c r="D16" s="36">
        <f t="shared" ref="D16:E16" si="1">SUM(D14)</f>
        <v>0</v>
      </c>
      <c r="E16" s="36">
        <f t="shared" si="1"/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3"/>
      <c r="J16" s="62"/>
    </row>
    <row r="17" spans="1:10" ht="21" customHeight="1" x14ac:dyDescent="0.15">
      <c r="A17" s="118">
        <v>4</v>
      </c>
      <c r="B17" s="53" t="s">
        <v>25</v>
      </c>
      <c r="C17" s="119">
        <v>15000</v>
      </c>
      <c r="D17" s="120">
        <v>1</v>
      </c>
      <c r="E17" s="119">
        <f>C17*D17</f>
        <v>15000</v>
      </c>
      <c r="F17" s="110">
        <v>4503</v>
      </c>
      <c r="G17" s="110">
        <v>0</v>
      </c>
      <c r="H17" s="110">
        <f>F17+G17</f>
        <v>4503</v>
      </c>
      <c r="I17" s="112" t="s">
        <v>26</v>
      </c>
      <c r="J17" s="60" t="s">
        <v>27</v>
      </c>
    </row>
    <row r="18" spans="1:10" ht="21" customHeight="1" x14ac:dyDescent="0.15">
      <c r="A18" s="118"/>
      <c r="B18" s="53"/>
      <c r="C18" s="119"/>
      <c r="D18" s="120"/>
      <c r="E18" s="119"/>
      <c r="F18" s="110">
        <v>0</v>
      </c>
      <c r="G18" s="110">
        <v>0</v>
      </c>
      <c r="H18" s="110">
        <f>F18+G18</f>
        <v>0</v>
      </c>
      <c r="I18" s="112"/>
      <c r="J18" s="61"/>
    </row>
    <row r="19" spans="1:10" s="33" customFormat="1" ht="21" customHeight="1" x14ac:dyDescent="0.15">
      <c r="A19" s="34"/>
      <c r="B19" s="35" t="s">
        <v>28</v>
      </c>
      <c r="C19" s="36">
        <f>SUM(C17)</f>
        <v>15000</v>
      </c>
      <c r="D19" s="36">
        <f t="shared" ref="D19:E19" si="2">SUM(D17)</f>
        <v>1</v>
      </c>
      <c r="E19" s="36">
        <f t="shared" si="2"/>
        <v>15000</v>
      </c>
      <c r="F19" s="36">
        <f>SUM(F17:F18)</f>
        <v>4503</v>
      </c>
      <c r="G19" s="36">
        <f t="shared" ref="G19" si="3">SUM(G17:G18)</f>
        <v>0</v>
      </c>
      <c r="H19" s="36">
        <f>SUM(H17:H18)</f>
        <v>4503</v>
      </c>
      <c r="I19" s="43"/>
      <c r="J19" s="62"/>
    </row>
    <row r="20" spans="1:10" ht="21" customHeight="1" x14ac:dyDescent="0.15">
      <c r="A20" s="109">
        <v>5</v>
      </c>
      <c r="B20" s="51" t="s">
        <v>29</v>
      </c>
      <c r="C20" s="114">
        <v>5000</v>
      </c>
      <c r="D20" s="109">
        <v>1</v>
      </c>
      <c r="E20" s="114">
        <f>C20*D20</f>
        <v>5000</v>
      </c>
      <c r="F20" s="110">
        <v>162.6</v>
      </c>
      <c r="G20" s="110">
        <v>0</v>
      </c>
      <c r="H20" s="110">
        <f>F20+G20</f>
        <v>162.6</v>
      </c>
      <c r="I20" s="112" t="s">
        <v>30</v>
      </c>
      <c r="J20" s="57" t="s">
        <v>31</v>
      </c>
    </row>
    <row r="21" spans="1:10" ht="21" customHeight="1" x14ac:dyDescent="0.15">
      <c r="A21" s="121"/>
      <c r="B21" s="54"/>
      <c r="C21" s="122"/>
      <c r="D21" s="121"/>
      <c r="E21" s="122"/>
      <c r="F21" s="110">
        <v>318.2</v>
      </c>
      <c r="G21" s="110">
        <v>0</v>
      </c>
      <c r="H21" s="110">
        <f t="shared" ref="H21:H26" si="4">F21+G21</f>
        <v>318.2</v>
      </c>
      <c r="I21" s="112" t="s">
        <v>32</v>
      </c>
      <c r="J21" s="58"/>
    </row>
    <row r="22" spans="1:10" ht="21" customHeight="1" x14ac:dyDescent="0.15">
      <c r="A22" s="121"/>
      <c r="B22" s="54"/>
      <c r="C22" s="122"/>
      <c r="D22" s="121"/>
      <c r="E22" s="122"/>
      <c r="F22" s="110">
        <v>1747.6</v>
      </c>
      <c r="G22" s="110">
        <v>0</v>
      </c>
      <c r="H22" s="110">
        <f t="shared" si="4"/>
        <v>1747.6</v>
      </c>
      <c r="I22" s="112" t="s">
        <v>32</v>
      </c>
      <c r="J22" s="58"/>
    </row>
    <row r="23" spans="1:10" ht="21" customHeight="1" x14ac:dyDescent="0.15">
      <c r="A23" s="121"/>
      <c r="B23" s="54"/>
      <c r="C23" s="122"/>
      <c r="D23" s="121"/>
      <c r="E23" s="122"/>
      <c r="F23" s="110">
        <v>103.9</v>
      </c>
      <c r="G23" s="110">
        <v>0</v>
      </c>
      <c r="H23" s="110">
        <f t="shared" si="4"/>
        <v>103.9</v>
      </c>
      <c r="I23" s="112" t="s">
        <v>33</v>
      </c>
      <c r="J23" s="58"/>
    </row>
    <row r="24" spans="1:10" ht="21" customHeight="1" x14ac:dyDescent="0.15">
      <c r="A24" s="121"/>
      <c r="B24" s="54"/>
      <c r="C24" s="122"/>
      <c r="D24" s="121"/>
      <c r="E24" s="122"/>
      <c r="F24" s="37">
        <v>730</v>
      </c>
      <c r="G24" s="37">
        <v>0</v>
      </c>
      <c r="H24" s="37">
        <f t="shared" si="4"/>
        <v>730</v>
      </c>
      <c r="I24" s="42" t="s">
        <v>34</v>
      </c>
      <c r="J24" s="58"/>
    </row>
    <row r="25" spans="1:10" ht="21" customHeight="1" x14ac:dyDescent="0.15">
      <c r="A25" s="121"/>
      <c r="B25" s="54"/>
      <c r="C25" s="122"/>
      <c r="D25" s="121"/>
      <c r="E25" s="122"/>
      <c r="F25" s="37">
        <v>254.3</v>
      </c>
      <c r="G25" s="37">
        <v>0</v>
      </c>
      <c r="H25" s="37">
        <f t="shared" si="4"/>
        <v>254.3</v>
      </c>
      <c r="I25" s="42" t="s">
        <v>35</v>
      </c>
      <c r="J25" s="58"/>
    </row>
    <row r="26" spans="1:10" ht="21" customHeight="1" x14ac:dyDescent="0.15">
      <c r="A26" s="121"/>
      <c r="B26" s="54"/>
      <c r="C26" s="122"/>
      <c r="D26" s="121"/>
      <c r="E26" s="122"/>
      <c r="F26" s="110">
        <v>467.05</v>
      </c>
      <c r="G26" s="110">
        <v>0</v>
      </c>
      <c r="H26" s="110">
        <f t="shared" si="4"/>
        <v>467.05</v>
      </c>
      <c r="I26" s="112" t="s">
        <v>36</v>
      </c>
      <c r="J26" s="58"/>
    </row>
    <row r="27" spans="1:10" ht="21" customHeight="1" x14ac:dyDescent="0.15">
      <c r="A27" s="121"/>
      <c r="B27" s="54"/>
      <c r="C27" s="122"/>
      <c r="D27" s="121"/>
      <c r="E27" s="122"/>
      <c r="F27" s="110">
        <v>126</v>
      </c>
      <c r="G27" s="110">
        <v>0</v>
      </c>
      <c r="H27" s="110">
        <f>F27+G27</f>
        <v>126</v>
      </c>
      <c r="I27" s="112" t="s">
        <v>109</v>
      </c>
      <c r="J27" s="58"/>
    </row>
    <row r="28" spans="1:10" s="33" customFormat="1" ht="21" customHeight="1" x14ac:dyDescent="0.15">
      <c r="A28" s="34"/>
      <c r="B28" s="35" t="s">
        <v>37</v>
      </c>
      <c r="C28" s="36">
        <f>SUM(C20)</f>
        <v>5000</v>
      </c>
      <c r="D28" s="36">
        <f t="shared" ref="D28:E28" si="5">SUM(D20)</f>
        <v>1</v>
      </c>
      <c r="E28" s="36">
        <f t="shared" si="5"/>
        <v>5000</v>
      </c>
      <c r="F28" s="36">
        <f>SUM(F20:F27)</f>
        <v>3909.65</v>
      </c>
      <c r="G28" s="36">
        <f>SUM(G20:G21)</f>
        <v>0</v>
      </c>
      <c r="H28" s="36">
        <f>SUM(H20:H27)</f>
        <v>3909.65</v>
      </c>
      <c r="I28" s="43"/>
      <c r="J28" s="59"/>
    </row>
    <row r="29" spans="1:10" ht="21" customHeight="1" x14ac:dyDescent="0.15">
      <c r="A29" s="118">
        <v>6</v>
      </c>
      <c r="B29" s="53" t="s">
        <v>38</v>
      </c>
      <c r="C29" s="119">
        <v>0</v>
      </c>
      <c r="D29" s="120"/>
      <c r="E29" s="119">
        <f>C29*D29</f>
        <v>0</v>
      </c>
      <c r="F29" s="110">
        <v>0</v>
      </c>
      <c r="G29" s="110">
        <v>0</v>
      </c>
      <c r="H29" s="110">
        <f>F29+G29</f>
        <v>0</v>
      </c>
      <c r="I29" s="112"/>
      <c r="J29" s="57" t="s">
        <v>39</v>
      </c>
    </row>
    <row r="30" spans="1:10" ht="21" customHeight="1" x14ac:dyDescent="0.15">
      <c r="A30" s="118"/>
      <c r="B30" s="53"/>
      <c r="C30" s="119"/>
      <c r="D30" s="120"/>
      <c r="E30" s="119"/>
      <c r="F30" s="110">
        <v>0</v>
      </c>
      <c r="G30" s="110">
        <v>0</v>
      </c>
      <c r="H30" s="110">
        <f>F30+G30</f>
        <v>0</v>
      </c>
      <c r="I30" s="112"/>
      <c r="J30" s="61"/>
    </row>
    <row r="31" spans="1:10" s="33" customFormat="1" ht="21" customHeight="1" x14ac:dyDescent="0.15">
      <c r="A31" s="34"/>
      <c r="B31" s="35" t="s">
        <v>40</v>
      </c>
      <c r="C31" s="36">
        <f>SUM(C29)</f>
        <v>0</v>
      </c>
      <c r="D31" s="36">
        <f t="shared" ref="D31:E31" si="6">SUM(D29)</f>
        <v>0</v>
      </c>
      <c r="E31" s="36">
        <f t="shared" si="6"/>
        <v>0</v>
      </c>
      <c r="F31" s="36">
        <f>SUM(F29:F30)</f>
        <v>0</v>
      </c>
      <c r="G31" s="36">
        <f>SUM(G29:G30)</f>
        <v>0</v>
      </c>
      <c r="H31" s="36">
        <f>SUM(H29:H30)</f>
        <v>0</v>
      </c>
      <c r="I31" s="43"/>
      <c r="J31" s="62"/>
    </row>
    <row r="32" spans="1:10" ht="21" customHeight="1" x14ac:dyDescent="0.15">
      <c r="A32" s="118">
        <v>7</v>
      </c>
      <c r="B32" s="53" t="s">
        <v>41</v>
      </c>
      <c r="C32" s="119">
        <v>0</v>
      </c>
      <c r="D32" s="120"/>
      <c r="E32" s="119">
        <f>C32*D32</f>
        <v>0</v>
      </c>
      <c r="F32" s="110">
        <v>0</v>
      </c>
      <c r="G32" s="110">
        <v>0</v>
      </c>
      <c r="H32" s="110">
        <f>F32+G32</f>
        <v>0</v>
      </c>
      <c r="I32" s="112"/>
      <c r="J32" s="63"/>
    </row>
    <row r="33" spans="1:10" ht="21" customHeight="1" x14ac:dyDescent="0.15">
      <c r="A33" s="118"/>
      <c r="B33" s="53"/>
      <c r="C33" s="119"/>
      <c r="D33" s="120"/>
      <c r="E33" s="119"/>
      <c r="F33" s="110">
        <v>0</v>
      </c>
      <c r="G33" s="110">
        <v>0</v>
      </c>
      <c r="H33" s="110">
        <f>F33+G33</f>
        <v>0</v>
      </c>
      <c r="I33" s="112"/>
      <c r="J33" s="64"/>
    </row>
    <row r="34" spans="1:10" s="33" customFormat="1" ht="21" customHeight="1" x14ac:dyDescent="0.15">
      <c r="A34" s="34"/>
      <c r="B34" s="35" t="s">
        <v>42</v>
      </c>
      <c r="C34" s="36">
        <f>SUM(C32)</f>
        <v>0</v>
      </c>
      <c r="D34" s="36">
        <f t="shared" ref="D34:E34" si="7">SUM(D32)</f>
        <v>0</v>
      </c>
      <c r="E34" s="36">
        <f t="shared" si="7"/>
        <v>0</v>
      </c>
      <c r="F34" s="36">
        <f>SUM(F32:F33)</f>
        <v>0</v>
      </c>
      <c r="G34" s="36">
        <f>SUM(G32:G33)</f>
        <v>0</v>
      </c>
      <c r="H34" s="36">
        <f>SUM(H32:H33)</f>
        <v>0</v>
      </c>
      <c r="I34" s="43"/>
      <c r="J34" s="65"/>
    </row>
    <row r="35" spans="1:10" ht="21" customHeight="1" x14ac:dyDescent="0.15">
      <c r="A35" s="118">
        <v>8</v>
      </c>
      <c r="B35" s="53" t="s">
        <v>43</v>
      </c>
      <c r="C35" s="119">
        <v>0</v>
      </c>
      <c r="D35" s="120"/>
      <c r="E35" s="119">
        <f>C35*D35</f>
        <v>0</v>
      </c>
      <c r="F35" s="110">
        <v>0</v>
      </c>
      <c r="G35" s="110">
        <v>0</v>
      </c>
      <c r="H35" s="110">
        <f>F35+G35</f>
        <v>0</v>
      </c>
      <c r="I35" s="112"/>
      <c r="J35" s="60" t="s">
        <v>44</v>
      </c>
    </row>
    <row r="36" spans="1:10" ht="21" customHeight="1" x14ac:dyDescent="0.15">
      <c r="A36" s="118"/>
      <c r="B36" s="53"/>
      <c r="C36" s="119"/>
      <c r="D36" s="120"/>
      <c r="E36" s="119"/>
      <c r="F36" s="110">
        <v>0</v>
      </c>
      <c r="G36" s="110">
        <v>0</v>
      </c>
      <c r="H36" s="110">
        <f>F36+G36</f>
        <v>0</v>
      </c>
      <c r="I36" s="112"/>
      <c r="J36" s="61"/>
    </row>
    <row r="37" spans="1:10" s="33" customFormat="1" ht="21" customHeight="1" x14ac:dyDescent="0.15">
      <c r="A37" s="34"/>
      <c r="B37" s="35" t="s">
        <v>45</v>
      </c>
      <c r="C37" s="36">
        <f>SUM(C35)</f>
        <v>0</v>
      </c>
      <c r="D37" s="36">
        <f t="shared" ref="D37:E37" si="8">SUM(D35)</f>
        <v>0</v>
      </c>
      <c r="E37" s="36">
        <f t="shared" si="8"/>
        <v>0</v>
      </c>
      <c r="F37" s="36">
        <f>SUM(F35:F36)</f>
        <v>0</v>
      </c>
      <c r="G37" s="36">
        <f t="shared" ref="G37:H37" si="9">SUM(G35:G36)</f>
        <v>0</v>
      </c>
      <c r="H37" s="36">
        <f t="shared" si="9"/>
        <v>0</v>
      </c>
      <c r="I37" s="43"/>
      <c r="J37" s="62"/>
    </row>
    <row r="38" spans="1:10" ht="21" customHeight="1" x14ac:dyDescent="0.15">
      <c r="A38" s="118">
        <v>9</v>
      </c>
      <c r="B38" s="53" t="s">
        <v>46</v>
      </c>
      <c r="C38" s="119">
        <v>0</v>
      </c>
      <c r="D38" s="120"/>
      <c r="E38" s="119">
        <f>C38*D38</f>
        <v>0</v>
      </c>
      <c r="F38" s="110">
        <v>0</v>
      </c>
      <c r="G38" s="110">
        <v>0</v>
      </c>
      <c r="H38" s="110">
        <f>F38+G38</f>
        <v>0</v>
      </c>
      <c r="I38" s="112"/>
      <c r="J38" s="57" t="s">
        <v>47</v>
      </c>
    </row>
    <row r="39" spans="1:10" ht="21" customHeight="1" x14ac:dyDescent="0.15">
      <c r="A39" s="118"/>
      <c r="B39" s="53"/>
      <c r="C39" s="119"/>
      <c r="D39" s="120"/>
      <c r="E39" s="119"/>
      <c r="F39" s="110">
        <v>0</v>
      </c>
      <c r="G39" s="110">
        <v>0</v>
      </c>
      <c r="H39" s="110">
        <f>F39+G39</f>
        <v>0</v>
      </c>
      <c r="I39" s="112"/>
      <c r="J39" s="58"/>
    </row>
    <row r="40" spans="1:10" s="33" customFormat="1" ht="21" customHeight="1" x14ac:dyDescent="0.15">
      <c r="A40" s="34"/>
      <c r="B40" s="35" t="s">
        <v>48</v>
      </c>
      <c r="C40" s="36">
        <f>SUM(C38)</f>
        <v>0</v>
      </c>
      <c r="D40" s="36">
        <f t="shared" ref="D40:E40" si="10">SUM(D38)</f>
        <v>0</v>
      </c>
      <c r="E40" s="36">
        <f t="shared" si="10"/>
        <v>0</v>
      </c>
      <c r="F40" s="36">
        <f>SUM(F38:F39)</f>
        <v>0</v>
      </c>
      <c r="G40" s="36">
        <f>SUM(G38:G39)</f>
        <v>0</v>
      </c>
      <c r="H40" s="36">
        <f>SUM(H38:H39)</f>
        <v>0</v>
      </c>
      <c r="I40" s="43"/>
      <c r="J40" s="59"/>
    </row>
    <row r="41" spans="1:10" ht="21" customHeight="1" x14ac:dyDescent="0.15">
      <c r="A41" s="109">
        <v>10</v>
      </c>
      <c r="B41" s="53" t="s">
        <v>49</v>
      </c>
      <c r="C41" s="119">
        <v>10000</v>
      </c>
      <c r="D41" s="120">
        <v>1</v>
      </c>
      <c r="E41" s="119">
        <f>C41*D41</f>
        <v>10000</v>
      </c>
      <c r="F41" s="110">
        <v>1000</v>
      </c>
      <c r="G41" s="110">
        <v>0</v>
      </c>
      <c r="H41" s="110">
        <f>F41+G41</f>
        <v>1000</v>
      </c>
      <c r="I41" s="123" t="s">
        <v>50</v>
      </c>
      <c r="J41" s="63"/>
    </row>
    <row r="42" spans="1:10" ht="21" customHeight="1" x14ac:dyDescent="0.15">
      <c r="A42" s="121"/>
      <c r="B42" s="53"/>
      <c r="C42" s="119"/>
      <c r="D42" s="120"/>
      <c r="E42" s="119"/>
      <c r="F42" s="110">
        <v>0</v>
      </c>
      <c r="G42" s="110">
        <v>600</v>
      </c>
      <c r="H42" s="110">
        <f>F42+G42</f>
        <v>600</v>
      </c>
      <c r="I42" s="112" t="s">
        <v>51</v>
      </c>
      <c r="J42" s="64"/>
    </row>
    <row r="43" spans="1:10" ht="21" customHeight="1" x14ac:dyDescent="0.15">
      <c r="A43" s="121"/>
      <c r="B43" s="53"/>
      <c r="C43" s="119"/>
      <c r="D43" s="120"/>
      <c r="E43" s="119"/>
      <c r="F43" s="110">
        <v>0</v>
      </c>
      <c r="G43" s="110">
        <v>0</v>
      </c>
      <c r="H43" s="110">
        <f>F43+G43</f>
        <v>0</v>
      </c>
      <c r="I43" s="112"/>
      <c r="J43" s="64"/>
    </row>
    <row r="44" spans="1:10" s="33" customFormat="1" ht="21" customHeight="1" x14ac:dyDescent="0.15">
      <c r="A44" s="34"/>
      <c r="B44" s="35" t="s">
        <v>52</v>
      </c>
      <c r="C44" s="36">
        <f>SUM(C41)</f>
        <v>10000</v>
      </c>
      <c r="D44" s="36">
        <f t="shared" ref="D44:E44" si="11">SUM(D41)</f>
        <v>1</v>
      </c>
      <c r="E44" s="36">
        <f t="shared" si="11"/>
        <v>10000</v>
      </c>
      <c r="F44" s="36">
        <f>SUM(F41:F43)</f>
        <v>1000</v>
      </c>
      <c r="G44" s="36">
        <f>SUM(G41:G43)</f>
        <v>600</v>
      </c>
      <c r="H44" s="36">
        <f>SUM(H41:H43)</f>
        <v>1600</v>
      </c>
      <c r="I44" s="43"/>
      <c r="J44" s="65"/>
    </row>
    <row r="45" spans="1:10" ht="21" customHeight="1" x14ac:dyDescent="0.15">
      <c r="A45" s="34"/>
      <c r="B45" s="35" t="s">
        <v>53</v>
      </c>
      <c r="C45" s="36">
        <f>SUM(C44,C40,C37,C34,C31,C28,C19,C16,C13,C10)</f>
        <v>30000</v>
      </c>
      <c r="D45" s="36">
        <f t="shared" ref="D45:H45" si="12">SUM(D44,D40,D37,D34,D31,D28,D19,D16,D13,D10)</f>
        <v>3</v>
      </c>
      <c r="E45" s="36">
        <f t="shared" si="12"/>
        <v>30000</v>
      </c>
      <c r="F45" s="36">
        <f t="shared" si="12"/>
        <v>9412.65</v>
      </c>
      <c r="G45" s="36">
        <f t="shared" si="12"/>
        <v>1193</v>
      </c>
      <c r="H45" s="36">
        <f t="shared" si="12"/>
        <v>10605.65</v>
      </c>
      <c r="I45" s="43"/>
      <c r="J45" s="44"/>
    </row>
    <row r="49" spans="1:9" ht="21" customHeight="1" x14ac:dyDescent="0.15">
      <c r="A49" s="47" t="s">
        <v>54</v>
      </c>
      <c r="B49" s="48"/>
      <c r="C49" s="124" t="s">
        <v>55</v>
      </c>
      <c r="D49" s="124"/>
      <c r="E49" s="124" t="s">
        <v>56</v>
      </c>
      <c r="F49" s="124"/>
      <c r="G49" s="124" t="s">
        <v>57</v>
      </c>
      <c r="H49" s="124"/>
      <c r="I49" s="125" t="s">
        <v>58</v>
      </c>
    </row>
    <row r="50" spans="1:9" ht="21" customHeight="1" x14ac:dyDescent="0.15">
      <c r="A50" s="49">
        <f>E45</f>
        <v>30000</v>
      </c>
      <c r="B50" s="50"/>
      <c r="C50" s="50">
        <f>H45</f>
        <v>10605.65</v>
      </c>
      <c r="D50" s="50"/>
      <c r="E50" s="50">
        <f>F45</f>
        <v>9412.65</v>
      </c>
      <c r="F50" s="50"/>
      <c r="G50" s="50">
        <f>G45</f>
        <v>1193</v>
      </c>
      <c r="H50" s="50"/>
      <c r="I50" s="45">
        <f>A50-C50</f>
        <v>19394.349999999999</v>
      </c>
    </row>
    <row r="52" spans="1:9" ht="21" customHeight="1" x14ac:dyDescent="0.15">
      <c r="A52" s="38" t="s">
        <v>59</v>
      </c>
      <c r="B52" s="39"/>
      <c r="C52" s="40" t="s">
        <v>60</v>
      </c>
      <c r="D52" s="38"/>
      <c r="E52" s="38" t="s">
        <v>61</v>
      </c>
      <c r="F52" s="38"/>
      <c r="G52" s="38" t="s">
        <v>62</v>
      </c>
      <c r="H52" s="38"/>
      <c r="I52" s="39"/>
    </row>
  </sheetData>
  <mergeCells count="73">
    <mergeCell ref="J38:J40"/>
    <mergeCell ref="J41:J44"/>
    <mergeCell ref="H4:I5"/>
    <mergeCell ref="J17:J19"/>
    <mergeCell ref="J20:J28"/>
    <mergeCell ref="J29:J31"/>
    <mergeCell ref="J32:J34"/>
    <mergeCell ref="J35:J37"/>
    <mergeCell ref="J4:J5"/>
    <mergeCell ref="J6:J7"/>
    <mergeCell ref="J8:J10"/>
    <mergeCell ref="J11:J13"/>
    <mergeCell ref="J14:J16"/>
    <mergeCell ref="D32:D33"/>
    <mergeCell ref="D35:D36"/>
    <mergeCell ref="D38:D39"/>
    <mergeCell ref="D41:D43"/>
    <mergeCell ref="E11:E12"/>
    <mergeCell ref="E14:E15"/>
    <mergeCell ref="E17:E18"/>
    <mergeCell ref="E20:E27"/>
    <mergeCell ref="E29:E30"/>
    <mergeCell ref="E32:E33"/>
    <mergeCell ref="E35:E36"/>
    <mergeCell ref="E38:E39"/>
    <mergeCell ref="E41:E43"/>
    <mergeCell ref="D11:D12"/>
    <mergeCell ref="D14:D15"/>
    <mergeCell ref="D17:D18"/>
    <mergeCell ref="D20:D27"/>
    <mergeCell ref="D29:D30"/>
    <mergeCell ref="B41:B43"/>
    <mergeCell ref="C11:C12"/>
    <mergeCell ref="C14:C15"/>
    <mergeCell ref="C17:C18"/>
    <mergeCell ref="C20:C27"/>
    <mergeCell ref="C29:C30"/>
    <mergeCell ref="C32:C33"/>
    <mergeCell ref="C35:C36"/>
    <mergeCell ref="C38:C39"/>
    <mergeCell ref="C41:C43"/>
    <mergeCell ref="A50:B50"/>
    <mergeCell ref="C50:D50"/>
    <mergeCell ref="E50:F50"/>
    <mergeCell ref="G50:H50"/>
    <mergeCell ref="A6:A7"/>
    <mergeCell ref="A8:A9"/>
    <mergeCell ref="A11:A12"/>
    <mergeCell ref="A14:A15"/>
    <mergeCell ref="A17:A18"/>
    <mergeCell ref="A20:A27"/>
    <mergeCell ref="A29:A30"/>
    <mergeCell ref="A32:A33"/>
    <mergeCell ref="A35:A36"/>
    <mergeCell ref="A38:A39"/>
    <mergeCell ref="A41:A43"/>
    <mergeCell ref="B6:B7"/>
    <mergeCell ref="C2:H2"/>
    <mergeCell ref="C6:E6"/>
    <mergeCell ref="F6:I6"/>
    <mergeCell ref="A49:B49"/>
    <mergeCell ref="C49:D49"/>
    <mergeCell ref="E49:F49"/>
    <mergeCell ref="G49:H49"/>
    <mergeCell ref="B8:B9"/>
    <mergeCell ref="B11:B12"/>
    <mergeCell ref="B14:B15"/>
    <mergeCell ref="B17:B18"/>
    <mergeCell ref="B20:B27"/>
    <mergeCell ref="B29:B30"/>
    <mergeCell ref="B32:B33"/>
    <mergeCell ref="B35:B36"/>
    <mergeCell ref="B38:B39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6"/>
  <sheetViews>
    <sheetView topLeftCell="A15" zoomScale="110" zoomScaleNormal="110" zoomScalePageLayoutView="110" workbookViewId="0">
      <selection activeCell="F43" sqref="F43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6" t="s">
        <v>63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64</v>
      </c>
      <c r="E5" s="5"/>
      <c r="F5" s="66" t="s">
        <v>112</v>
      </c>
      <c r="G5" s="66"/>
      <c r="H5" s="5" t="s">
        <v>65</v>
      </c>
      <c r="I5" s="4"/>
      <c r="J5" s="66" t="s">
        <v>110</v>
      </c>
      <c r="K5" s="67"/>
    </row>
    <row r="6" spans="2:11" ht="20" customHeight="1" x14ac:dyDescent="0.15">
      <c r="B6" s="6"/>
      <c r="C6" s="7"/>
      <c r="D6" s="8" t="s">
        <v>66</v>
      </c>
      <c r="E6" s="8"/>
      <c r="F6" s="68" t="s">
        <v>67</v>
      </c>
      <c r="G6" s="68"/>
      <c r="H6" s="8" t="s">
        <v>68</v>
      </c>
      <c r="I6" s="7"/>
      <c r="J6" s="68" t="s">
        <v>111</v>
      </c>
      <c r="K6" s="69"/>
    </row>
    <row r="7" spans="2:11" ht="20" customHeight="1" x14ac:dyDescent="0.15">
      <c r="B7" s="6"/>
      <c r="C7" s="7"/>
      <c r="D7" s="8" t="s">
        <v>69</v>
      </c>
      <c r="E7" s="8"/>
      <c r="F7" s="70" t="s">
        <v>70</v>
      </c>
      <c r="G7" s="68"/>
      <c r="H7" s="8" t="s">
        <v>71</v>
      </c>
      <c r="I7" s="24"/>
      <c r="J7" s="71" t="s">
        <v>113</v>
      </c>
      <c r="K7" s="6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72</v>
      </c>
      <c r="I8" s="25"/>
      <c r="J8" s="72" t="s">
        <v>73</v>
      </c>
      <c r="K8" s="7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4" t="s">
        <v>3</v>
      </c>
      <c r="C10" s="75"/>
      <c r="D10" s="14" t="s">
        <v>74</v>
      </c>
      <c r="E10" s="76" t="s">
        <v>75</v>
      </c>
      <c r="F10" s="77"/>
      <c r="G10" s="16" t="s">
        <v>76</v>
      </c>
      <c r="H10" s="15" t="s">
        <v>77</v>
      </c>
      <c r="I10" s="76" t="s">
        <v>78</v>
      </c>
      <c r="J10" s="77"/>
      <c r="K10" s="16" t="s">
        <v>79</v>
      </c>
    </row>
    <row r="11" spans="2:11" ht="20" customHeight="1" x14ac:dyDescent="0.15">
      <c r="B11" s="78">
        <v>1</v>
      </c>
      <c r="C11" s="79"/>
      <c r="D11" s="90" t="s">
        <v>80</v>
      </c>
      <c r="E11" s="92" t="s">
        <v>81</v>
      </c>
      <c r="F11" s="93"/>
      <c r="G11" s="17">
        <v>880</v>
      </c>
      <c r="H11" s="17">
        <v>880</v>
      </c>
      <c r="I11" s="80">
        <v>0</v>
      </c>
      <c r="J11" s="81"/>
      <c r="K11" s="28" t="s">
        <v>82</v>
      </c>
    </row>
    <row r="12" spans="2:11" ht="20" customHeight="1" x14ac:dyDescent="0.15">
      <c r="B12" s="78">
        <v>2</v>
      </c>
      <c r="C12" s="79"/>
      <c r="D12" s="91"/>
      <c r="E12" s="94"/>
      <c r="F12" s="95"/>
      <c r="G12" s="17">
        <v>545</v>
      </c>
      <c r="H12" s="17">
        <v>545</v>
      </c>
      <c r="I12" s="80">
        <v>0</v>
      </c>
      <c r="J12" s="81"/>
      <c r="K12" s="28" t="s">
        <v>83</v>
      </c>
    </row>
    <row r="13" spans="2:11" ht="20" customHeight="1" x14ac:dyDescent="0.15">
      <c r="B13" s="78">
        <v>3</v>
      </c>
      <c r="C13" s="79"/>
      <c r="D13" s="91"/>
      <c r="E13" s="94"/>
      <c r="F13" s="95"/>
      <c r="G13" s="17">
        <v>34.5</v>
      </c>
      <c r="H13" s="17">
        <v>34.5</v>
      </c>
      <c r="I13" s="80">
        <v>0</v>
      </c>
      <c r="J13" s="81"/>
      <c r="K13" s="28" t="s">
        <v>84</v>
      </c>
    </row>
    <row r="14" spans="2:11" ht="20" customHeight="1" x14ac:dyDescent="0.15">
      <c r="B14" s="78">
        <v>4</v>
      </c>
      <c r="C14" s="79"/>
      <c r="D14" s="91"/>
      <c r="E14" s="96"/>
      <c r="F14" s="97"/>
      <c r="G14" s="17">
        <v>38</v>
      </c>
      <c r="H14" s="17">
        <v>38</v>
      </c>
      <c r="I14" s="80">
        <v>0</v>
      </c>
      <c r="J14" s="81"/>
      <c r="K14" s="28" t="s">
        <v>85</v>
      </c>
    </row>
    <row r="15" spans="2:11" ht="23" customHeight="1" x14ac:dyDescent="0.15">
      <c r="B15" s="78">
        <v>5</v>
      </c>
      <c r="C15" s="79"/>
      <c r="D15" s="91"/>
      <c r="E15" s="92" t="s">
        <v>86</v>
      </c>
      <c r="F15" s="93"/>
      <c r="G15" s="17">
        <v>22</v>
      </c>
      <c r="H15" s="17">
        <v>22</v>
      </c>
      <c r="I15" s="80"/>
      <c r="J15" s="81">
        <v>0</v>
      </c>
      <c r="K15" s="28" t="s">
        <v>87</v>
      </c>
    </row>
    <row r="16" spans="2:11" ht="23" customHeight="1" x14ac:dyDescent="0.15">
      <c r="B16" s="78">
        <v>6</v>
      </c>
      <c r="C16" s="79"/>
      <c r="D16" s="91"/>
      <c r="E16" s="94"/>
      <c r="F16" s="95"/>
      <c r="G16" s="19">
        <v>23</v>
      </c>
      <c r="H16" s="19">
        <v>23</v>
      </c>
      <c r="I16" s="80"/>
      <c r="J16" s="81">
        <v>0</v>
      </c>
      <c r="K16" s="29" t="s">
        <v>88</v>
      </c>
    </row>
    <row r="17" spans="2:11" ht="23" customHeight="1" x14ac:dyDescent="0.15">
      <c r="B17" s="78">
        <v>7</v>
      </c>
      <c r="C17" s="79"/>
      <c r="D17" s="91"/>
      <c r="E17" s="94"/>
      <c r="F17" s="95"/>
      <c r="G17" s="17">
        <v>46</v>
      </c>
      <c r="H17" s="17">
        <v>46</v>
      </c>
      <c r="I17" s="80"/>
      <c r="J17" s="81">
        <v>0</v>
      </c>
      <c r="K17" s="28" t="s">
        <v>89</v>
      </c>
    </row>
    <row r="18" spans="2:11" ht="23" customHeight="1" x14ac:dyDescent="0.15">
      <c r="B18" s="78">
        <v>8</v>
      </c>
      <c r="C18" s="79"/>
      <c r="D18" s="91"/>
      <c r="E18" s="94"/>
      <c r="F18" s="95"/>
      <c r="G18" s="17">
        <v>51</v>
      </c>
      <c r="H18" s="17">
        <v>51</v>
      </c>
      <c r="I18" s="80"/>
      <c r="J18" s="81"/>
      <c r="K18" s="28" t="s">
        <v>90</v>
      </c>
    </row>
    <row r="19" spans="2:11" ht="23" customHeight="1" x14ac:dyDescent="0.15">
      <c r="B19" s="78">
        <v>9</v>
      </c>
      <c r="C19" s="79"/>
      <c r="D19" s="91"/>
      <c r="E19" s="94"/>
      <c r="F19" s="95"/>
      <c r="G19" s="17">
        <v>17</v>
      </c>
      <c r="H19" s="17">
        <v>17</v>
      </c>
      <c r="I19" s="80"/>
      <c r="J19" s="81"/>
      <c r="K19" s="28" t="s">
        <v>91</v>
      </c>
    </row>
    <row r="20" spans="2:11" ht="23" customHeight="1" x14ac:dyDescent="0.15">
      <c r="B20" s="78">
        <v>10</v>
      </c>
      <c r="C20" s="79"/>
      <c r="D20" s="91"/>
      <c r="E20" s="94"/>
      <c r="F20" s="95"/>
      <c r="G20" s="17">
        <v>81</v>
      </c>
      <c r="H20" s="17">
        <v>81</v>
      </c>
      <c r="I20" s="80"/>
      <c r="J20" s="81"/>
      <c r="K20" s="28" t="s">
        <v>92</v>
      </c>
    </row>
    <row r="21" spans="2:11" ht="23" customHeight="1" x14ac:dyDescent="0.15">
      <c r="B21" s="78">
        <v>11</v>
      </c>
      <c r="C21" s="79"/>
      <c r="D21" s="91"/>
      <c r="E21" s="94"/>
      <c r="F21" s="95"/>
      <c r="G21" s="17">
        <v>126.47</v>
      </c>
      <c r="H21" s="17">
        <v>126.47</v>
      </c>
      <c r="I21" s="80"/>
      <c r="J21" s="81"/>
      <c r="K21" s="28" t="s">
        <v>93</v>
      </c>
    </row>
    <row r="22" spans="2:11" ht="23" customHeight="1" x14ac:dyDescent="0.15">
      <c r="B22" s="78">
        <v>12</v>
      </c>
      <c r="C22" s="79"/>
      <c r="D22" s="91"/>
      <c r="E22" s="94"/>
      <c r="F22" s="95"/>
      <c r="G22" s="17">
        <v>55</v>
      </c>
      <c r="H22" s="17">
        <v>55</v>
      </c>
      <c r="I22" s="80"/>
      <c r="J22" s="81"/>
      <c r="K22" s="28" t="s">
        <v>94</v>
      </c>
    </row>
    <row r="23" spans="2:11" ht="23" customHeight="1" x14ac:dyDescent="0.15">
      <c r="B23" s="78">
        <v>13</v>
      </c>
      <c r="C23" s="79"/>
      <c r="D23" s="91"/>
      <c r="E23" s="94"/>
      <c r="F23" s="95"/>
      <c r="G23" s="17">
        <v>34</v>
      </c>
      <c r="H23" s="17">
        <v>34</v>
      </c>
      <c r="I23" s="80"/>
      <c r="J23" s="81"/>
      <c r="K23" s="28" t="s">
        <v>95</v>
      </c>
    </row>
    <row r="24" spans="2:11" ht="20" customHeight="1" x14ac:dyDescent="0.15">
      <c r="B24" s="78">
        <v>14</v>
      </c>
      <c r="C24" s="79"/>
      <c r="D24" s="91"/>
      <c r="E24" s="78" t="s">
        <v>96</v>
      </c>
      <c r="F24" s="79"/>
      <c r="G24" s="17">
        <v>0</v>
      </c>
      <c r="H24" s="17">
        <v>0</v>
      </c>
      <c r="I24" s="80"/>
      <c r="J24" s="81"/>
      <c r="K24" s="28" t="s">
        <v>97</v>
      </c>
    </row>
    <row r="25" spans="2:11" ht="20" customHeight="1" x14ac:dyDescent="0.15">
      <c r="B25" s="78">
        <v>15</v>
      </c>
      <c r="C25" s="79"/>
      <c r="D25" s="91"/>
      <c r="E25" s="92" t="s">
        <v>98</v>
      </c>
      <c r="F25" s="93"/>
      <c r="G25" s="17">
        <v>47</v>
      </c>
      <c r="H25" s="17">
        <v>47</v>
      </c>
      <c r="I25" s="82"/>
      <c r="J25" s="82"/>
      <c r="K25" s="28" t="s">
        <v>99</v>
      </c>
    </row>
    <row r="26" spans="2:11" ht="20" customHeight="1" x14ac:dyDescent="0.15">
      <c r="B26" s="78">
        <v>16</v>
      </c>
      <c r="C26" s="79"/>
      <c r="D26" s="18"/>
      <c r="E26" s="94"/>
      <c r="F26" s="95"/>
      <c r="G26" s="17">
        <v>126</v>
      </c>
      <c r="H26" s="17">
        <v>126</v>
      </c>
      <c r="I26" s="80"/>
      <c r="J26" s="81"/>
      <c r="K26" s="28" t="s">
        <v>100</v>
      </c>
    </row>
    <row r="27" spans="2:11" ht="20" customHeight="1" x14ac:dyDescent="0.15">
      <c r="B27" s="78">
        <v>17</v>
      </c>
      <c r="C27" s="79"/>
      <c r="D27" s="18"/>
      <c r="E27" s="94"/>
      <c r="F27" s="95"/>
      <c r="G27" s="17">
        <v>104</v>
      </c>
      <c r="H27" s="17">
        <v>104</v>
      </c>
      <c r="I27" s="26"/>
      <c r="J27" s="27"/>
      <c r="K27" s="28" t="s">
        <v>101</v>
      </c>
    </row>
    <row r="28" spans="2:11" ht="20" customHeight="1" x14ac:dyDescent="0.15">
      <c r="B28" s="78">
        <v>18</v>
      </c>
      <c r="C28" s="79"/>
      <c r="D28" s="20"/>
      <c r="E28" s="96"/>
      <c r="F28" s="97"/>
      <c r="G28" s="17">
        <v>76</v>
      </c>
      <c r="H28" s="17">
        <v>76</v>
      </c>
      <c r="I28" s="26"/>
      <c r="J28" s="27"/>
      <c r="K28" s="28" t="s">
        <v>102</v>
      </c>
    </row>
    <row r="29" spans="2:11" ht="20" customHeight="1" x14ac:dyDescent="0.15">
      <c r="B29" s="78">
        <v>19</v>
      </c>
      <c r="C29" s="79"/>
      <c r="D29" s="90" t="s">
        <v>49</v>
      </c>
      <c r="E29" s="83" t="s">
        <v>103</v>
      </c>
      <c r="F29" s="83"/>
      <c r="G29" s="17">
        <v>90</v>
      </c>
      <c r="H29" s="17">
        <v>90</v>
      </c>
      <c r="I29" s="80"/>
      <c r="J29" s="81"/>
      <c r="K29" s="28" t="s">
        <v>104</v>
      </c>
    </row>
    <row r="30" spans="2:11" ht="20" customHeight="1" x14ac:dyDescent="0.15">
      <c r="B30" s="78">
        <v>20</v>
      </c>
      <c r="C30" s="79"/>
      <c r="D30" s="91"/>
      <c r="E30" s="83"/>
      <c r="F30" s="83"/>
      <c r="G30" s="17"/>
      <c r="H30" s="17"/>
      <c r="I30" s="80"/>
      <c r="J30" s="81"/>
      <c r="K30" s="28"/>
    </row>
    <row r="31" spans="2:11" ht="20" customHeight="1" x14ac:dyDescent="0.15">
      <c r="B31" s="78">
        <v>22</v>
      </c>
      <c r="C31" s="79"/>
      <c r="D31" s="21"/>
      <c r="E31" s="84"/>
      <c r="F31" s="77"/>
      <c r="G31" s="22">
        <f>SUM(G11:G30)</f>
        <v>2395.9700000000003</v>
      </c>
      <c r="H31" s="22">
        <f>SUM(H11:H30)</f>
        <v>2395.9700000000003</v>
      </c>
      <c r="I31" s="85">
        <f>SUM(I11:J30)</f>
        <v>0</v>
      </c>
      <c r="J31" s="86"/>
      <c r="K31" s="30"/>
    </row>
    <row r="32" spans="2:11" ht="20" customHeight="1" x14ac:dyDescent="0.15">
      <c r="B32" s="13"/>
      <c r="C32" s="13"/>
      <c r="D32" s="13"/>
      <c r="E32" s="87"/>
      <c r="F32" s="87"/>
      <c r="G32" s="13"/>
      <c r="H32" s="13"/>
      <c r="I32" s="13"/>
      <c r="J32" s="31"/>
      <c r="K32" s="13"/>
    </row>
    <row r="33" spans="2:11" ht="20" customHeight="1" x14ac:dyDescent="0.15">
      <c r="B33" s="88" t="s">
        <v>77</v>
      </c>
      <c r="C33" s="88"/>
      <c r="D33" s="88"/>
      <c r="E33" s="88"/>
      <c r="F33" s="88"/>
      <c r="G33" s="88" t="s">
        <v>105</v>
      </c>
      <c r="H33" s="88"/>
      <c r="I33" s="88"/>
      <c r="J33" s="88"/>
      <c r="K33" s="16" t="s">
        <v>106</v>
      </c>
    </row>
    <row r="34" spans="2:11" ht="20" customHeight="1" x14ac:dyDescent="0.15">
      <c r="B34" s="89">
        <f>H31</f>
        <v>2395.9700000000003</v>
      </c>
      <c r="C34" s="89"/>
      <c r="D34" s="89"/>
      <c r="E34" s="89"/>
      <c r="F34" s="89"/>
      <c r="G34" s="89">
        <f>I31</f>
        <v>0</v>
      </c>
      <c r="H34" s="89"/>
      <c r="I34" s="89"/>
      <c r="J34" s="89"/>
      <c r="K34" s="32">
        <f>SUM(B34:J34)</f>
        <v>2395.9700000000003</v>
      </c>
    </row>
    <row r="35" spans="2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ht="20" customHeight="1" x14ac:dyDescent="0.15">
      <c r="B36" s="13" t="s">
        <v>107</v>
      </c>
      <c r="C36" s="13"/>
      <c r="D36" s="13"/>
      <c r="E36" s="13"/>
      <c r="F36" s="13" t="s">
        <v>60</v>
      </c>
      <c r="G36" s="13" t="s">
        <v>108</v>
      </c>
      <c r="H36" s="13"/>
      <c r="I36" s="13"/>
      <c r="J36" s="13" t="s">
        <v>62</v>
      </c>
      <c r="K36" s="13"/>
    </row>
  </sheetData>
  <mergeCells count="65">
    <mergeCell ref="B34:F34"/>
    <mergeCell ref="G34:J34"/>
    <mergeCell ref="D11:D25"/>
    <mergeCell ref="D29:D30"/>
    <mergeCell ref="E11:F14"/>
    <mergeCell ref="E15:F23"/>
    <mergeCell ref="E25:F28"/>
    <mergeCell ref="B31:C31"/>
    <mergeCell ref="E31:F31"/>
    <mergeCell ref="I31:J31"/>
    <mergeCell ref="E32:F32"/>
    <mergeCell ref="B33:F33"/>
    <mergeCell ref="G33:J33"/>
    <mergeCell ref="B28:C28"/>
    <mergeCell ref="B29:C29"/>
    <mergeCell ref="E29:F29"/>
    <mergeCell ref="I29:J29"/>
    <mergeCell ref="B30:C30"/>
    <mergeCell ref="E30:F30"/>
    <mergeCell ref="I30:J30"/>
    <mergeCell ref="B25:C25"/>
    <mergeCell ref="I25:J25"/>
    <mergeCell ref="B26:C26"/>
    <mergeCell ref="I26:J26"/>
    <mergeCell ref="B27:C27"/>
    <mergeCell ref="B23:C23"/>
    <mergeCell ref="I23:J23"/>
    <mergeCell ref="B24:C24"/>
    <mergeCell ref="E24:F24"/>
    <mergeCell ref="I24:J24"/>
    <mergeCell ref="B20:C20"/>
    <mergeCell ref="I20:J20"/>
    <mergeCell ref="B21:C21"/>
    <mergeCell ref="I21:J21"/>
    <mergeCell ref="B22:C22"/>
    <mergeCell ref="I22:J22"/>
    <mergeCell ref="B17:C17"/>
    <mergeCell ref="I17:J17"/>
    <mergeCell ref="B18:C18"/>
    <mergeCell ref="I18:J18"/>
    <mergeCell ref="B19:C19"/>
    <mergeCell ref="I19:J19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2021-08-04T04:41:52Z</cp:lastPrinted>
  <dcterms:created xsi:type="dcterms:W3CDTF">2014-04-15T08:52:00Z</dcterms:created>
  <dcterms:modified xsi:type="dcterms:W3CDTF">2021-08-04T04:42:33Z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BD854CD82A194DF3BCB10C9794DA6FEC</vt:lpwstr>
  </property>
</Properties>
</file>