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520" windowHeight="7830"/>
  </bookViews>
  <sheets>
    <sheet name="旅行社" sheetId="16" r:id="rId1"/>
    <sheet name="希尔顿" sheetId="8" state="hidden" r:id="rId2"/>
  </sheets>
  <calcPr calcId="125725"/>
</workbook>
</file>

<file path=xl/calcChain.xml><?xml version="1.0" encoding="utf-8"?>
<calcChain xmlns="http://schemas.openxmlformats.org/spreadsheetml/2006/main">
  <c r="G16" i="16"/>
  <c r="G13" l="1"/>
  <c r="G12"/>
  <c r="G11"/>
  <c r="G14" l="1"/>
  <c r="G8"/>
  <c r="G10"/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12"/>
  <c r="G13"/>
  <c r="G15"/>
  <c r="G16"/>
  <c r="G17"/>
  <c r="G19"/>
  <c r="G40"/>
  <c r="G43"/>
  <c r="G44"/>
  <c r="G45"/>
  <c r="G46"/>
  <c r="G47"/>
  <c r="G48"/>
  <c r="G49"/>
  <c r="G18" i="16" l="1"/>
  <c r="G19" s="1"/>
  <c r="G20" l="1"/>
</calcChain>
</file>

<file path=xl/sharedStrings.xml><?xml version="1.0" encoding="utf-8"?>
<sst xmlns="http://schemas.openxmlformats.org/spreadsheetml/2006/main" count="111" uniqueCount="92">
  <si>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</si>
  <si>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</si>
  <si>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</si>
  <si>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</si>
  <si>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</si>
  <si>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</si>
  <si>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</si>
  <si>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</si>
  <si>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</si>
  <si>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</si>
  <si>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</si>
  <si>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</si>
  <si>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</si>
  <si>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</si>
  <si>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</si>
  <si>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</si>
  <si>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</si>
  <si>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</si>
  <si>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</si>
  <si>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</si>
  <si>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</si>
  <si>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</si>
  <si>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</si>
  <si>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</si>
  <si>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</si>
  <si>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</si>
  <si>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</si>
  <si>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</si>
  <si>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</si>
  <si>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</si>
  <si>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</si>
  <si>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</si>
  <si>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</si>
  <si>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</si>
  <si>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</si>
  <si>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</si>
  <si>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</si>
  <si>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</si>
  <si>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</si>
  <si>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</si>
  <si>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</si>
  <si>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</si>
  <si>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</si>
  <si>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</si>
  <si>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</si>
  <si>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</si>
  <si>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</si>
  <si>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</si>
  <si>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</si>
  <si>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</si>
  <si>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</si>
  <si>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</si>
  <si>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</si>
  <si>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</si>
  <si>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</si>
  <si>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</si>
  <si>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</si>
  <si>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</si>
  <si>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</si>
  <si>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</si>
  <si>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</si>
  <si>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</si>
  <si>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</si>
  <si>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</si>
  <si>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</si>
  <si>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>Hotel-酒店住宿：</t>
    <phoneticPr fontId="1" type="noConversion"/>
  </si>
  <si>
    <t xml:space="preserve">项目 Item </t>
    <phoneticPr fontId="31" type="noConversion"/>
  </si>
  <si>
    <t>明细 Description</t>
    <phoneticPr fontId="31" type="noConversion"/>
  </si>
  <si>
    <t>单价 Unit Cost</t>
    <phoneticPr fontId="31" type="noConversion"/>
  </si>
  <si>
    <t>次数 Time</t>
    <phoneticPr fontId="31" type="noConversion"/>
  </si>
  <si>
    <t>数量 Qty.</t>
    <phoneticPr fontId="31" type="noConversion"/>
  </si>
  <si>
    <t>合计 Total</t>
    <phoneticPr fontId="1" type="noConversion"/>
  </si>
  <si>
    <t>备注 Remark</t>
    <phoneticPr fontId="1" type="noConversion"/>
  </si>
  <si>
    <t>媒体交通费用报销 
Transportation Reimbursement</t>
    <phoneticPr fontId="1" type="noConversion"/>
  </si>
  <si>
    <t>Others/其他</t>
    <phoneticPr fontId="1" type="noConversion"/>
  </si>
  <si>
    <t>总计</t>
    <phoneticPr fontId="1" type="noConversion"/>
  </si>
  <si>
    <t>媒体桌餐午餐
需均含软饮畅饮
media lunch
soft drinks should be included</t>
    <phoneticPr fontId="31" type="noConversion"/>
  </si>
  <si>
    <t>媒体午餐/media lunch：
1、环境：干净、舒适、相对安静
2、菜品：符合大众口味</t>
    <phoneticPr fontId="31" type="noConversion"/>
  </si>
  <si>
    <t>场地租赁
Venue rental</t>
  </si>
  <si>
    <t>活动场地费用
Venue for Static Photo-Shooting</t>
  </si>
  <si>
    <t>茶歇费用
Tea break</t>
  </si>
  <si>
    <t>固定费用</t>
  </si>
  <si>
    <t>Setup related/活动搭建相关</t>
  </si>
  <si>
    <t>全新一代凯迪拉克CT6媒体实拍</t>
    <phoneticPr fontId="1" type="noConversion"/>
  </si>
  <si>
    <t>2018.11.15</t>
    <phoneticPr fontId="31" type="noConversion"/>
  </si>
  <si>
    <t>媒体相关
Media Related
11月15日 39位媒体与10位媒体组相关人员陪同
In Nov 15th,48 media and 12 media team member</t>
    <phoneticPr fontId="31" type="noConversion"/>
  </si>
  <si>
    <t>媒体桌餐午餐
media lunch
11月15日 49人</t>
    <phoneticPr fontId="31" type="noConversion"/>
  </si>
  <si>
    <t>工作人员费用报销（君信）</t>
    <phoneticPr fontId="35" type="noConversion"/>
  </si>
  <si>
    <t>制作费代付</t>
    <phoneticPr fontId="35" type="noConversion"/>
  </si>
  <si>
    <t>车牌制作</t>
    <phoneticPr fontId="35" type="noConversion"/>
  </si>
  <si>
    <t>工作人员餐费报销</t>
    <phoneticPr fontId="31" type="noConversion"/>
  </si>
  <si>
    <t>媒体相关
Media Related
实报实销
Not more than 500 yuan ,Invoice reimbursement 
39位媒体参加活动，33外地媒体与6位广州本地媒体
39 media attend the event , 33 OTT media and 6 local media in Guangzhou</t>
    <phoneticPr fontId="31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</si>
</sst>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176" formatCode="#,##0_ "/>
    <numFmt numFmtId="177" formatCode="#,##0;[Red]#,##0"/>
    <numFmt numFmtId="178" formatCode="[$¥-804]#,##0;[Red][$¥-804]#,##0"/>
    <numFmt numFmtId="179" formatCode="#,##0_);[Red]\(#,##0\)"/>
    <numFmt numFmtId="180" formatCode="#,##0.00_);[Red]\(#,##0.0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5" fillId="20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2" borderId="1" applyNumberFormat="0" applyProtection="0">
      <alignment vertical="center"/>
    </xf>
    <xf numFmtId="0" fontId="8" fillId="23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4" borderId="0" applyNumberFormat="0" applyBorder="0" applyProtection="0">
      <alignment vertical="center"/>
    </xf>
    <xf numFmtId="0" fontId="30" fillId="0" borderId="0"/>
    <xf numFmtId="0" fontId="21" fillId="25" borderId="7" applyNumberFormat="0" applyProtection="0">
      <alignment vertical="center"/>
    </xf>
    <xf numFmtId="0" fontId="17" fillId="22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178" fontId="34" fillId="0" borderId="0">
      <alignment vertical="center"/>
    </xf>
  </cellStyleXfs>
  <cellXfs count="90">
    <xf numFmtId="0" fontId="0" fillId="0" borderId="0" xfId="0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6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14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3" borderId="10" xfId="0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/>
    </xf>
    <xf numFmtId="0" fontId="22" fillId="23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2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76" fontId="26" fillId="7" borderId="10" xfId="0" applyNumberFormat="1" applyFont="1" applyFill="1" applyBorder="1" applyAlignment="1">
      <alignment horizontal="center" vertical="center"/>
    </xf>
    <xf numFmtId="176" fontId="27" fillId="19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left" vertical="center"/>
    </xf>
    <xf numFmtId="0" fontId="22" fillId="26" borderId="0" xfId="0" applyFont="1" applyFill="1" applyBorder="1">
      <alignment vertical="center"/>
    </xf>
    <xf numFmtId="0" fontId="22" fillId="26" borderId="14" xfId="0" applyFont="1" applyFill="1" applyBorder="1" applyAlignment="1">
      <alignment horizontal="left" vertical="center"/>
    </xf>
    <xf numFmtId="0" fontId="22" fillId="26" borderId="15" xfId="0" applyFont="1" applyFill="1" applyBorder="1" applyAlignment="1">
      <alignment horizontal="left" vertical="center"/>
    </xf>
    <xf numFmtId="0" fontId="22" fillId="26" borderId="16" xfId="0" applyFont="1" applyFill="1" applyBorder="1" applyAlignment="1">
      <alignment horizontal="left" vertical="center"/>
    </xf>
    <xf numFmtId="0" fontId="32" fillId="27" borderId="10" xfId="0" applyFont="1" applyFill="1" applyBorder="1" applyAlignment="1">
      <alignment horizontal="center" vertical="center" wrapText="1"/>
    </xf>
    <xf numFmtId="176" fontId="32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22" fillId="26" borderId="0" xfId="0" applyNumberFormat="1" applyFont="1" applyFill="1" applyBorder="1" applyAlignment="1">
      <alignment vertical="center"/>
    </xf>
    <xf numFmtId="176" fontId="23" fillId="19" borderId="10" xfId="0" applyNumberFormat="1" applyFont="1" applyFill="1" applyBorder="1" applyAlignment="1">
      <alignment horizontal="center" vertical="center"/>
    </xf>
    <xf numFmtId="177" fontId="26" fillId="7" borderId="10" xfId="0" applyNumberFormat="1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178" fontId="22" fillId="0" borderId="20" xfId="56" applyFont="1" applyFill="1" applyBorder="1" applyAlignment="1">
      <alignment horizontal="left" vertical="center" wrapText="1"/>
    </xf>
    <xf numFmtId="178" fontId="23" fillId="0" borderId="19" xfId="56" applyFont="1" applyFill="1" applyBorder="1" applyAlignment="1">
      <alignment horizontal="left" vertical="center" wrapText="1"/>
    </xf>
    <xf numFmtId="178" fontId="23" fillId="0" borderId="10" xfId="56" applyFont="1" applyFill="1" applyBorder="1" applyAlignment="1">
      <alignment vertical="center" wrapText="1"/>
    </xf>
    <xf numFmtId="179" fontId="22" fillId="0" borderId="10" xfId="56" applyNumberFormat="1" applyFont="1" applyFill="1" applyBorder="1" applyAlignment="1">
      <alignment horizontal="center" vertical="center" wrapText="1"/>
    </xf>
    <xf numFmtId="180" fontId="22" fillId="0" borderId="10" xfId="56" applyNumberFormat="1" applyFont="1" applyFill="1" applyBorder="1" applyAlignment="1">
      <alignment horizontal="center" vertical="center" wrapText="1"/>
    </xf>
    <xf numFmtId="178" fontId="22" fillId="0" borderId="10" xfId="56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3" fillId="19" borderId="10" xfId="0" applyNumberFormat="1" applyFont="1" applyFill="1" applyBorder="1" applyAlignment="1">
      <alignment horizontal="center" vertical="center"/>
    </xf>
    <xf numFmtId="0" fontId="22" fillId="26" borderId="12" xfId="0" applyNumberFormat="1" applyFont="1" applyFill="1" applyBorder="1" applyAlignment="1">
      <alignment horizontal="center" vertical="center"/>
    </xf>
    <xf numFmtId="0" fontId="22" fillId="26" borderId="17" xfId="0" applyNumberFormat="1" applyFont="1" applyFill="1" applyBorder="1" applyAlignment="1">
      <alignment horizontal="center" vertical="center"/>
    </xf>
    <xf numFmtId="0" fontId="22" fillId="26" borderId="11" xfId="0" applyNumberFormat="1" applyFont="1" applyFill="1" applyBorder="1" applyAlignment="1">
      <alignment horizontal="center" vertical="center"/>
    </xf>
    <xf numFmtId="0" fontId="26" fillId="7" borderId="10" xfId="0" applyNumberFormat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left" vertical="center" wrapText="1"/>
    </xf>
    <xf numFmtId="0" fontId="24" fillId="28" borderId="20" xfId="0" applyFont="1" applyFill="1" applyBorder="1" applyAlignment="1">
      <alignment horizontal="left" vertical="center" wrapText="1"/>
    </xf>
    <xf numFmtId="0" fontId="24" fillId="28" borderId="18" xfId="0" applyFont="1" applyFill="1" applyBorder="1" applyAlignment="1">
      <alignment horizontal="left" vertical="center" wrapText="1"/>
    </xf>
    <xf numFmtId="0" fontId="24" fillId="28" borderId="19" xfId="0" applyFont="1" applyFill="1" applyBorder="1" applyAlignment="1">
      <alignment horizontal="left" vertical="center" wrapText="1"/>
    </xf>
    <xf numFmtId="0" fontId="22" fillId="26" borderId="23" xfId="0" applyFont="1" applyFill="1" applyBorder="1" applyAlignment="1">
      <alignment vertical="center" wrapText="1"/>
    </xf>
    <xf numFmtId="0" fontId="22" fillId="26" borderId="24" xfId="0" applyFont="1" applyFill="1" applyBorder="1" applyAlignment="1">
      <alignment vertical="center" wrapText="1"/>
    </xf>
    <xf numFmtId="0" fontId="22" fillId="26" borderId="14" xfId="0" applyFont="1" applyFill="1" applyBorder="1" applyAlignment="1">
      <alignment vertical="center" wrapText="1"/>
    </xf>
    <xf numFmtId="0" fontId="22" fillId="26" borderId="25" xfId="0" applyFont="1" applyFill="1" applyBorder="1" applyAlignment="1">
      <alignment horizontal="center" vertical="center"/>
    </xf>
    <xf numFmtId="0" fontId="22" fillId="26" borderId="26" xfId="0" applyFont="1" applyFill="1" applyBorder="1" applyAlignment="1">
      <alignment horizontal="center" vertical="center"/>
    </xf>
    <xf numFmtId="0" fontId="22" fillId="26" borderId="15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4" fontId="22" fillId="26" borderId="25" xfId="0" applyNumberFormat="1" applyFont="1" applyFill="1" applyBorder="1" applyAlignment="1">
      <alignment horizontal="left" vertical="center"/>
    </xf>
    <xf numFmtId="14" fontId="22" fillId="26" borderId="26" xfId="0" applyNumberFormat="1" applyFont="1" applyFill="1" applyBorder="1" applyAlignment="1">
      <alignment horizontal="left" vertical="center"/>
    </xf>
    <xf numFmtId="14" fontId="22" fillId="26" borderId="15" xfId="0" applyNumberFormat="1" applyFont="1" applyFill="1" applyBorder="1" applyAlignment="1">
      <alignment horizontal="left" vertical="center"/>
    </xf>
    <xf numFmtId="0" fontId="27" fillId="19" borderId="10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0" fontId="24" fillId="23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left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</cellXfs>
  <cellStyles count="57">
    <cellStyle name="_ET_STYLE_NoName_00_" xfId="1"/>
    <cellStyle name="0,0_x000a__x000a_NA_x000a__x000a_" xfId="2"/>
    <cellStyle name="0,0_x000d__x000a_NA_x000d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Standard_budget BMW Deal…ng 20070530.xls" xfId="45"/>
    <cellStyle name="Title" xfId="46"/>
    <cellStyle name="Total" xfId="47"/>
    <cellStyle name="Warning Text" xfId="48"/>
    <cellStyle name="差_ATSL试驾活动" xfId="49"/>
    <cellStyle name="差_Copy of Copy of ATSL上市发布会+试驾 旅行社SOW (第三轮）" xfId="50"/>
    <cellStyle name="常规" xfId="0" builtinId="0"/>
    <cellStyle name="常规 2" xfId="56"/>
    <cellStyle name="好_ATSL试驾活动" xfId="51"/>
    <cellStyle name="好_Copy of Copy of ATSL上市发布会+试驾 旅行社SOW (第三轮）" xfId="52"/>
    <cellStyle name="样式 1" xfId="53"/>
    <cellStyle name="样式 1 2" xfId="54"/>
    <cellStyle name="一般_Sheet1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3" zoomScale="80" zoomScaleNormal="80" workbookViewId="0">
      <selection activeCell="A17" sqref="A17:B17"/>
    </sheetView>
  </sheetViews>
  <sheetFormatPr defaultColWidth="19.625" defaultRowHeight="14.25"/>
  <cols>
    <col min="1" max="1" width="66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53.75" style="6" customWidth="1"/>
    <col min="9" max="16384" width="19.625" style="7"/>
  </cols>
  <sheetData>
    <row r="1" spans="1:9" ht="32.1" customHeight="1">
      <c r="A1" s="31" t="s">
        <v>0</v>
      </c>
      <c r="B1" s="62" t="s">
        <v>83</v>
      </c>
      <c r="C1" s="63"/>
      <c r="D1" s="63"/>
      <c r="E1" s="63"/>
      <c r="F1" s="63"/>
      <c r="G1" s="63"/>
      <c r="H1" s="64"/>
      <c r="I1" s="30"/>
    </row>
    <row r="2" spans="1:9">
      <c r="A2" s="32" t="s">
        <v>1</v>
      </c>
      <c r="B2" s="71" t="s">
        <v>84</v>
      </c>
      <c r="C2" s="72"/>
      <c r="D2" s="72"/>
      <c r="E2" s="72"/>
      <c r="F2" s="72"/>
      <c r="G2" s="72"/>
      <c r="H2" s="73"/>
      <c r="I2" s="30"/>
    </row>
    <row r="3" spans="1:9">
      <c r="A3" s="32" t="s">
        <v>4</v>
      </c>
      <c r="B3" s="65"/>
      <c r="C3" s="66"/>
      <c r="D3" s="66"/>
      <c r="E3" s="66"/>
      <c r="F3" s="66"/>
      <c r="G3" s="66"/>
      <c r="H3" s="67"/>
      <c r="I3" s="30"/>
    </row>
    <row r="4" spans="1:9" ht="9.75" customHeight="1">
      <c r="A4" s="32" t="s">
        <v>7</v>
      </c>
      <c r="B4" s="65"/>
      <c r="C4" s="66"/>
      <c r="D4" s="66"/>
      <c r="E4" s="66"/>
      <c r="F4" s="66"/>
      <c r="G4" s="66"/>
      <c r="H4" s="67"/>
      <c r="I4" s="30"/>
    </row>
    <row r="5" spans="1:9">
      <c r="A5" s="29" t="s">
        <v>8</v>
      </c>
      <c r="B5" s="33"/>
    </row>
    <row r="6" spans="1:9" s="4" customFormat="1">
      <c r="A6" s="68" t="s">
        <v>66</v>
      </c>
      <c r="B6" s="68"/>
      <c r="C6" s="34" t="s">
        <v>67</v>
      </c>
      <c r="D6" s="35" t="s">
        <v>68</v>
      </c>
      <c r="E6" s="35" t="s">
        <v>69</v>
      </c>
      <c r="F6" s="35" t="s">
        <v>70</v>
      </c>
      <c r="G6" s="35" t="s">
        <v>71</v>
      </c>
      <c r="H6" s="36" t="s">
        <v>72</v>
      </c>
    </row>
    <row r="7" spans="1:9" s="4" customFormat="1" ht="15">
      <c r="A7" s="59" t="s">
        <v>65</v>
      </c>
      <c r="B7" s="60"/>
      <c r="C7" s="60"/>
      <c r="D7" s="60"/>
      <c r="E7" s="60"/>
      <c r="F7" s="60"/>
      <c r="G7" s="60"/>
      <c r="H7" s="61"/>
    </row>
    <row r="8" spans="1:9" s="3" customFormat="1" ht="71.25">
      <c r="A8" s="42" t="s">
        <v>77</v>
      </c>
      <c r="B8" s="41" t="s">
        <v>76</v>
      </c>
      <c r="C8" s="40" t="s">
        <v>86</v>
      </c>
      <c r="D8" s="1">
        <v>300</v>
      </c>
      <c r="E8" s="25">
        <v>1</v>
      </c>
      <c r="F8" s="25">
        <v>28</v>
      </c>
      <c r="G8" s="1">
        <f t="shared" ref="G8" si="0">D8*E8*F8</f>
        <v>8400</v>
      </c>
      <c r="H8" s="41" t="s">
        <v>85</v>
      </c>
    </row>
    <row r="9" spans="1:9" s="3" customFormat="1" ht="15">
      <c r="A9" s="59" t="s">
        <v>82</v>
      </c>
      <c r="B9" s="60"/>
      <c r="C9" s="60"/>
      <c r="D9" s="60"/>
      <c r="E9" s="60"/>
      <c r="F9" s="60"/>
      <c r="G9" s="60"/>
      <c r="H9" s="61"/>
    </row>
    <row r="10" spans="1:9" s="3" customFormat="1" ht="46.9" customHeight="1">
      <c r="A10" s="58" t="s">
        <v>79</v>
      </c>
      <c r="B10" s="52"/>
      <c r="C10" s="40" t="s">
        <v>78</v>
      </c>
      <c r="D10" s="1">
        <v>150000</v>
      </c>
      <c r="E10" s="25">
        <v>1</v>
      </c>
      <c r="F10" s="25">
        <v>1</v>
      </c>
      <c r="G10" s="1">
        <f t="shared" ref="G10:G14" si="1">D10*E10*F10</f>
        <v>150000</v>
      </c>
      <c r="H10" s="41"/>
    </row>
    <row r="11" spans="1:9" s="3" customFormat="1" ht="46.9" customHeight="1">
      <c r="A11" s="43" t="s">
        <v>87</v>
      </c>
      <c r="B11" s="44"/>
      <c r="C11" s="45"/>
      <c r="D11" s="46">
        <v>6606.46</v>
      </c>
      <c r="E11" s="46">
        <v>1</v>
      </c>
      <c r="F11" s="46">
        <v>1</v>
      </c>
      <c r="G11" s="47">
        <f t="shared" si="1"/>
        <v>6606.46</v>
      </c>
      <c r="H11" s="48"/>
    </row>
    <row r="12" spans="1:9" s="3" customFormat="1" ht="46.9" customHeight="1">
      <c r="A12" s="43" t="s">
        <v>88</v>
      </c>
      <c r="B12" s="44"/>
      <c r="C12" s="45"/>
      <c r="D12" s="46">
        <v>61798</v>
      </c>
      <c r="E12" s="46">
        <v>1</v>
      </c>
      <c r="F12" s="46">
        <v>1</v>
      </c>
      <c r="G12" s="47">
        <f t="shared" si="1"/>
        <v>61798</v>
      </c>
      <c r="H12" s="48"/>
    </row>
    <row r="13" spans="1:9" s="3" customFormat="1" ht="46.9" customHeight="1">
      <c r="A13" s="43" t="s">
        <v>89</v>
      </c>
      <c r="B13" s="44"/>
      <c r="C13" s="45"/>
      <c r="D13" s="46">
        <v>2000</v>
      </c>
      <c r="E13" s="46">
        <v>1</v>
      </c>
      <c r="F13" s="46">
        <v>1</v>
      </c>
      <c r="G13" s="47">
        <f t="shared" si="1"/>
        <v>2000</v>
      </c>
      <c r="H13" s="48"/>
    </row>
    <row r="14" spans="1:9" s="3" customFormat="1" ht="30.6" customHeight="1">
      <c r="A14" s="58" t="s">
        <v>80</v>
      </c>
      <c r="B14" s="52"/>
      <c r="C14" s="40" t="s">
        <v>81</v>
      </c>
      <c r="D14" s="1">
        <v>160</v>
      </c>
      <c r="E14" s="25">
        <v>1</v>
      </c>
      <c r="F14" s="25">
        <v>46</v>
      </c>
      <c r="G14" s="1">
        <f t="shared" si="1"/>
        <v>7360</v>
      </c>
      <c r="H14" s="41"/>
    </row>
    <row r="15" spans="1:9" s="3" customFormat="1" ht="16.5" customHeight="1">
      <c r="A15" s="59" t="s">
        <v>74</v>
      </c>
      <c r="B15" s="60"/>
      <c r="C15" s="60"/>
      <c r="D15" s="60"/>
      <c r="E15" s="60"/>
      <c r="F15" s="60"/>
      <c r="G15" s="60"/>
      <c r="H15" s="61"/>
    </row>
    <row r="16" spans="1:9" s="3" customFormat="1" ht="16.5" customHeight="1">
      <c r="A16" s="49" t="s">
        <v>90</v>
      </c>
      <c r="B16" s="50"/>
      <c r="C16" s="16"/>
      <c r="D16" s="1">
        <v>735</v>
      </c>
      <c r="E16" s="1">
        <v>1</v>
      </c>
      <c r="F16" s="1">
        <v>1</v>
      </c>
      <c r="G16" s="1">
        <f>D16*E16*F16</f>
        <v>735</v>
      </c>
      <c r="H16" s="41"/>
    </row>
    <row r="17" spans="1:8" s="3" customFormat="1" ht="114" customHeight="1">
      <c r="A17" s="51" t="s">
        <v>73</v>
      </c>
      <c r="B17" s="52"/>
      <c r="C17" s="16"/>
      <c r="D17" s="1">
        <v>492</v>
      </c>
      <c r="E17" s="1">
        <v>1</v>
      </c>
      <c r="F17" s="1">
        <v>35</v>
      </c>
      <c r="G17" s="1">
        <v>16827.3</v>
      </c>
      <c r="H17" s="41" t="s">
        <v>91</v>
      </c>
    </row>
    <row r="18" spans="1:8" s="37" customFormat="1" ht="15" customHeight="1">
      <c r="A18" s="57" t="s">
        <v>22</v>
      </c>
      <c r="B18" s="57"/>
      <c r="C18" s="57"/>
      <c r="D18" s="57"/>
      <c r="E18" s="57"/>
      <c r="F18" s="57"/>
      <c r="G18" s="21">
        <f>SUM(G8:G17)</f>
        <v>253726.75999999998</v>
      </c>
      <c r="H18" s="54"/>
    </row>
    <row r="19" spans="1:8" s="37" customFormat="1" ht="15" customHeight="1">
      <c r="A19" s="57" t="s">
        <v>15</v>
      </c>
      <c r="B19" s="57"/>
      <c r="C19" s="57"/>
      <c r="D19" s="57"/>
      <c r="E19" s="57"/>
      <c r="F19" s="57"/>
      <c r="G19" s="39">
        <f>G18*0.1</f>
        <v>25372.675999999999</v>
      </c>
      <c r="H19" s="55"/>
    </row>
    <row r="20" spans="1:8" s="37" customFormat="1" ht="15" customHeight="1">
      <c r="A20" s="53" t="s">
        <v>75</v>
      </c>
      <c r="B20" s="53"/>
      <c r="C20" s="53"/>
      <c r="D20" s="53"/>
      <c r="E20" s="53"/>
      <c r="F20" s="53"/>
      <c r="G20" s="38">
        <f>SUM(G18:G19)</f>
        <v>279099.43599999999</v>
      </c>
      <c r="H20" s="56"/>
    </row>
  </sheetData>
  <mergeCells count="15">
    <mergeCell ref="A9:H9"/>
    <mergeCell ref="B1:H1"/>
    <mergeCell ref="B3:H3"/>
    <mergeCell ref="B4:H4"/>
    <mergeCell ref="A6:B6"/>
    <mergeCell ref="B2:H2"/>
    <mergeCell ref="A7:H7"/>
    <mergeCell ref="A10:B10"/>
    <mergeCell ref="A14:B14"/>
    <mergeCell ref="A15:H15"/>
    <mergeCell ref="A20:F20"/>
    <mergeCell ref="H18:H20"/>
    <mergeCell ref="A17:B17"/>
    <mergeCell ref="A18:F18"/>
    <mergeCell ref="A19:F19"/>
  </mergeCells>
  <phoneticPr fontId="3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95" customHeight="1">
      <c r="A1" s="84"/>
      <c r="B1" s="84"/>
      <c r="C1" s="84"/>
    </row>
    <row r="2" spans="1:8" ht="32.1" customHeight="1">
      <c r="A2" s="8" t="s">
        <v>0</v>
      </c>
      <c r="B2" s="85" t="s">
        <v>62</v>
      </c>
      <c r="C2" s="85"/>
      <c r="D2" s="85"/>
      <c r="E2" s="85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86" t="s">
        <v>2</v>
      </c>
      <c r="B7" s="86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87" t="s">
        <v>45</v>
      </c>
      <c r="B8" s="87"/>
      <c r="C8" s="87"/>
      <c r="D8" s="87"/>
      <c r="E8" s="87"/>
      <c r="F8" s="87"/>
      <c r="G8" s="19"/>
      <c r="H8" s="13"/>
    </row>
    <row r="9" spans="1:8" s="3" customFormat="1" ht="43.35" customHeight="1">
      <c r="A9" s="80" t="s">
        <v>24</v>
      </c>
      <c r="B9" s="81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3.35" customHeight="1">
      <c r="A10" s="88"/>
      <c r="B10" s="89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6" customHeight="1">
      <c r="A11" s="88"/>
      <c r="B11" s="89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6" customHeight="1">
      <c r="A12" s="88"/>
      <c r="B12" s="89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6" customHeight="1">
      <c r="A13" s="88"/>
      <c r="B13" s="89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6" customHeight="1">
      <c r="A14" s="82"/>
      <c r="B14" s="83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6" customHeight="1">
      <c r="A15" s="80" t="s">
        <v>12</v>
      </c>
      <c r="B15" s="81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95" customHeight="1">
      <c r="A16" s="82"/>
      <c r="B16" s="83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69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6" customHeight="1">
      <c r="A18" s="70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78" t="s">
        <v>20</v>
      </c>
      <c r="B20" s="78"/>
      <c r="C20" s="78"/>
      <c r="D20" s="78"/>
      <c r="E20" s="78"/>
      <c r="F20" s="78"/>
      <c r="G20" s="15"/>
      <c r="H20" s="15"/>
    </row>
    <row r="21" spans="1:8" s="4" customFormat="1" ht="15" customHeight="1">
      <c r="A21" s="79" t="s">
        <v>37</v>
      </c>
      <c r="B21" s="79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77" t="s">
        <v>64</v>
      </c>
      <c r="B22" s="77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77"/>
      <c r="B23" s="77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77" t="s">
        <v>52</v>
      </c>
      <c r="B24" s="77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77" t="s">
        <v>47</v>
      </c>
      <c r="B25" s="77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77"/>
      <c r="B26" s="77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77" t="s">
        <v>51</v>
      </c>
      <c r="B27" s="77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77"/>
      <c r="B28" s="77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77"/>
      <c r="B29" s="77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77" t="s">
        <v>53</v>
      </c>
      <c r="B30" s="77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77" t="s">
        <v>48</v>
      </c>
      <c r="B31" s="77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77"/>
      <c r="B32" s="77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77" t="s">
        <v>50</v>
      </c>
      <c r="B33" s="77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77"/>
      <c r="B34" s="77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77" t="s">
        <v>55</v>
      </c>
      <c r="B35" s="77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77"/>
      <c r="B36" s="77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77" t="s">
        <v>49</v>
      </c>
      <c r="B37" s="77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77"/>
      <c r="B38" s="77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78" t="s">
        <v>13</v>
      </c>
      <c r="B39" s="78"/>
      <c r="C39" s="78"/>
      <c r="D39" s="78"/>
      <c r="E39" s="78"/>
      <c r="F39" s="78"/>
      <c r="G39" s="13"/>
      <c r="H39" s="13"/>
    </row>
    <row r="40" spans="1:8" s="3" customFormat="1" ht="30.75" customHeight="1">
      <c r="A40" s="75" t="s">
        <v>59</v>
      </c>
      <c r="B40" s="76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75" t="s">
        <v>61</v>
      </c>
      <c r="B41" s="76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78" t="s">
        <v>14</v>
      </c>
      <c r="B42" s="78"/>
      <c r="C42" s="78"/>
      <c r="D42" s="78"/>
      <c r="E42" s="78"/>
      <c r="F42" s="78"/>
      <c r="G42" s="13"/>
      <c r="H42" s="13"/>
    </row>
    <row r="43" spans="1:8" s="3" customFormat="1" ht="28.5" customHeight="1">
      <c r="A43" s="75" t="s">
        <v>27</v>
      </c>
      <c r="B43" s="76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75" t="s">
        <v>28</v>
      </c>
      <c r="B44" s="76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75" t="s">
        <v>21</v>
      </c>
      <c r="B45" s="76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57" t="s">
        <v>22</v>
      </c>
      <c r="B46" s="57"/>
      <c r="C46" s="57"/>
      <c r="D46" s="57"/>
      <c r="E46" s="57"/>
      <c r="F46" s="57"/>
      <c r="G46" s="21">
        <f>SUM(G9:G45)</f>
        <v>623400</v>
      </c>
    </row>
    <row r="47" spans="1:8" s="17" customFormat="1" ht="15" customHeight="1">
      <c r="A47" s="57" t="s">
        <v>15</v>
      </c>
      <c r="B47" s="57"/>
      <c r="C47" s="57"/>
      <c r="D47" s="57"/>
      <c r="E47" s="57"/>
      <c r="F47" s="57"/>
      <c r="G47" s="20">
        <f>G46*0.1</f>
        <v>62340</v>
      </c>
    </row>
    <row r="48" spans="1:8" s="17" customFormat="1" ht="15" customHeight="1">
      <c r="A48" s="57" t="s">
        <v>16</v>
      </c>
      <c r="B48" s="57"/>
      <c r="C48" s="57"/>
      <c r="D48" s="57"/>
      <c r="E48" s="57"/>
      <c r="F48" s="57"/>
      <c r="G48" s="20">
        <f>G47*0.055</f>
        <v>3428.7</v>
      </c>
    </row>
    <row r="49" spans="1:7" s="17" customFormat="1" ht="15" customHeight="1">
      <c r="A49" s="74" t="s">
        <v>23</v>
      </c>
      <c r="B49" s="74"/>
      <c r="C49" s="74"/>
      <c r="D49" s="74"/>
      <c r="E49" s="74"/>
      <c r="F49" s="74"/>
      <c r="G49" s="22">
        <f>SUM(G46:G48)</f>
        <v>689168.7</v>
      </c>
    </row>
  </sheetData>
  <mergeCells count="30">
    <mergeCell ref="A15:B16"/>
    <mergeCell ref="A17:A18"/>
    <mergeCell ref="A1:C1"/>
    <mergeCell ref="B2:E2"/>
    <mergeCell ref="A7:B7"/>
    <mergeCell ref="A8:F8"/>
    <mergeCell ref="A9:A14"/>
    <mergeCell ref="B9:B14"/>
    <mergeCell ref="A20:F20"/>
    <mergeCell ref="A21:B21"/>
    <mergeCell ref="A22:B23"/>
    <mergeCell ref="A24:B24"/>
    <mergeCell ref="A44:B44"/>
    <mergeCell ref="A42:F42"/>
    <mergeCell ref="A27:B29"/>
    <mergeCell ref="A30:B30"/>
    <mergeCell ref="A31:B32"/>
    <mergeCell ref="A41:B41"/>
    <mergeCell ref="A33:B34"/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7:F4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旅行社</vt:lpstr>
      <vt:lpstr>希尔顿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thinkpad</cp:lastModifiedBy>
  <cp:revision/>
  <cp:lastPrinted>2011-01-18T01:30:46Z</cp:lastPrinted>
  <dcterms:created xsi:type="dcterms:W3CDTF">1996-12-17T01:32:42Z</dcterms:created>
  <dcterms:modified xsi:type="dcterms:W3CDTF">2018-12-12T07:31:02Z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