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<sst xmlns="http://schemas.openxmlformats.org/spreadsheetml/2006/main" count="112" uniqueCount="87">
  <si>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</si>
  <si>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 HMEA-191107-STY200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</si>
  <si>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</si>
  <si>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</si>
  <si>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</si>
  <si>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</si>
  <si>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</si>
  <si>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</si>
  <si>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</si>
  <si>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</si>
  <si>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</si>
  <si>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</si>
  <si>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</si>
  <si>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</si>
  <si>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</si>
  <si>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</si>
  <si>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</si>
  <si>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</si>
  <si>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</si>
  <si>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</si>
  <si>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</si>
  <si>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</si>
  <si>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</si>
  <si>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</si>
  <si>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</si>
  <si>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</si>
  <si>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</si>
  <si>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</si>
  <si>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</si>
  <si>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</si>
  <si>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</si>
  <si>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</si>
  <si>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</si>
  <si>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</si>
  <si>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</si>
  <si>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</si>
  <si>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</si>
  <si>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</si>
  <si>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</si>
  <si>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</si>
  <si>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</si>
  <si>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</si>
  <si>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</si>
  <si>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</si>
  <si>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</si>
  <si>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</si>
  <si>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</si>
  <si>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</si>
  <si>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</si>
  <si>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</si>
  <si>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</si>
  <si>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</si>
  <si>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</si>
  <si>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</si>
  <si>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</si>
  <si>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</si>
  <si>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</si>
  <si>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</si>
  <si>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</si>
  <si>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</si>
  <si>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</si>
  <si>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</si>
  <si>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</si>
  <si>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</si>
  <si>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</si>
  <si>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HMEA-191114-SXY299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</si>
  <si>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</si>
  <si>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</si>
  <si>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</si>
  <si>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</si>
  <si>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</si>
  <si>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</si>
  <si>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</si>
  <si>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</si>
  <si>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</si>
  <si>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</si>
  <si>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</si>
  <si>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闪送费用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</si>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</sst>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7" fillId="27" borderId="19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23831.52</v>
      </c>
      <c r="G17" s="65">
        <v>0</v>
      </c>
      <c r="H17" s="65">
        <f t="shared" si="0"/>
        <v>23831.52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2448</v>
      </c>
      <c r="G18" s="65">
        <v>0</v>
      </c>
      <c r="H18" s="65">
        <f t="shared" si="0"/>
        <v>2448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900</v>
      </c>
      <c r="G19" s="65">
        <v>0</v>
      </c>
      <c r="H19" s="65">
        <f t="shared" si="0"/>
        <v>900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27179.52</v>
      </c>
      <c r="G21" s="69">
        <f t="shared" ref="G21:H21" si="5">SUM(G17:G20)</f>
        <v>0</v>
      </c>
      <c r="H21" s="69">
        <f t="shared" si="5"/>
        <v>27179.52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27179.52</v>
      </c>
      <c r="G53" s="69">
        <f t="shared" si="22"/>
        <v>0</v>
      </c>
      <c r="H53" s="69">
        <f t="shared" si="22"/>
        <v>27179.52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27179.52</v>
      </c>
      <c r="D58" s="81"/>
      <c r="E58" s="81">
        <f>F53</f>
        <v>27179.52</v>
      </c>
      <c r="F58" s="81"/>
      <c r="G58" s="81">
        <f>G53</f>
        <v>0</v>
      </c>
      <c r="H58" s="81"/>
      <c r="I58" s="99">
        <f>A58-C58</f>
        <v>-27179.52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43783</v>
      </c>
      <c r="G7" s="11"/>
      <c r="H7" s="10" t="s">
        <v>63</v>
      </c>
      <c r="I7" s="39"/>
      <c r="J7" s="12">
        <v>43790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25.47</v>
      </c>
      <c r="H11" s="27">
        <v>25.47</v>
      </c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31.9</v>
      </c>
      <c r="H12" s="27">
        <v>31.9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3" t="s">
        <v>76</v>
      </c>
      <c r="F13" s="24"/>
      <c r="G13" s="27">
        <f t="shared" si="0"/>
        <v>0</v>
      </c>
      <c r="H13" s="27">
        <v>0</v>
      </c>
      <c r="I13" s="42"/>
      <c r="J13" s="43"/>
      <c r="K13" s="45"/>
    </row>
    <row r="14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0</v>
      </c>
      <c r="H14" s="27">
        <v>0</v>
      </c>
      <c r="I14" s="42"/>
      <c r="J14" s="43"/>
      <c r="K14" s="44"/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51</v>
      </c>
      <c r="H15" s="27">
        <v>51</v>
      </c>
      <c r="I15" s="42"/>
      <c r="J15" s="43"/>
      <c r="K15" s="44"/>
    </row>
    <row r="16" ht="20.1" customHeight="1" spans="2:11">
      <c r="B16" s="23">
        <v>6</v>
      </c>
      <c r="C16" s="24"/>
      <c r="D16" s="28"/>
      <c r="E16" s="23" t="s">
        <v>76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76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108.37</v>
      </c>
      <c r="H18" s="31">
        <f>SUM(H11:H17)</f>
        <v>108.37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108.37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108.37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43783</v>
      </c>
      <c r="G30" s="11"/>
      <c r="H30" s="10" t="s">
        <v>63</v>
      </c>
      <c r="I30" s="39"/>
      <c r="J30" s="11">
        <f>J7</f>
        <v>43790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HMEA-191114-SXY299</v>
      </c>
      <c r="K31" s="41"/>
    </row>
    <row r="32" ht="20.1" customHeight="1"/>
    <row r="33" ht="20.1" customHeight="1" spans="2:11">
      <c r="B33" s="26"/>
      <c r="C33" s="26"/>
      <c r="D33" s="33" t="s">
        <v>83</v>
      </c>
      <c r="E33" s="26" t="s">
        <v>84</v>
      </c>
      <c r="F33" s="26"/>
      <c r="G33" s="27" t="s">
        <v>85</v>
      </c>
      <c r="H33" s="27" t="s">
        <v>86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59</v>
      </c>
      <c r="E34" s="35">
        <v>43783</v>
      </c>
      <c r="F34" s="26"/>
      <c r="G34" s="27">
        <v>100</v>
      </c>
      <c r="H34" s="27">
        <v>1</v>
      </c>
      <c r="I34" s="42">
        <f>G34*H34</f>
        <v>100</v>
      </c>
      <c r="J34" s="43"/>
      <c r="K34" s="45"/>
    </row>
    <row r="35" ht="20.1" customHeight="1" spans="2:11">
      <c r="B35" s="26">
        <v>2</v>
      </c>
      <c r="C35" s="26"/>
      <c r="D35" s="34"/>
      <c r="E35" s="26"/>
      <c r="F35" s="26"/>
      <c r="G35" s="27">
        <v>0</v>
      </c>
      <c r="H35" s="27">
        <v>0</v>
      </c>
      <c r="I35" s="42">
        <f t="shared" ref="I35:I36" si="1">G35*H35</f>
        <v>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2019-11-29T07:54:09Z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