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0480" yWindow="0" windowWidth="18320" windowHeight="17460"/>
  </bookViews>
  <sheets>
    <sheet name="SOW  CHN 结算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2" l="1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H8" i="2"/>
  <c r="H18" i="2"/>
  <c r="G14" i="2"/>
  <c r="G13" i="2"/>
  <c r="G12" i="2"/>
  <c r="G11" i="2"/>
  <c r="G10" i="2"/>
  <c r="H9" i="2"/>
  <c r="H50" i="2"/>
  <c r="H51" i="2"/>
  <c r="H52" i="2"/>
  <c r="H53" i="2"/>
</calcChain>
</file>

<file path=xl/sharedStrings.xml><?xml version="1.0" encoding="utf-8"?>
<sst xmlns="http://schemas.openxmlformats.org/spreadsheetml/2006/main" count="92" uniqueCount="90">
  <si>
    <t>供应商：中国康辉旅行社集团有限责任公司</t>
  </si>
  <si>
    <t>联系人：高琴琴</t>
  </si>
  <si>
    <t>电话：021-50851293 13764936044</t>
  </si>
  <si>
    <t>事宜 Subject</t>
  </si>
  <si>
    <t>NO.59/60 Buick&amp;NO.44/45 Chevrolet&amp;NO.35/36 Caddi Brand LOI Signing Ceremony  in the first half of 2017 (Project&amp;Set up&amp;Execution)</t>
  </si>
  <si>
    <t>地点 Venue</t>
  </si>
  <si>
    <t>上海 浦东嘉里中心大酒店 Pudong Kerry Hotel/ 上海金桥红枫万豪酒店 Shanghai Marriott  Hotel  Pudong East</t>
  </si>
  <si>
    <t>时间 Date</t>
  </si>
  <si>
    <t>5/17 报到 check in，5/18大会 Meeting，5/19离店  check out</t>
  </si>
  <si>
    <t>项目
Item</t>
  </si>
  <si>
    <t>日期
Date</t>
  </si>
  <si>
    <t>地点
Venue</t>
  </si>
  <si>
    <t>SOW 说明
Comment</t>
  </si>
  <si>
    <t>场租
Meeting Room Rental</t>
  </si>
  <si>
    <t xml:space="preserve">上海厅（1/3浦东厅）
Shanghai hall </t>
  </si>
  <si>
    <t>5/16 overnight 晚间  - 5/18  a.m. 上午 搭建  Set up，
5/18 p.m.  Meeting 下午 会议，
5/19 backout 拆除 共4天</t>
  </si>
  <si>
    <t>大会当日VIP休息会场
VIP Reception</t>
  </si>
  <si>
    <t>大约50位核心投资人、20位公司管理层
 about 50 key investor and 20 SGM Management</t>
  </si>
  <si>
    <t>餐饮
Dinner and Coffee break</t>
  </si>
  <si>
    <t>报到自助晚餐
arrival dinner</t>
  </si>
  <si>
    <t xml:space="preserve"> </t>
  </si>
  <si>
    <t>大会工作自助午餐
meeting day buffet（lunch）</t>
  </si>
  <si>
    <t>大会晚宴
Banquet</t>
  </si>
  <si>
    <t>大会晚宴饮料
beverage</t>
  </si>
  <si>
    <t>全体会议
Coffee break</t>
  </si>
  <si>
    <t>备用金
Reserve Funds</t>
  </si>
  <si>
    <t>Pudong Kerry Hotel</t>
  </si>
  <si>
    <t>房费补贴
Room fee allowance</t>
  </si>
  <si>
    <t>room（以实际为准）</t>
  </si>
  <si>
    <t>酒店小计</t>
  </si>
  <si>
    <t>交通</t>
  </si>
  <si>
    <t>接送机场、火车站</t>
  </si>
  <si>
    <t>1.100——120人
2.Gl8 （5人/次）
3.5/17 12：00—24：00
5/18 9：00——12：00
5/19 8:00—16：00
 每小时一班
机场：浦东-- 35 /虹桥- 15
火车站：上海站--4 /虹桥- 2</t>
  </si>
  <si>
    <r>
      <rPr>
        <sz val="9"/>
        <color indexed="8"/>
        <rFont val="宋体"/>
      </rPr>
      <t>shift</t>
    </r>
  </si>
  <si>
    <t>应急备用</t>
  </si>
  <si>
    <t>GL8 浦东——3 ，虹桥——2</t>
  </si>
  <si>
    <t>物料</t>
  </si>
  <si>
    <t>接机物料</t>
  </si>
  <si>
    <t>引领牌（KT板 带手柄 双面）</t>
  </si>
  <si>
    <r>
      <rPr>
        <sz val="9"/>
        <color indexed="8"/>
        <rFont val="宋体"/>
      </rPr>
      <t>Set</t>
    </r>
  </si>
  <si>
    <t>迎宾牌（KT板 带手柄 双面）</t>
  </si>
  <si>
    <t>接机牌（KT板 带手柄  双面）</t>
  </si>
  <si>
    <t>大小车证（KT板 ）</t>
  </si>
  <si>
    <t>主形象X展架</t>
  </si>
  <si>
    <t>签到处</t>
  </si>
  <si>
    <t>签到处背景板（木板裱写真）</t>
  </si>
  <si>
    <t>日程X展架</t>
  </si>
  <si>
    <t>签到桌卡（KT板）</t>
  </si>
  <si>
    <t>送机时刻表X展架</t>
  </si>
  <si>
    <t>主会场舞台</t>
  </si>
  <si>
    <t>指示立牌（木制表写真）</t>
  </si>
  <si>
    <t>主形象写真画面</t>
  </si>
  <si>
    <t>背景黑丝绒</t>
  </si>
  <si>
    <t>讲台</t>
  </si>
  <si>
    <t>舞台地台（铺二层板）</t>
  </si>
  <si>
    <t>舞台地毯</t>
  </si>
  <si>
    <t>晚宴舞台</t>
  </si>
  <si>
    <t>背景板</t>
  </si>
  <si>
    <t>木工人工</t>
  </si>
  <si>
    <t>木工制作（20人，8天，每天工作12小时）</t>
  </si>
  <si>
    <t>其它物料</t>
  </si>
  <si>
    <t>席卡</t>
  </si>
  <si>
    <t>照片冲印</t>
  </si>
  <si>
    <t>相框</t>
  </si>
  <si>
    <t>意向书</t>
  </si>
  <si>
    <t>授权牌</t>
  </si>
  <si>
    <t>欢迎卡片</t>
  </si>
  <si>
    <t>胸牌</t>
  </si>
  <si>
    <t>AV设备</t>
  </si>
  <si>
    <t>音响设备</t>
  </si>
  <si>
    <t>调音台、高频/低频/反送/音箱、功放、讲台电容麦克、无线手持麦克风、耳挂式麦克、处理器、天线及分配器、 信号线、通讯主机、耳机、对讲机、线缆等</t>
  </si>
  <si>
    <t>视频设备</t>
  </si>
  <si>
    <t>开场视频制作</t>
  </si>
  <si>
    <t>拍摄、剪辑、配音，3-5 分钟</t>
  </si>
  <si>
    <t>人员及差旅&amp;运输</t>
  </si>
  <si>
    <t>摄影摄像、现场执行人员</t>
  </si>
  <si>
    <t>机票、住宿、物料运输</t>
  </si>
  <si>
    <t>运输</t>
  </si>
  <si>
    <t>物料运输</t>
  </si>
  <si>
    <t>搭建制作小计：</t>
  </si>
  <si>
    <t>费用总计</t>
  </si>
  <si>
    <t>服务费</t>
  </si>
  <si>
    <t>以上总费用的10%</t>
  </si>
  <si>
    <t>净价合计</t>
  </si>
  <si>
    <t>优惠净价合计</t>
  </si>
  <si>
    <t>2017/7/19-2017/7/20</t>
    <phoneticPr fontId="6" type="noConversion"/>
  </si>
  <si>
    <t>LED（ｐ3）主屏幕、高清投影仪、彩屏幕、彩幕控制器</t>
    <phoneticPr fontId="6" type="noConversion"/>
  </si>
  <si>
    <t>VIP Sundry Charges</t>
    <phoneticPr fontId="6" type="noConversion"/>
  </si>
  <si>
    <t>酒店协议保证数差额赔付
 room min. guarantee  protocol compensate</t>
    <phoneticPr fontId="6" type="noConversion"/>
  </si>
  <si>
    <t>2017/7/19~2017/7/21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</si>
</sst>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&quot; &quot;;\(#,##0.00\)"/>
    <numFmt numFmtId="177" formatCode="#,##0&quot; &quot;;\(#,##0\)"/>
  </numFmts>
  <fonts count="11" x14ac:knownFonts="1">
    <font>
      <sz val="12"/>
      <color indexed="8"/>
      <name val="宋体"/>
    </font>
    <font>
      <sz val="10"/>
      <color indexed="9"/>
      <name val="宋体"/>
    </font>
    <font>
      <sz val="10"/>
      <color indexed="8"/>
      <name val="宋体"/>
    </font>
    <font>
      <sz val="9"/>
      <color indexed="8"/>
      <name val="宋体"/>
    </font>
    <font>
      <sz val="9"/>
      <color indexed="8"/>
      <name val="Microsoft YaHei"/>
    </font>
    <font>
      <sz val="12"/>
      <color indexed="8"/>
      <name val="Microsoft YaHei"/>
    </font>
    <font>
      <sz val="9"/>
      <name val="宋体"/>
    </font>
    <font>
      <u/>
      <sz val="12"/>
      <color theme="10"/>
      <name val="宋体"/>
    </font>
    <font>
      <u/>
      <sz val="12"/>
      <color theme="11"/>
      <name val="宋体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</borders>
  <cellStyleXfs count="21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8">
    <xf numFmtId="0" fontId="0" fillId="0" borderId="0" xfId="0" applyFont="1" applyAlignment="1"/>
    <xf numFmtId="0" fontId="0" fillId="3" borderId="3" xfId="0" applyFont="1" applyFill="1" applyBorder="1" applyAlignment="1">
      <alignment vertical="center" wrapText="1"/>
    </xf>
    <xf numFmtId="0" fontId="0" fillId="3" borderId="2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0" fontId="0" fillId="3" borderId="7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0" fontId="0" fillId="3" borderId="7" xfId="0" applyNumberFormat="1" applyFon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8" xfId="0" applyNumberFormat="1" applyFont="1" applyFill="1" applyBorder="1" applyAlignment="1">
      <alignment vertical="center" wrapText="1"/>
    </xf>
    <xf numFmtId="0" fontId="0" fillId="3" borderId="9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left" vertical="center" wrapText="1"/>
    </xf>
    <xf numFmtId="0" fontId="0" fillId="3" borderId="10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49" fontId="1" fillId="2" borderId="6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 wrapText="1"/>
    </xf>
    <xf numFmtId="0" fontId="2" fillId="3" borderId="12" xfId="0" applyNumberFormat="1" applyFont="1" applyFill="1" applyBorder="1" applyAlignment="1">
      <alignment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vertical="center" wrapText="1"/>
    </xf>
    <xf numFmtId="49" fontId="0" fillId="3" borderId="11" xfId="0" applyNumberFormat="1" applyFont="1" applyFill="1" applyBorder="1" applyAlignment="1">
      <alignment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vertical="center" wrapText="1"/>
    </xf>
    <xf numFmtId="0" fontId="0" fillId="5" borderId="13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left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14" fontId="0" fillId="3" borderId="12" xfId="0" applyNumberFormat="1" applyFont="1" applyFill="1" applyBorder="1" applyAlignment="1">
      <alignment horizontal="center" vertical="center" wrapText="1"/>
    </xf>
    <xf numFmtId="0" fontId="0" fillId="5" borderId="12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right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right" vertical="center" wrapText="1"/>
    </xf>
    <xf numFmtId="176" fontId="5" fillId="4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49" fontId="9" fillId="6" borderId="16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176" fontId="3" fillId="3" borderId="17" xfId="0" applyNumberFormat="1" applyFont="1" applyFill="1" applyBorder="1" applyAlignment="1">
      <alignment horizontal="center" vertical="center" wrapText="1"/>
    </xf>
    <xf numFmtId="177" fontId="3" fillId="3" borderId="17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</cellXfs>
  <cellStyles count="21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普通" xfId="0" builtinId="0"/>
  </cellStyles>
  <dxfs count="1"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3CCCC"/>
      <rgbColor rgb="FFFFFF00"/>
      <rgbColor rgb="FFAAAAAA"/>
      <rgbColor rgb="FFFFFFFF"/>
      <rgbColor rgb="FFFFCC00"/>
      <rgbColor rgb="FFFF6600"/>
      <rgbColor rgb="FF339966"/>
      <rgbColor rgb="FFDD0806"/>
      <rgbColor rgb="FF969696"/>
      <rgbColor rgb="FF006411"/>
      <rgbColor rgb="FFFF0000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76"/>
  <sheetViews>
    <sheetView showGridLines="0" tabSelected="1" topLeftCell="A40" workbookViewId="0">
      <selection activeCell="B50" sqref="B50"/>
    </sheetView>
  </sheetViews>
  <sheetFormatPr baseColWidth="10" defaultColWidth="8.83203125" defaultRowHeight="35" customHeight="1" x14ac:dyDescent="0"/>
  <cols>
    <col min="1" max="1" width="14" style="23" customWidth="1"/>
    <col min="2" max="2" width="26" style="26" customWidth="1"/>
    <col min="3" max="3" width="20.1640625" style="72" customWidth="1"/>
    <col min="4" max="4" width="26.6640625" style="23" customWidth="1"/>
    <col min="5" max="5" width="10.6640625" style="23" customWidth="1"/>
    <col min="6" max="6" width="7.6640625" style="23" customWidth="1"/>
    <col min="7" max="7" width="10.6640625" style="23" customWidth="1"/>
    <col min="8" max="8" width="22.1640625" style="23" customWidth="1"/>
    <col min="9" max="252" width="8.83203125" style="23" customWidth="1"/>
  </cols>
  <sheetData>
    <row r="1" spans="1:17" ht="35" customHeight="1">
      <c r="A1" s="80" t="s">
        <v>0</v>
      </c>
      <c r="B1" s="81"/>
      <c r="C1" s="8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35" customHeight="1">
      <c r="A2" s="4" t="s">
        <v>1</v>
      </c>
      <c r="B2" s="24" t="s">
        <v>2</v>
      </c>
      <c r="C2" s="71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35" customHeight="1">
      <c r="A3" s="8" t="s">
        <v>3</v>
      </c>
      <c r="B3" s="78" t="s">
        <v>4</v>
      </c>
      <c r="C3" s="79"/>
      <c r="D3" s="79"/>
      <c r="E3" s="79"/>
      <c r="F3" s="79"/>
      <c r="G3" s="79"/>
      <c r="H3" s="79"/>
      <c r="I3" s="6"/>
      <c r="J3" s="6"/>
      <c r="K3" s="6"/>
      <c r="L3" s="6"/>
      <c r="M3" s="6"/>
      <c r="N3" s="6"/>
      <c r="O3" s="6"/>
      <c r="P3" s="6"/>
      <c r="Q3" s="7"/>
    </row>
    <row r="4" spans="1:17" ht="35" customHeight="1">
      <c r="A4" s="8" t="s">
        <v>5</v>
      </c>
      <c r="B4" s="78" t="s">
        <v>6</v>
      </c>
      <c r="C4" s="79"/>
      <c r="D4" s="79"/>
      <c r="E4" s="79"/>
      <c r="F4" s="79"/>
      <c r="G4" s="79"/>
      <c r="H4" s="79"/>
      <c r="I4" s="6"/>
      <c r="J4" s="6"/>
      <c r="K4" s="6"/>
      <c r="L4" s="6"/>
      <c r="M4" s="6"/>
      <c r="N4" s="6"/>
      <c r="O4" s="6"/>
      <c r="P4" s="6"/>
      <c r="Q4" s="7"/>
    </row>
    <row r="5" spans="1:17" ht="35" customHeight="1">
      <c r="A5" s="8" t="s">
        <v>7</v>
      </c>
      <c r="B5" s="78" t="s">
        <v>8</v>
      </c>
      <c r="C5" s="79"/>
      <c r="D5" s="79"/>
      <c r="E5" s="79"/>
      <c r="F5" s="79"/>
      <c r="G5" s="79"/>
      <c r="H5" s="79"/>
      <c r="I5" s="6"/>
      <c r="J5" s="6"/>
      <c r="K5" s="6"/>
      <c r="L5" s="6"/>
      <c r="M5" s="6"/>
      <c r="N5" s="6"/>
      <c r="O5" s="6"/>
      <c r="P5" s="6"/>
      <c r="Q5" s="7"/>
    </row>
    <row r="6" spans="1:17" ht="8" customHeight="1">
      <c r="A6" s="27"/>
      <c r="B6" s="28"/>
      <c r="C6" s="28"/>
      <c r="D6" s="9"/>
      <c r="E6" s="9"/>
      <c r="F6" s="9"/>
      <c r="G6" s="9"/>
      <c r="H6" s="28"/>
      <c r="I6" s="6"/>
      <c r="J6" s="6"/>
      <c r="K6" s="6"/>
      <c r="L6" s="6"/>
      <c r="M6" s="6"/>
      <c r="N6" s="6"/>
      <c r="O6" s="6"/>
      <c r="P6" s="6"/>
      <c r="Q6" s="7"/>
    </row>
    <row r="7" spans="1:17" ht="35" customHeight="1">
      <c r="A7" s="29" t="s">
        <v>9</v>
      </c>
      <c r="B7" s="30" t="s">
        <v>10</v>
      </c>
      <c r="C7" s="70" t="s">
        <v>11</v>
      </c>
      <c r="D7" s="75" t="s">
        <v>12</v>
      </c>
      <c r="E7" s="76"/>
      <c r="F7" s="76"/>
      <c r="G7" s="76"/>
      <c r="H7" s="77"/>
      <c r="I7" s="6"/>
      <c r="J7" s="6"/>
      <c r="K7" s="6"/>
      <c r="L7" s="6"/>
      <c r="M7" s="6"/>
      <c r="N7" s="6"/>
      <c r="O7" s="6"/>
      <c r="P7" s="6"/>
      <c r="Q7" s="7"/>
    </row>
    <row r="8" spans="1:17" ht="72.75" customHeight="1">
      <c r="A8" s="90" t="s">
        <v>13</v>
      </c>
      <c r="B8" s="30" t="s">
        <v>85</v>
      </c>
      <c r="C8" s="70" t="s">
        <v>14</v>
      </c>
      <c r="D8" s="32" t="s">
        <v>15</v>
      </c>
      <c r="E8" s="83">
        <v>35000</v>
      </c>
      <c r="F8" s="83"/>
      <c r="G8" s="33">
        <v>1</v>
      </c>
      <c r="H8" s="34">
        <f>E8*G8</f>
        <v>35000</v>
      </c>
      <c r="I8" s="6"/>
      <c r="J8" s="6"/>
      <c r="K8" s="6"/>
      <c r="L8" s="6"/>
      <c r="M8" s="6"/>
      <c r="N8" s="6"/>
      <c r="O8" s="6"/>
      <c r="P8" s="6"/>
      <c r="Q8" s="7"/>
    </row>
    <row r="9" spans="1:17" ht="54" customHeight="1">
      <c r="A9" s="91"/>
      <c r="B9" s="35">
        <v>42936</v>
      </c>
      <c r="C9" s="70" t="s">
        <v>16</v>
      </c>
      <c r="D9" s="32" t="s">
        <v>17</v>
      </c>
      <c r="E9" s="83">
        <v>10000</v>
      </c>
      <c r="F9" s="83"/>
      <c r="G9" s="33">
        <v>1</v>
      </c>
      <c r="H9" s="34">
        <f>E9*G9</f>
        <v>10000</v>
      </c>
      <c r="I9" s="6"/>
      <c r="J9" s="6"/>
      <c r="K9" s="6"/>
      <c r="L9" s="6"/>
      <c r="M9" s="6"/>
      <c r="N9" s="6"/>
      <c r="O9" s="6"/>
      <c r="P9" s="6"/>
      <c r="Q9" s="7"/>
    </row>
    <row r="10" spans="1:17" ht="35" customHeight="1">
      <c r="A10" s="90" t="s">
        <v>18</v>
      </c>
      <c r="B10" s="35">
        <v>42935</v>
      </c>
      <c r="C10" s="70" t="s">
        <v>19</v>
      </c>
      <c r="D10" s="65">
        <v>150</v>
      </c>
      <c r="E10" s="82">
        <v>300</v>
      </c>
      <c r="F10" s="82"/>
      <c r="G10" s="65">
        <f>D10*E10</f>
        <v>45000</v>
      </c>
      <c r="H10" s="36" t="s">
        <v>20</v>
      </c>
      <c r="I10" s="6"/>
      <c r="J10" s="6"/>
      <c r="K10" s="6"/>
      <c r="L10" s="6"/>
      <c r="M10" s="6"/>
      <c r="N10" s="6"/>
      <c r="O10" s="6"/>
      <c r="P10" s="6"/>
      <c r="Q10" s="7"/>
    </row>
    <row r="11" spans="1:17" ht="35" customHeight="1">
      <c r="A11" s="91"/>
      <c r="B11" s="35">
        <v>42936</v>
      </c>
      <c r="C11" s="70" t="s">
        <v>21</v>
      </c>
      <c r="D11" s="65">
        <v>150</v>
      </c>
      <c r="E11" s="82">
        <v>300</v>
      </c>
      <c r="F11" s="82"/>
      <c r="G11" s="65">
        <f>D11*E11</f>
        <v>45000</v>
      </c>
      <c r="H11" s="34"/>
      <c r="I11" s="6"/>
      <c r="J11" s="6"/>
      <c r="K11" s="6"/>
      <c r="L11" s="6"/>
      <c r="M11" s="6"/>
      <c r="N11" s="6"/>
      <c r="O11" s="6"/>
      <c r="P11" s="6"/>
      <c r="Q11" s="7"/>
    </row>
    <row r="12" spans="1:17" ht="35" customHeight="1">
      <c r="A12" s="91"/>
      <c r="B12" s="35">
        <v>42936</v>
      </c>
      <c r="C12" s="70" t="s">
        <v>22</v>
      </c>
      <c r="D12" s="65">
        <v>15</v>
      </c>
      <c r="E12" s="82">
        <v>3000</v>
      </c>
      <c r="F12" s="82"/>
      <c r="G12" s="65">
        <f>D12*E12</f>
        <v>45000</v>
      </c>
      <c r="H12" s="34"/>
      <c r="I12" s="6"/>
      <c r="J12" s="6"/>
      <c r="K12" s="6"/>
      <c r="L12" s="6"/>
      <c r="M12" s="6"/>
      <c r="N12" s="6"/>
      <c r="O12" s="6"/>
      <c r="P12" s="6"/>
      <c r="Q12" s="7"/>
    </row>
    <row r="13" spans="1:17" ht="35" customHeight="1">
      <c r="A13" s="91"/>
      <c r="B13" s="35">
        <v>42936</v>
      </c>
      <c r="C13" s="70" t="s">
        <v>23</v>
      </c>
      <c r="D13" s="65">
        <v>15</v>
      </c>
      <c r="E13" s="82">
        <v>500</v>
      </c>
      <c r="F13" s="82"/>
      <c r="G13" s="65">
        <f>D13*E13</f>
        <v>7500</v>
      </c>
      <c r="H13" s="36"/>
      <c r="I13" s="6"/>
      <c r="J13" s="6"/>
      <c r="K13" s="6"/>
      <c r="L13" s="6"/>
      <c r="M13" s="6"/>
      <c r="N13" s="6"/>
      <c r="O13" s="6"/>
      <c r="P13" s="6"/>
      <c r="Q13" s="7"/>
    </row>
    <row r="14" spans="1:17" ht="35" customHeight="1">
      <c r="A14" s="91"/>
      <c r="B14" s="35">
        <v>42936</v>
      </c>
      <c r="C14" s="70" t="s">
        <v>24</v>
      </c>
      <c r="D14" s="65">
        <v>80000</v>
      </c>
      <c r="E14" s="82">
        <v>1</v>
      </c>
      <c r="F14" s="82"/>
      <c r="G14" s="65">
        <f>D14*E14</f>
        <v>80000</v>
      </c>
      <c r="H14" s="36"/>
      <c r="I14" s="6"/>
      <c r="J14" s="6"/>
      <c r="K14" s="6"/>
      <c r="L14" s="6"/>
      <c r="M14" s="6"/>
      <c r="N14" s="6"/>
      <c r="O14" s="6"/>
      <c r="P14" s="6"/>
      <c r="Q14" s="7"/>
    </row>
    <row r="15" spans="1:17" ht="35" customHeight="1">
      <c r="A15" s="31" t="s">
        <v>25</v>
      </c>
      <c r="B15" s="37">
        <v>42936</v>
      </c>
      <c r="C15" s="70" t="s">
        <v>26</v>
      </c>
      <c r="D15" s="64" t="s">
        <v>87</v>
      </c>
      <c r="E15" s="84">
        <v>5500</v>
      </c>
      <c r="F15" s="85"/>
      <c r="G15" s="38">
        <v>5500</v>
      </c>
      <c r="H15" s="36"/>
      <c r="I15" s="10"/>
      <c r="J15" s="10"/>
      <c r="K15" s="10"/>
      <c r="L15" s="10"/>
      <c r="M15" s="10"/>
      <c r="N15" s="10"/>
      <c r="O15" s="10"/>
      <c r="P15" s="10"/>
      <c r="Q15" s="11"/>
    </row>
    <row r="16" spans="1:17" ht="35" customHeight="1">
      <c r="A16" s="90" t="s">
        <v>27</v>
      </c>
      <c r="B16" s="35">
        <v>42935</v>
      </c>
      <c r="C16" s="94" t="s">
        <v>88</v>
      </c>
      <c r="D16" s="39">
        <v>30</v>
      </c>
      <c r="E16" s="96">
        <v>500</v>
      </c>
      <c r="F16" s="97"/>
      <c r="G16" s="39">
        <v>0</v>
      </c>
      <c r="H16" s="86" t="s">
        <v>28</v>
      </c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35" customHeight="1">
      <c r="A17" s="91"/>
      <c r="B17" s="35">
        <v>42936</v>
      </c>
      <c r="C17" s="95"/>
      <c r="D17" s="39"/>
      <c r="E17" s="39"/>
      <c r="F17" s="39"/>
      <c r="G17" s="39"/>
      <c r="H17" s="87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35" customHeight="1">
      <c r="A18" s="40" t="s">
        <v>29</v>
      </c>
      <c r="B18" s="41"/>
      <c r="C18" s="41"/>
      <c r="D18" s="42"/>
      <c r="E18" s="42"/>
      <c r="F18" s="42"/>
      <c r="G18" s="42"/>
      <c r="H18" s="43">
        <f>SUM(H8+H9+G10+G11+G12+G13+G14+G15+G16)</f>
        <v>273000</v>
      </c>
      <c r="I18" s="14"/>
      <c r="J18" s="14"/>
      <c r="K18" s="14"/>
      <c r="L18" s="14"/>
      <c r="M18" s="14"/>
      <c r="N18" s="14"/>
      <c r="O18" s="14"/>
      <c r="P18" s="14"/>
      <c r="Q18" s="15"/>
    </row>
    <row r="19" spans="1:17" ht="105" customHeight="1">
      <c r="A19" s="88" t="s">
        <v>30</v>
      </c>
      <c r="B19" s="30" t="s">
        <v>89</v>
      </c>
      <c r="C19" s="69" t="s">
        <v>31</v>
      </c>
      <c r="D19" s="44" t="s">
        <v>32</v>
      </c>
      <c r="E19" s="66">
        <v>40</v>
      </c>
      <c r="F19" s="66">
        <v>600</v>
      </c>
      <c r="G19" s="66">
        <f t="shared" ref="G19:G44" si="0">E19*F19</f>
        <v>24000</v>
      </c>
      <c r="H19" s="45" t="s">
        <v>33</v>
      </c>
      <c r="I19" s="6"/>
      <c r="J19" s="6"/>
      <c r="K19" s="6"/>
      <c r="L19" s="6"/>
      <c r="M19" s="6"/>
      <c r="N19" s="6"/>
      <c r="O19" s="6"/>
      <c r="P19" s="6"/>
      <c r="Q19" s="7"/>
    </row>
    <row r="20" spans="1:17" ht="47.25" customHeight="1">
      <c r="A20" s="89"/>
      <c r="B20" s="35"/>
      <c r="C20" s="69" t="s">
        <v>34</v>
      </c>
      <c r="D20" s="44" t="s">
        <v>35</v>
      </c>
      <c r="E20" s="66">
        <v>5</v>
      </c>
      <c r="F20" s="66">
        <v>600</v>
      </c>
      <c r="G20" s="66">
        <f t="shared" si="0"/>
        <v>3000</v>
      </c>
      <c r="H20" s="46"/>
      <c r="I20" s="6"/>
      <c r="J20" s="6"/>
      <c r="K20" s="6"/>
      <c r="L20" s="6"/>
      <c r="M20" s="6"/>
      <c r="N20" s="6"/>
      <c r="O20" s="6"/>
      <c r="P20" s="6"/>
      <c r="Q20" s="7"/>
    </row>
    <row r="21" spans="1:17" ht="35" customHeight="1">
      <c r="A21" s="88" t="s">
        <v>36</v>
      </c>
      <c r="B21" s="94" t="s">
        <v>89</v>
      </c>
      <c r="C21" s="73" t="s">
        <v>37</v>
      </c>
      <c r="D21" s="44" t="s">
        <v>38</v>
      </c>
      <c r="E21" s="66">
        <v>10</v>
      </c>
      <c r="F21" s="66">
        <v>200</v>
      </c>
      <c r="G21" s="67">
        <f t="shared" si="0"/>
        <v>2000</v>
      </c>
      <c r="H21" s="92" t="s">
        <v>39</v>
      </c>
      <c r="I21" s="6"/>
      <c r="J21" s="6"/>
      <c r="K21" s="6"/>
      <c r="L21" s="6"/>
      <c r="M21" s="6"/>
      <c r="N21" s="6"/>
      <c r="O21" s="6"/>
      <c r="P21" s="6"/>
      <c r="Q21" s="7"/>
    </row>
    <row r="22" spans="1:17" ht="35" customHeight="1">
      <c r="A22" s="89"/>
      <c r="B22" s="95"/>
      <c r="C22" s="74"/>
      <c r="D22" s="44" t="s">
        <v>40</v>
      </c>
      <c r="E22" s="66">
        <v>10</v>
      </c>
      <c r="F22" s="66">
        <v>200</v>
      </c>
      <c r="G22" s="67">
        <f t="shared" si="0"/>
        <v>2000</v>
      </c>
      <c r="H22" s="93"/>
      <c r="I22" s="6"/>
      <c r="J22" s="6"/>
      <c r="K22" s="6"/>
      <c r="L22" s="6"/>
      <c r="M22" s="6"/>
      <c r="N22" s="6"/>
      <c r="O22" s="6"/>
      <c r="P22" s="6"/>
      <c r="Q22" s="7"/>
    </row>
    <row r="23" spans="1:17" ht="35" customHeight="1">
      <c r="A23" s="89"/>
      <c r="B23" s="95"/>
      <c r="C23" s="74"/>
      <c r="D23" s="44" t="s">
        <v>41</v>
      </c>
      <c r="E23" s="66">
        <v>10</v>
      </c>
      <c r="F23" s="66">
        <v>200</v>
      </c>
      <c r="G23" s="67">
        <f t="shared" si="0"/>
        <v>2000</v>
      </c>
      <c r="H23" s="93"/>
      <c r="I23" s="6"/>
      <c r="J23" s="6"/>
      <c r="K23" s="6"/>
      <c r="L23" s="6"/>
      <c r="M23" s="6"/>
      <c r="N23" s="6"/>
      <c r="O23" s="6"/>
      <c r="P23" s="6"/>
      <c r="Q23" s="7"/>
    </row>
    <row r="24" spans="1:17" ht="35" customHeight="1">
      <c r="A24" s="89"/>
      <c r="B24" s="95"/>
      <c r="C24" s="74"/>
      <c r="D24" s="44" t="s">
        <v>42</v>
      </c>
      <c r="E24" s="66">
        <v>10</v>
      </c>
      <c r="F24" s="66">
        <v>30</v>
      </c>
      <c r="G24" s="67">
        <f t="shared" si="0"/>
        <v>300</v>
      </c>
      <c r="H24" s="93"/>
      <c r="I24" s="6"/>
      <c r="J24" s="6"/>
      <c r="K24" s="6"/>
      <c r="L24" s="6"/>
      <c r="M24" s="6"/>
      <c r="N24" s="6"/>
      <c r="O24" s="6"/>
      <c r="P24" s="6"/>
      <c r="Q24" s="7"/>
    </row>
    <row r="25" spans="1:17" ht="35" customHeight="1">
      <c r="A25" s="89"/>
      <c r="B25" s="95"/>
      <c r="C25" s="74"/>
      <c r="D25" s="44" t="s">
        <v>43</v>
      </c>
      <c r="E25" s="66">
        <v>10</v>
      </c>
      <c r="F25" s="66">
        <v>280</v>
      </c>
      <c r="G25" s="67">
        <f t="shared" si="0"/>
        <v>2800</v>
      </c>
      <c r="H25" s="93"/>
      <c r="I25" s="6"/>
      <c r="J25" s="6"/>
      <c r="K25" s="6"/>
      <c r="L25" s="6"/>
      <c r="M25" s="6"/>
      <c r="N25" s="6"/>
      <c r="O25" s="6"/>
      <c r="P25" s="6"/>
      <c r="Q25" s="7"/>
    </row>
    <row r="26" spans="1:17" ht="35" customHeight="1">
      <c r="A26" s="89"/>
      <c r="B26" s="95"/>
      <c r="C26" s="73" t="s">
        <v>44</v>
      </c>
      <c r="D26" s="44" t="s">
        <v>45</v>
      </c>
      <c r="E26" s="68">
        <v>2</v>
      </c>
      <c r="F26" s="68">
        <v>5040</v>
      </c>
      <c r="G26" s="67">
        <f t="shared" si="0"/>
        <v>10080</v>
      </c>
      <c r="H26" s="93"/>
      <c r="I26" s="6"/>
      <c r="J26" s="6"/>
      <c r="K26" s="6"/>
      <c r="L26" s="6"/>
      <c r="M26" s="6"/>
      <c r="N26" s="6"/>
      <c r="O26" s="6"/>
      <c r="P26" s="6"/>
      <c r="Q26" s="7"/>
    </row>
    <row r="27" spans="1:17" ht="35" customHeight="1">
      <c r="A27" s="89"/>
      <c r="B27" s="95"/>
      <c r="C27" s="74"/>
      <c r="D27" s="44" t="s">
        <v>46</v>
      </c>
      <c r="E27" s="68">
        <v>1</v>
      </c>
      <c r="F27" s="68">
        <v>280</v>
      </c>
      <c r="G27" s="67">
        <f t="shared" si="0"/>
        <v>280</v>
      </c>
      <c r="H27" s="93"/>
      <c r="I27" s="6"/>
      <c r="J27" s="6"/>
      <c r="K27" s="6"/>
      <c r="L27" s="6"/>
      <c r="M27" s="6"/>
      <c r="N27" s="6"/>
      <c r="O27" s="6"/>
      <c r="P27" s="6"/>
      <c r="Q27" s="7"/>
    </row>
    <row r="28" spans="1:17" ht="35" customHeight="1">
      <c r="A28" s="89"/>
      <c r="B28" s="95"/>
      <c r="C28" s="74"/>
      <c r="D28" s="44" t="s">
        <v>47</v>
      </c>
      <c r="E28" s="68">
        <v>2</v>
      </c>
      <c r="F28" s="68">
        <v>300</v>
      </c>
      <c r="G28" s="67">
        <f t="shared" si="0"/>
        <v>600</v>
      </c>
      <c r="H28" s="93"/>
      <c r="I28" s="6"/>
      <c r="J28" s="6"/>
      <c r="K28" s="6"/>
      <c r="L28" s="6"/>
      <c r="M28" s="6"/>
      <c r="N28" s="6"/>
      <c r="O28" s="6"/>
      <c r="P28" s="6"/>
      <c r="Q28" s="7"/>
    </row>
    <row r="29" spans="1:17" ht="35" customHeight="1">
      <c r="A29" s="89"/>
      <c r="B29" s="95"/>
      <c r="C29" s="74"/>
      <c r="D29" s="44" t="s">
        <v>48</v>
      </c>
      <c r="E29" s="68">
        <v>1</v>
      </c>
      <c r="F29" s="68">
        <v>280</v>
      </c>
      <c r="G29" s="67">
        <f t="shared" si="0"/>
        <v>280</v>
      </c>
      <c r="H29" s="93"/>
      <c r="I29" s="6"/>
      <c r="J29" s="6"/>
      <c r="K29" s="6"/>
      <c r="L29" s="6"/>
      <c r="M29" s="6"/>
      <c r="N29" s="6"/>
      <c r="O29" s="6"/>
      <c r="P29" s="6"/>
      <c r="Q29" s="7"/>
    </row>
    <row r="30" spans="1:17" ht="35" customHeight="1">
      <c r="A30" s="89"/>
      <c r="B30" s="95"/>
      <c r="C30" s="73" t="s">
        <v>49</v>
      </c>
      <c r="D30" s="44" t="s">
        <v>50</v>
      </c>
      <c r="E30" s="68">
        <v>10</v>
      </c>
      <c r="F30" s="68">
        <v>800</v>
      </c>
      <c r="G30" s="67">
        <f t="shared" si="0"/>
        <v>8000</v>
      </c>
      <c r="H30" s="93"/>
      <c r="I30" s="6"/>
      <c r="J30" s="6"/>
      <c r="K30" s="6"/>
      <c r="L30" s="6"/>
      <c r="M30" s="6"/>
      <c r="N30" s="6"/>
      <c r="O30" s="6"/>
      <c r="P30" s="6"/>
      <c r="Q30" s="7"/>
    </row>
    <row r="31" spans="1:17" ht="35" customHeight="1">
      <c r="A31" s="89"/>
      <c r="B31" s="95"/>
      <c r="C31" s="74"/>
      <c r="D31" s="44" t="s">
        <v>51</v>
      </c>
      <c r="E31" s="68">
        <v>1</v>
      </c>
      <c r="F31" s="68">
        <v>2000</v>
      </c>
      <c r="G31" s="67">
        <f t="shared" si="0"/>
        <v>2000</v>
      </c>
      <c r="H31" s="93"/>
      <c r="I31" s="6"/>
      <c r="J31" s="6"/>
      <c r="K31" s="6"/>
      <c r="L31" s="6"/>
      <c r="M31" s="6"/>
      <c r="N31" s="6"/>
      <c r="O31" s="6"/>
      <c r="P31" s="6"/>
      <c r="Q31" s="7"/>
    </row>
    <row r="32" spans="1:17" ht="35" customHeight="1">
      <c r="A32" s="89"/>
      <c r="B32" s="95"/>
      <c r="C32" s="74"/>
      <c r="D32" s="44" t="s">
        <v>52</v>
      </c>
      <c r="E32" s="68">
        <v>1</v>
      </c>
      <c r="F32" s="68">
        <v>1000</v>
      </c>
      <c r="G32" s="67">
        <f t="shared" si="0"/>
        <v>1000</v>
      </c>
      <c r="H32" s="93"/>
      <c r="I32" s="6"/>
      <c r="J32" s="6"/>
      <c r="K32" s="6"/>
      <c r="L32" s="6"/>
      <c r="M32" s="6"/>
      <c r="N32" s="6"/>
      <c r="O32" s="6"/>
      <c r="P32" s="6"/>
      <c r="Q32" s="7"/>
    </row>
    <row r="33" spans="1:17" ht="35" customHeight="1">
      <c r="A33" s="89"/>
      <c r="B33" s="95"/>
      <c r="C33" s="74"/>
      <c r="D33" s="44" t="s">
        <v>53</v>
      </c>
      <c r="E33" s="68">
        <v>1</v>
      </c>
      <c r="F33" s="68">
        <v>4500</v>
      </c>
      <c r="G33" s="67">
        <f t="shared" si="0"/>
        <v>4500</v>
      </c>
      <c r="H33" s="93"/>
      <c r="I33" s="6"/>
      <c r="J33" s="6"/>
      <c r="K33" s="6"/>
      <c r="L33" s="6"/>
      <c r="M33" s="6"/>
      <c r="N33" s="6"/>
      <c r="O33" s="6"/>
      <c r="P33" s="6"/>
      <c r="Q33" s="7"/>
    </row>
    <row r="34" spans="1:17" ht="35" customHeight="1">
      <c r="A34" s="89"/>
      <c r="B34" s="95"/>
      <c r="C34" s="74"/>
      <c r="D34" s="44" t="s">
        <v>54</v>
      </c>
      <c r="E34" s="68">
        <v>1</v>
      </c>
      <c r="F34" s="68">
        <v>7000</v>
      </c>
      <c r="G34" s="67">
        <f t="shared" si="0"/>
        <v>7000</v>
      </c>
      <c r="H34" s="93"/>
      <c r="I34" s="6"/>
      <c r="J34" s="6"/>
      <c r="K34" s="6"/>
      <c r="L34" s="6"/>
      <c r="M34" s="6"/>
      <c r="N34" s="6"/>
      <c r="O34" s="6"/>
      <c r="P34" s="6"/>
      <c r="Q34" s="7"/>
    </row>
    <row r="35" spans="1:17" ht="35" customHeight="1">
      <c r="A35" s="89"/>
      <c r="B35" s="95"/>
      <c r="C35" s="74"/>
      <c r="D35" s="44" t="s">
        <v>55</v>
      </c>
      <c r="E35" s="68">
        <v>1</v>
      </c>
      <c r="F35" s="68">
        <v>3000</v>
      </c>
      <c r="G35" s="67">
        <f t="shared" si="0"/>
        <v>3000</v>
      </c>
      <c r="H35" s="93"/>
      <c r="I35" s="6"/>
      <c r="J35" s="6"/>
      <c r="K35" s="6"/>
      <c r="L35" s="6"/>
      <c r="M35" s="6"/>
      <c r="N35" s="6"/>
      <c r="O35" s="6"/>
      <c r="P35" s="6"/>
      <c r="Q35" s="7"/>
    </row>
    <row r="36" spans="1:17" ht="35" customHeight="1">
      <c r="A36" s="89"/>
      <c r="B36" s="95"/>
      <c r="C36" s="69" t="s">
        <v>56</v>
      </c>
      <c r="D36" s="44" t="s">
        <v>57</v>
      </c>
      <c r="E36" s="68">
        <v>1</v>
      </c>
      <c r="F36" s="68">
        <v>11200</v>
      </c>
      <c r="G36" s="67">
        <f t="shared" si="0"/>
        <v>11200</v>
      </c>
      <c r="H36" s="93"/>
      <c r="I36" s="6"/>
      <c r="J36" s="6"/>
      <c r="K36" s="6"/>
      <c r="L36" s="6"/>
      <c r="M36" s="6"/>
      <c r="N36" s="6"/>
      <c r="O36" s="6"/>
      <c r="P36" s="6"/>
      <c r="Q36" s="7"/>
    </row>
    <row r="37" spans="1:17" ht="35" customHeight="1">
      <c r="A37" s="89"/>
      <c r="B37" s="95"/>
      <c r="C37" s="69" t="s">
        <v>58</v>
      </c>
      <c r="D37" s="44" t="s">
        <v>59</v>
      </c>
      <c r="E37" s="66">
        <v>20</v>
      </c>
      <c r="F37" s="66">
        <v>800</v>
      </c>
      <c r="G37" s="67">
        <f t="shared" si="0"/>
        <v>16000</v>
      </c>
      <c r="H37" s="93"/>
      <c r="I37" s="6"/>
      <c r="J37" s="6"/>
      <c r="K37" s="6"/>
      <c r="L37" s="6"/>
      <c r="M37" s="6"/>
      <c r="N37" s="6"/>
      <c r="O37" s="6"/>
      <c r="P37" s="6"/>
      <c r="Q37" s="7"/>
    </row>
    <row r="38" spans="1:17" ht="35" customHeight="1">
      <c r="A38" s="89"/>
      <c r="B38" s="95"/>
      <c r="C38" s="73" t="s">
        <v>60</v>
      </c>
      <c r="D38" s="44" t="s">
        <v>61</v>
      </c>
      <c r="E38" s="66">
        <v>300</v>
      </c>
      <c r="F38" s="66">
        <v>15</v>
      </c>
      <c r="G38" s="67">
        <f t="shared" si="0"/>
        <v>4500</v>
      </c>
      <c r="H38" s="93"/>
      <c r="I38" s="6"/>
      <c r="J38" s="6"/>
      <c r="K38" s="6"/>
      <c r="L38" s="6"/>
      <c r="M38" s="6"/>
      <c r="N38" s="6"/>
      <c r="O38" s="6"/>
      <c r="P38" s="6"/>
      <c r="Q38" s="7"/>
    </row>
    <row r="39" spans="1:17" ht="35" customHeight="1">
      <c r="A39" s="89"/>
      <c r="B39" s="95"/>
      <c r="C39" s="74"/>
      <c r="D39" s="44" t="s">
        <v>62</v>
      </c>
      <c r="E39" s="66">
        <v>150</v>
      </c>
      <c r="F39" s="66">
        <v>25</v>
      </c>
      <c r="G39" s="67">
        <f t="shared" si="0"/>
        <v>3750</v>
      </c>
      <c r="H39" s="93"/>
      <c r="I39" s="6"/>
      <c r="J39" s="6"/>
      <c r="K39" s="6"/>
      <c r="L39" s="6"/>
      <c r="M39" s="6"/>
      <c r="N39" s="6"/>
      <c r="O39" s="6"/>
      <c r="P39" s="6"/>
      <c r="Q39" s="7"/>
    </row>
    <row r="40" spans="1:17" ht="35" customHeight="1">
      <c r="A40" s="89"/>
      <c r="B40" s="95"/>
      <c r="C40" s="74"/>
      <c r="D40" s="44" t="s">
        <v>63</v>
      </c>
      <c r="E40" s="66">
        <v>150</v>
      </c>
      <c r="F40" s="66">
        <v>50</v>
      </c>
      <c r="G40" s="67">
        <f t="shared" si="0"/>
        <v>7500</v>
      </c>
      <c r="H40" s="93"/>
      <c r="I40" s="6"/>
      <c r="J40" s="6"/>
      <c r="K40" s="6"/>
      <c r="L40" s="6"/>
      <c r="M40" s="6"/>
      <c r="N40" s="6"/>
      <c r="O40" s="6"/>
      <c r="P40" s="6"/>
      <c r="Q40" s="7"/>
    </row>
    <row r="41" spans="1:17" ht="35" customHeight="1">
      <c r="A41" s="89"/>
      <c r="B41" s="95"/>
      <c r="C41" s="74"/>
      <c r="D41" s="44" t="s">
        <v>64</v>
      </c>
      <c r="E41" s="66">
        <v>60</v>
      </c>
      <c r="F41" s="66">
        <v>30</v>
      </c>
      <c r="G41" s="67">
        <f t="shared" si="0"/>
        <v>1800</v>
      </c>
      <c r="H41" s="93"/>
      <c r="I41" s="6"/>
      <c r="J41" s="6"/>
      <c r="K41" s="6"/>
      <c r="L41" s="6"/>
      <c r="M41" s="6"/>
      <c r="N41" s="6"/>
      <c r="O41" s="6"/>
      <c r="P41" s="6"/>
      <c r="Q41" s="7"/>
    </row>
    <row r="42" spans="1:17" ht="35" customHeight="1">
      <c r="A42" s="89"/>
      <c r="B42" s="95"/>
      <c r="C42" s="74"/>
      <c r="D42" s="44" t="s">
        <v>65</v>
      </c>
      <c r="E42" s="66">
        <v>60</v>
      </c>
      <c r="F42" s="66">
        <v>200</v>
      </c>
      <c r="G42" s="67">
        <f t="shared" si="0"/>
        <v>12000</v>
      </c>
      <c r="H42" s="93"/>
      <c r="I42" s="6"/>
      <c r="J42" s="6"/>
      <c r="K42" s="6"/>
      <c r="L42" s="6"/>
      <c r="M42" s="6"/>
      <c r="N42" s="6"/>
      <c r="O42" s="6"/>
      <c r="P42" s="6"/>
      <c r="Q42" s="7"/>
    </row>
    <row r="43" spans="1:17" ht="35" customHeight="1">
      <c r="A43" s="89"/>
      <c r="B43" s="95"/>
      <c r="C43" s="74"/>
      <c r="D43" s="44" t="s">
        <v>66</v>
      </c>
      <c r="E43" s="66">
        <v>120</v>
      </c>
      <c r="F43" s="66">
        <v>8</v>
      </c>
      <c r="G43" s="67">
        <f t="shared" si="0"/>
        <v>960</v>
      </c>
      <c r="H43" s="93"/>
      <c r="I43" s="6"/>
      <c r="J43" s="6"/>
      <c r="K43" s="6"/>
      <c r="L43" s="6"/>
      <c r="M43" s="6"/>
      <c r="N43" s="6"/>
      <c r="O43" s="6"/>
      <c r="P43" s="6"/>
      <c r="Q43" s="7"/>
    </row>
    <row r="44" spans="1:17" ht="35" customHeight="1">
      <c r="A44" s="89"/>
      <c r="B44" s="95"/>
      <c r="C44" s="74"/>
      <c r="D44" s="44" t="s">
        <v>67</v>
      </c>
      <c r="E44" s="66">
        <v>200</v>
      </c>
      <c r="F44" s="66">
        <v>8</v>
      </c>
      <c r="G44" s="67">
        <f t="shared" si="0"/>
        <v>1600</v>
      </c>
      <c r="H44" s="93"/>
      <c r="I44" s="6"/>
      <c r="J44" s="6"/>
      <c r="K44" s="6"/>
      <c r="L44" s="6"/>
      <c r="M44" s="6"/>
      <c r="N44" s="6"/>
      <c r="O44" s="6"/>
      <c r="P44" s="6"/>
      <c r="Q44" s="7"/>
    </row>
    <row r="45" spans="1:17" ht="65" customHeight="1">
      <c r="A45" s="88" t="s">
        <v>68</v>
      </c>
      <c r="B45" s="95"/>
      <c r="C45" s="69" t="s">
        <v>69</v>
      </c>
      <c r="D45" s="44" t="s">
        <v>70</v>
      </c>
      <c r="E45" s="68">
        <v>1</v>
      </c>
      <c r="F45" s="68">
        <v>65000</v>
      </c>
      <c r="G45" s="67">
        <f>E45*F45</f>
        <v>65000</v>
      </c>
      <c r="H45" s="47"/>
      <c r="I45" s="6"/>
      <c r="J45" s="6"/>
      <c r="K45" s="6"/>
      <c r="L45" s="6"/>
      <c r="M45" s="6"/>
      <c r="N45" s="6"/>
      <c r="O45" s="6"/>
      <c r="P45" s="6"/>
      <c r="Q45" s="7"/>
    </row>
    <row r="46" spans="1:17" ht="35" customHeight="1">
      <c r="A46" s="89"/>
      <c r="B46" s="95"/>
      <c r="C46" s="69" t="s">
        <v>71</v>
      </c>
      <c r="D46" s="44" t="s">
        <v>86</v>
      </c>
      <c r="E46" s="68">
        <v>1</v>
      </c>
      <c r="F46" s="68">
        <v>30000</v>
      </c>
      <c r="G46" s="67">
        <f>E46*F46</f>
        <v>30000</v>
      </c>
      <c r="H46" s="47"/>
      <c r="I46" s="6"/>
      <c r="J46" s="6"/>
      <c r="K46" s="6"/>
      <c r="L46" s="6"/>
      <c r="M46" s="6"/>
      <c r="N46" s="6"/>
      <c r="O46" s="6"/>
      <c r="P46" s="6"/>
      <c r="Q46" s="7"/>
    </row>
    <row r="47" spans="1:17" ht="35" customHeight="1">
      <c r="A47" s="48" t="s">
        <v>72</v>
      </c>
      <c r="B47" s="95"/>
      <c r="C47" s="73" t="s">
        <v>73</v>
      </c>
      <c r="D47" s="74"/>
      <c r="E47" s="68">
        <v>1</v>
      </c>
      <c r="F47" s="68">
        <v>50000</v>
      </c>
      <c r="G47" s="67">
        <f>E47*F47</f>
        <v>50000</v>
      </c>
      <c r="H47" s="47"/>
      <c r="I47" s="6"/>
      <c r="J47" s="6"/>
      <c r="K47" s="6"/>
      <c r="L47" s="6"/>
      <c r="M47" s="6"/>
      <c r="N47" s="6"/>
      <c r="O47" s="6"/>
      <c r="P47" s="6"/>
      <c r="Q47" s="7"/>
    </row>
    <row r="48" spans="1:17" ht="35" customHeight="1">
      <c r="A48" s="49" t="s">
        <v>74</v>
      </c>
      <c r="B48" s="95"/>
      <c r="C48" s="69" t="s">
        <v>75</v>
      </c>
      <c r="D48" s="44" t="s">
        <v>76</v>
      </c>
      <c r="E48" s="66">
        <v>20</v>
      </c>
      <c r="F48" s="66">
        <v>500</v>
      </c>
      <c r="G48" s="66">
        <f>E48*F48</f>
        <v>10000</v>
      </c>
      <c r="H48" s="47"/>
      <c r="I48" s="6"/>
      <c r="J48" s="6"/>
      <c r="K48" s="6"/>
      <c r="L48" s="6"/>
      <c r="M48" s="6"/>
      <c r="N48" s="6"/>
      <c r="O48" s="6"/>
      <c r="P48" s="6"/>
      <c r="Q48" s="7"/>
    </row>
    <row r="49" spans="1:17" ht="35" customHeight="1">
      <c r="A49" s="49" t="s">
        <v>77</v>
      </c>
      <c r="B49" s="95"/>
      <c r="C49" s="73" t="s">
        <v>78</v>
      </c>
      <c r="D49" s="74"/>
      <c r="E49" s="66">
        <v>4</v>
      </c>
      <c r="F49" s="66">
        <v>3000</v>
      </c>
      <c r="G49" s="66">
        <f>E49*F49</f>
        <v>12000</v>
      </c>
      <c r="H49" s="47"/>
      <c r="I49" s="6"/>
      <c r="J49" s="6"/>
      <c r="K49" s="6"/>
      <c r="L49" s="6"/>
      <c r="M49" s="6"/>
      <c r="N49" s="6"/>
      <c r="O49" s="6"/>
      <c r="P49" s="6"/>
      <c r="Q49" s="7"/>
    </row>
    <row r="50" spans="1:17" ht="35" customHeight="1">
      <c r="A50" s="50" t="s">
        <v>79</v>
      </c>
      <c r="B50" s="51"/>
      <c r="C50" s="41"/>
      <c r="D50" s="41"/>
      <c r="E50" s="41"/>
      <c r="F50" s="41"/>
      <c r="G50" s="63"/>
      <c r="H50" s="52">
        <f>SUM(G19:G49)</f>
        <v>299150</v>
      </c>
      <c r="I50" s="16"/>
      <c r="J50" s="16"/>
      <c r="K50" s="16"/>
      <c r="L50" s="16"/>
      <c r="M50" s="16"/>
      <c r="N50" s="16"/>
      <c r="O50" s="16"/>
      <c r="P50" s="16"/>
      <c r="Q50" s="17"/>
    </row>
    <row r="51" spans="1:17" ht="35" customHeight="1">
      <c r="A51" s="53" t="s">
        <v>80</v>
      </c>
      <c r="B51" s="54"/>
      <c r="C51" s="54"/>
      <c r="D51" s="55"/>
      <c r="E51" s="55"/>
      <c r="F51" s="55"/>
      <c r="G51" s="56" t="s">
        <v>20</v>
      </c>
      <c r="H51" s="57">
        <f>H18+H50</f>
        <v>572150</v>
      </c>
      <c r="I51" s="6"/>
      <c r="J51" s="6"/>
      <c r="K51" s="6"/>
      <c r="L51" s="6"/>
      <c r="M51" s="6"/>
      <c r="N51" s="6"/>
      <c r="O51" s="6"/>
      <c r="P51" s="6"/>
      <c r="Q51" s="7"/>
    </row>
    <row r="52" spans="1:17" ht="35" customHeight="1">
      <c r="A52" s="53" t="s">
        <v>81</v>
      </c>
      <c r="B52" s="58" t="s">
        <v>82</v>
      </c>
      <c r="C52" s="54"/>
      <c r="D52" s="54"/>
      <c r="E52" s="54"/>
      <c r="F52" s="54"/>
      <c r="G52" s="54"/>
      <c r="H52" s="57">
        <f>H51*0.1</f>
        <v>57215</v>
      </c>
      <c r="I52" s="6"/>
      <c r="J52" s="6"/>
      <c r="K52" s="6"/>
      <c r="L52" s="6"/>
      <c r="M52" s="6"/>
      <c r="N52" s="6"/>
      <c r="O52" s="6"/>
      <c r="P52" s="6"/>
      <c r="Q52" s="7"/>
    </row>
    <row r="53" spans="1:17" ht="35" customHeight="1">
      <c r="A53" s="53" t="s">
        <v>83</v>
      </c>
      <c r="B53" s="54"/>
      <c r="C53" s="54"/>
      <c r="D53" s="55"/>
      <c r="E53" s="55"/>
      <c r="F53" s="55"/>
      <c r="G53" s="55"/>
      <c r="H53" s="57">
        <f>H52+H51</f>
        <v>629365</v>
      </c>
      <c r="I53" s="6"/>
      <c r="J53" s="6"/>
      <c r="K53" s="6"/>
      <c r="L53" s="6"/>
      <c r="M53" s="6"/>
      <c r="N53" s="6"/>
      <c r="O53" s="6"/>
      <c r="P53" s="6"/>
      <c r="Q53" s="7"/>
    </row>
    <row r="54" spans="1:17" ht="35" customHeight="1">
      <c r="A54" s="59" t="s">
        <v>84</v>
      </c>
      <c r="B54" s="60"/>
      <c r="C54" s="60"/>
      <c r="D54" s="61"/>
      <c r="E54" s="61"/>
      <c r="F54" s="61"/>
      <c r="G54" s="61"/>
      <c r="H54" s="62">
        <v>620000</v>
      </c>
      <c r="I54" s="6"/>
      <c r="J54" s="6"/>
      <c r="K54" s="6"/>
      <c r="L54" s="6"/>
      <c r="M54" s="6"/>
      <c r="N54" s="6"/>
      <c r="O54" s="6"/>
      <c r="P54" s="6"/>
      <c r="Q54" s="7"/>
    </row>
    <row r="55" spans="1:17" ht="35" customHeight="1">
      <c r="A55" s="18"/>
      <c r="B55" s="14"/>
      <c r="C55" s="14"/>
      <c r="D55" s="1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35" customHeight="1">
      <c r="A56" s="18"/>
      <c r="B56" s="14"/>
      <c r="C56" s="14"/>
      <c r="D56" s="1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35" customHeight="1">
      <c r="A57" s="18"/>
      <c r="B57" s="14"/>
      <c r="C57" s="14"/>
      <c r="D57" s="1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35" customHeight="1">
      <c r="A58" s="18"/>
      <c r="B58" s="14"/>
      <c r="C58" s="14"/>
      <c r="D58" s="1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35" customHeight="1">
      <c r="A59" s="18"/>
      <c r="B59" s="14"/>
      <c r="C59" s="14"/>
      <c r="D59" s="10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35" customHeight="1">
      <c r="A60" s="18"/>
      <c r="B60" s="14"/>
      <c r="C60" s="14"/>
      <c r="D60" s="10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35" customHeight="1">
      <c r="A61" s="18"/>
      <c r="B61" s="14"/>
      <c r="C61" s="14"/>
      <c r="D61" s="10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35" customHeight="1">
      <c r="A62" s="18"/>
      <c r="B62" s="14"/>
      <c r="C62" s="14"/>
      <c r="D62" s="10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35" customHeight="1">
      <c r="A63" s="18"/>
      <c r="B63" s="14"/>
      <c r="C63" s="14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35" customHeight="1">
      <c r="A64" s="18"/>
      <c r="B64" s="14"/>
      <c r="C64" s="14"/>
      <c r="D64" s="10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35" customHeight="1">
      <c r="A65" s="18"/>
      <c r="B65" s="14"/>
      <c r="C65" s="14"/>
      <c r="D65" s="1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35" customHeight="1">
      <c r="A66" s="18"/>
      <c r="B66" s="14"/>
      <c r="C66" s="14"/>
      <c r="D66" s="10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35" customHeight="1">
      <c r="A67" s="18"/>
      <c r="B67" s="14"/>
      <c r="C67" s="14"/>
      <c r="D67" s="10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35" customHeight="1">
      <c r="A68" s="18"/>
      <c r="B68" s="14"/>
      <c r="C68" s="14"/>
      <c r="D68" s="10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35" customHeight="1">
      <c r="A69" s="18"/>
      <c r="B69" s="14"/>
      <c r="C69" s="14"/>
      <c r="D69" s="10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35" customHeight="1">
      <c r="A70" s="18"/>
      <c r="B70" s="14"/>
      <c r="C70" s="14"/>
      <c r="D70" s="10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35" customHeight="1">
      <c r="A71" s="18"/>
      <c r="B71" s="14"/>
      <c r="C71" s="14"/>
      <c r="D71" s="10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35" customHeight="1">
      <c r="A72" s="18"/>
      <c r="B72" s="14"/>
      <c r="C72" s="14"/>
      <c r="D72" s="10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35" customHeight="1">
      <c r="A73" s="18"/>
      <c r="B73" s="14"/>
      <c r="C73" s="14"/>
      <c r="D73" s="10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35" customHeight="1">
      <c r="A74" s="18"/>
      <c r="B74" s="14"/>
      <c r="C74" s="14"/>
      <c r="D74" s="10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35" customHeight="1">
      <c r="A75" s="18"/>
      <c r="B75" s="14"/>
      <c r="C75" s="14"/>
      <c r="D75" s="10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35" customHeight="1">
      <c r="A76" s="19"/>
      <c r="B76" s="25"/>
      <c r="C76" s="25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2"/>
    </row>
  </sheetData>
  <mergeCells count="30">
    <mergeCell ref="C49:D49"/>
    <mergeCell ref="C26:C29"/>
    <mergeCell ref="B4:H4"/>
    <mergeCell ref="A8:A9"/>
    <mergeCell ref="C38:C44"/>
    <mergeCell ref="H21:H44"/>
    <mergeCell ref="B21:B49"/>
    <mergeCell ref="E14:F14"/>
    <mergeCell ref="C16:C17"/>
    <mergeCell ref="A16:A17"/>
    <mergeCell ref="C21:C25"/>
    <mergeCell ref="A10:A14"/>
    <mergeCell ref="E12:F12"/>
    <mergeCell ref="B5:H5"/>
    <mergeCell ref="E16:F16"/>
    <mergeCell ref="A45:A46"/>
    <mergeCell ref="C47:D47"/>
    <mergeCell ref="D7:H7"/>
    <mergeCell ref="B3:H3"/>
    <mergeCell ref="A1:C1"/>
    <mergeCell ref="E10:F10"/>
    <mergeCell ref="E8:F8"/>
    <mergeCell ref="E9:F9"/>
    <mergeCell ref="E15:F15"/>
    <mergeCell ref="H16:H17"/>
    <mergeCell ref="E13:F13"/>
    <mergeCell ref="A19:A20"/>
    <mergeCell ref="C30:C35"/>
    <mergeCell ref="A21:A44"/>
    <mergeCell ref="E11:F11"/>
  </mergeCells>
  <phoneticPr fontId="6" type="noConversion"/>
  <conditionalFormatting sqref="H51:H54">
    <cfRule type="cellIs" dxfId="0" priority="1" stopIfTrue="1" operator="lessThan">
      <formula>0</formula>
    </cfRule>
  </conditionalFormatting>
  <pageMargins left="0.62" right="0.2" top="0.16" bottom="0.28000000000000003" header="0.2" footer="0.16"/>
  <pageSetup scale="70"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  CHN 结算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2017-08-16T06:02:25Z</dcterms:created>
  <dcterms:modified xsi:type="dcterms:W3CDTF">2017-08-16T09:41:43Z</dcterms:modified>
</cp:coreProperties>
</file>