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BE9FB6F-7220-4831-8DDB-28EC8FD20BAD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整合费用结算单" sheetId="3" r:id="rId1"/>
    <sheet name="金主费用明细" sheetId="9" r:id="rId2"/>
    <sheet name="主播费用明细" sheetId="4" r:id="rId3"/>
    <sheet name="高层费用明细" sheetId="10" r:id="rId4"/>
    <sheet name="金主出票明细" sheetId="5" r:id="rId5"/>
    <sheet name="主播出票明细" sheetId="6" r:id="rId6"/>
    <sheet name="用车超时超公里" sheetId="7" r:id="rId7"/>
    <sheet name="零食采买清单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0" l="1"/>
  <c r="K17" i="10"/>
  <c r="K20" i="10"/>
  <c r="K19" i="10"/>
  <c r="K16" i="10"/>
  <c r="K14" i="10"/>
  <c r="K12" i="10"/>
  <c r="K13" i="10"/>
  <c r="K11" i="10"/>
  <c r="K9" i="10"/>
  <c r="K8" i="10"/>
  <c r="K7" i="10"/>
  <c r="K125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58" i="9"/>
  <c r="K57" i="9"/>
  <c r="K56" i="9"/>
  <c r="K55" i="9"/>
  <c r="K54" i="9"/>
  <c r="K53" i="9"/>
  <c r="K52" i="9"/>
  <c r="K51" i="9"/>
  <c r="K50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0" i="9"/>
  <c r="K9" i="9"/>
  <c r="K8" i="9"/>
  <c r="K7" i="9"/>
  <c r="G93" i="8"/>
  <c r="F93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55" i="8"/>
  <c r="G95" i="8"/>
  <c r="G94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55" i="8"/>
  <c r="G52" i="8"/>
  <c r="G51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30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4" i="8"/>
  <c r="G27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4" i="8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35" i="3"/>
  <c r="K385" i="3" s="1"/>
  <c r="K329" i="3"/>
  <c r="K330" i="3"/>
  <c r="K328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31" i="3"/>
  <c r="K332" i="3"/>
  <c r="K305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9" i="4" s="1"/>
  <c r="K192" i="4"/>
  <c r="K193" i="4"/>
  <c r="K194" i="4"/>
  <c r="K195" i="4"/>
  <c r="K196" i="4"/>
  <c r="K197" i="4"/>
  <c r="K198" i="4"/>
  <c r="K116" i="4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162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08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21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72" i="3"/>
  <c r="K51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26" i="4"/>
  <c r="K27" i="4"/>
  <c r="K28" i="4"/>
  <c r="K29" i="4"/>
  <c r="K8" i="3"/>
  <c r="K9" i="3"/>
  <c r="K10" i="3"/>
  <c r="K11" i="3"/>
  <c r="K12" i="3"/>
  <c r="K13" i="3"/>
  <c r="K14" i="3"/>
  <c r="K15" i="3"/>
  <c r="K16" i="3"/>
  <c r="K17" i="3"/>
  <c r="K18" i="3"/>
  <c r="K7" i="3"/>
  <c r="K8" i="4"/>
  <c r="K9" i="4"/>
  <c r="K10" i="4"/>
  <c r="K11" i="4"/>
  <c r="K12" i="4"/>
  <c r="K13" i="4"/>
  <c r="K14" i="4"/>
  <c r="K15" i="4"/>
  <c r="K336" i="6"/>
  <c r="K175" i="5"/>
  <c r="K17" i="4"/>
  <c r="K7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61" i="4" s="1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27" i="4" s="1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114" i="4" s="1"/>
  <c r="K72" i="4"/>
  <c r="K71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69" i="4" s="1"/>
  <c r="K25" i="4"/>
  <c r="K24" i="4"/>
  <c r="K23" i="4"/>
  <c r="K22" i="4"/>
  <c r="K21" i="4"/>
  <c r="K20" i="4"/>
  <c r="K19" i="4"/>
  <c r="K18" i="4"/>
  <c r="K22" i="10" l="1"/>
  <c r="K48" i="9"/>
  <c r="K28" i="9"/>
  <c r="K59" i="9"/>
  <c r="K11" i="9"/>
  <c r="K119" i="9"/>
  <c r="K146" i="9"/>
  <c r="K333" i="3"/>
  <c r="K303" i="3"/>
  <c r="K160" i="3"/>
  <c r="K106" i="3"/>
  <c r="K19" i="3"/>
  <c r="K70" i="3"/>
  <c r="K262" i="4"/>
  <c r="K386" i="3" l="1"/>
  <c r="K387" i="3" s="1"/>
  <c r="K389" i="3" s="1"/>
  <c r="K24" i="10"/>
  <c r="K25" i="10" s="1"/>
  <c r="K147" i="9"/>
  <c r="K148" i="9" s="1"/>
  <c r="K263" i="4"/>
  <c r="K150" i="9" l="1"/>
  <c r="K151" i="9" s="1"/>
  <c r="K390" i="3"/>
  <c r="K265" i="4"/>
  <c r="K266" i="4" s="1"/>
</calcChain>
</file>

<file path=xl/sharedStrings.xml><?xml version="1.0" encoding="utf-8"?>
<sst xmlns="http://schemas.openxmlformats.org/spreadsheetml/2006/main" count="7637" uniqueCount="1793">
  <si>
    <t>序号</t>
  </si>
  <si>
    <t>备注</t>
  </si>
  <si>
    <t>总计</t>
  </si>
  <si>
    <t>结算单</t>
  </si>
  <si>
    <t>报价公司（必填）：</t>
  </si>
  <si>
    <t>康辉集团北京国际会议展览有限公司</t>
  </si>
  <si>
    <t xml:space="preserve"> 甲方名称（必填）： </t>
  </si>
  <si>
    <t xml:space="preserve"> 字节跳动 </t>
  </si>
  <si>
    <t>报价人（姓名/联系方式）：</t>
  </si>
  <si>
    <t>王凤雨 15210370021</t>
  </si>
  <si>
    <t xml:space="preserve"> 活动名称： </t>
  </si>
  <si>
    <t xml:space="preserve"> 2020抖音直播年度盛典-绽放之夜</t>
  </si>
  <si>
    <t xml:space="preserve"> 活动时间： </t>
  </si>
  <si>
    <t xml:space="preserve"> 2021.1.16 </t>
  </si>
  <si>
    <t>金主人数：</t>
  </si>
  <si>
    <t xml:space="preserve"> 有效期： </t>
  </si>
  <si>
    <t xml:space="preserve"> 7天 </t>
  </si>
  <si>
    <t xml:space="preserve">项目 </t>
  </si>
  <si>
    <t>项目明细</t>
  </si>
  <si>
    <t xml:space="preserve"> </t>
  </si>
  <si>
    <t xml:space="preserve"> 数量 </t>
  </si>
  <si>
    <t xml:space="preserve"> 单位 </t>
  </si>
  <si>
    <t>单价</t>
  </si>
  <si>
    <t>单位</t>
  </si>
  <si>
    <t>小计</t>
  </si>
  <si>
    <t>1-机票</t>
  </si>
  <si>
    <t>往返城市</t>
  </si>
  <si>
    <t>航班</t>
  </si>
  <si>
    <t>舱等</t>
  </si>
  <si>
    <t>金主机票</t>
  </si>
  <si>
    <t>商务舱</t>
  </si>
  <si>
    <t>项</t>
  </si>
  <si>
    <t>次</t>
  </si>
  <si>
    <t>元</t>
  </si>
  <si>
    <t>机票退改签费用</t>
  </si>
  <si>
    <t>高铁票</t>
  </si>
  <si>
    <t>王依 三亚-海口往返</t>
  </si>
  <si>
    <t>一等座</t>
  </si>
  <si>
    <t>公务舱超售的赔偿款</t>
  </si>
  <si>
    <t>沈洁</t>
  </si>
  <si>
    <t>机票费用合计</t>
  </si>
  <si>
    <t>2-酒店</t>
  </si>
  <si>
    <t>酒店名称</t>
  </si>
  <si>
    <t>酒店房间类型</t>
  </si>
  <si>
    <t>是否含早（每间房间早餐最大量）</t>
  </si>
  <si>
    <t>房间数</t>
  </si>
  <si>
    <t>间夜</t>
  </si>
  <si>
    <t>入住天数</t>
  </si>
  <si>
    <t>晚</t>
  </si>
  <si>
    <t>海口丽思卡尔顿酒店
 （金主）</t>
  </si>
  <si>
    <t>含双早</t>
  </si>
  <si>
    <t>间</t>
  </si>
  <si>
    <t>1月14日大床&amp;双床</t>
  </si>
  <si>
    <t>1月15日 大床&amp;双床</t>
  </si>
  <si>
    <t xml:space="preserve"> 间 </t>
  </si>
  <si>
    <t xml:space="preserve"> 晚 </t>
  </si>
  <si>
    <t>豪华高尔夫景房</t>
  </si>
  <si>
    <t>1月15日 套房</t>
  </si>
  <si>
    <t>行政高尔夫景套房（含行政待遇）</t>
  </si>
  <si>
    <t>1月15日 别墅-四居</t>
  </si>
  <si>
    <t>含8份早</t>
  </si>
  <si>
    <t>1月15日 别墅-两居</t>
  </si>
  <si>
    <t>含4份早</t>
  </si>
  <si>
    <t>1月16日 大床&amp;双床</t>
  </si>
  <si>
    <t>1月16日 套房</t>
  </si>
  <si>
    <t>1月16日 别墅-四居</t>
  </si>
  <si>
    <t>1月16日 别墅-两居</t>
  </si>
  <si>
    <t>1月18日-23日</t>
  </si>
  <si>
    <t>万丽酒店袁思会房间17-25日退房</t>
  </si>
  <si>
    <t>万丽酒店韩尚佑房间23-25退房</t>
  </si>
  <si>
    <t>房间mini吧、洗衣消费</t>
  </si>
  <si>
    <t>/</t>
  </si>
  <si>
    <t xml:space="preserve"> 次 </t>
  </si>
  <si>
    <t>酒店住费用合计</t>
  </si>
  <si>
    <t>3-用车</t>
  </si>
  <si>
    <t>车辆用途</t>
  </si>
  <si>
    <t>车型</t>
  </si>
  <si>
    <t>数量</t>
  </si>
  <si>
    <t>辆</t>
  </si>
  <si>
    <t>丰田阿尔法</t>
  </si>
  <si>
    <t>天</t>
  </si>
  <si>
    <t>奔驰S级</t>
  </si>
  <si>
    <t>奔驰S级 1.14-16日侯巨星</t>
  </si>
  <si>
    <t>别克商务</t>
  </si>
  <si>
    <t>别克商务 1.14-16日无尘</t>
  </si>
  <si>
    <t>别克商务 全天</t>
  </si>
  <si>
    <t>别克商务 单趟</t>
  </si>
  <si>
    <t>趟</t>
  </si>
  <si>
    <t>袁专车 别克商务 1.11-22日</t>
  </si>
  <si>
    <t>韩专车 别克商务 1.13-18日</t>
  </si>
  <si>
    <t>接机 别克商务全天 1.13日</t>
  </si>
  <si>
    <t>接机 别克商务单趟 1.13日</t>
  </si>
  <si>
    <t>试妆 别克商务全天 1.14日</t>
  </si>
  <si>
    <t>会场 别克商务全天 1.16日</t>
  </si>
  <si>
    <t>会场 大巴车-50座全天 1.16日</t>
  </si>
  <si>
    <t>用车超时超公里</t>
  </si>
  <si>
    <t>用车费用合计</t>
  </si>
  <si>
    <t>4-餐饮</t>
  </si>
  <si>
    <t>餐厅名称</t>
  </si>
  <si>
    <t>用餐类别</t>
  </si>
  <si>
    <t>是否含酒水</t>
  </si>
  <si>
    <t>否</t>
  </si>
  <si>
    <t xml:space="preserve"> 人 </t>
  </si>
  <si>
    <t>是</t>
  </si>
  <si>
    <t>高层餐费</t>
  </si>
  <si>
    <t>1.14-15日商务餐增加菜品</t>
  </si>
  <si>
    <t>原价268元/餐，高层承担200元</t>
  </si>
  <si>
    <t>人</t>
  </si>
  <si>
    <t>1.14日丽思高层会议甜点</t>
  </si>
  <si>
    <t>1.14-15日丽思高层会议茶水</t>
  </si>
  <si>
    <t>高层天龙轩中餐厅包厢3桌</t>
  </si>
  <si>
    <t>万丽点餐</t>
  </si>
  <si>
    <t>1.24日韩尚佑</t>
  </si>
  <si>
    <t>餐饮费用合计</t>
  </si>
  <si>
    <t>5-出行支持</t>
  </si>
  <si>
    <t>使用位置</t>
  </si>
  <si>
    <t>费用类别</t>
  </si>
  <si>
    <t>工作内容</t>
  </si>
  <si>
    <t>机场物料</t>
  </si>
  <si>
    <t>机场接机牌</t>
  </si>
  <si>
    <t>双面KT（60*40cm）+手举杆</t>
  </si>
  <si>
    <t xml:space="preserve"> 块 </t>
  </si>
  <si>
    <t>酒店物料</t>
  </si>
  <si>
    <t>签到背景板</t>
  </si>
  <si>
    <t>丽思酒店背板（4m*3m）</t>
  </si>
  <si>
    <t>平</t>
  </si>
  <si>
    <t>背板灯-射灯</t>
  </si>
  <si>
    <t>个</t>
  </si>
  <si>
    <t>往返运输费用</t>
  </si>
  <si>
    <t>美工费、人工费</t>
  </si>
  <si>
    <t>签到台物料</t>
  </si>
  <si>
    <t>签到桌牌  亚克力 A4尺寸，含画面</t>
  </si>
  <si>
    <t xml:space="preserve"> 个 </t>
  </si>
  <si>
    <t>签到桌花</t>
  </si>
  <si>
    <t>桌布-丽思酒店提供</t>
  </si>
  <si>
    <t>房卡套 250g铜版纸模切覆亚膜</t>
  </si>
  <si>
    <t xml:space="preserve"> 套 </t>
  </si>
  <si>
    <t>签到欢迎茶歇-椰语堂</t>
  </si>
  <si>
    <t>份</t>
  </si>
  <si>
    <t>圆形贴纸 金主礼盒70个+高层使用50个+防疫包150个（5cm；不干胶覆亚膜）</t>
  </si>
  <si>
    <t>圆形贴纸 雕刻费</t>
  </si>
  <si>
    <t>茶歇打包餐具、牛皮纸袋</t>
  </si>
  <si>
    <t>指示画架</t>
  </si>
  <si>
    <t>核酸检测指示画面-KT板90*60</t>
  </si>
  <si>
    <t>雨伞</t>
  </si>
  <si>
    <t>把</t>
  </si>
  <si>
    <t>对讲机</t>
  </si>
  <si>
    <t>防疫物料</t>
  </si>
  <si>
    <t>签到台免洗消毒洗手液</t>
  </si>
  <si>
    <t>瓶</t>
  </si>
  <si>
    <t>签到台口罩</t>
  </si>
  <si>
    <t>片</t>
  </si>
  <si>
    <t>签到台消毒湿巾</t>
  </si>
  <si>
    <t>盒</t>
  </si>
  <si>
    <t>体温枪</t>
  </si>
  <si>
    <t>医疗包（体温计，棉签，碘伏棉签，医用棉球，绷带，灭菌纱布片，无纺胶带，止血带，酒精棉片，碘伏棉片，创可贴，风油精，烧伤抑菌膏，灭菌手套，速溶冰袋，安全别针，三角绷带）</t>
  </si>
  <si>
    <t>司机防护服</t>
  </si>
  <si>
    <t>套</t>
  </si>
  <si>
    <t>增加防疫包</t>
  </si>
  <si>
    <t>防疫包-磨砂拉链款</t>
  </si>
  <si>
    <t>酒精喷雾-60ml</t>
  </si>
  <si>
    <t>酒精凝胶-60ml</t>
  </si>
  <si>
    <t>消毒湿巾-20片/盒</t>
  </si>
  <si>
    <t>增加医用口罩</t>
  </si>
  <si>
    <t>增加N95防疫口罩</t>
  </si>
  <si>
    <t>房间物料</t>
  </si>
  <si>
    <t>欢迎花</t>
  </si>
  <si>
    <t>欢迎手捧花</t>
  </si>
  <si>
    <t>金主手捧花打样-确认蓝色包装纸</t>
  </si>
  <si>
    <t>金主签到台花材打样第一次</t>
  </si>
  <si>
    <t>花束运费</t>
  </si>
  <si>
    <t>欢迎椰子</t>
  </si>
  <si>
    <t>欢迎椰子-椰青</t>
  </si>
  <si>
    <t>封口贴</t>
  </si>
  <si>
    <t>卷</t>
  </si>
  <si>
    <t>logo定制</t>
  </si>
  <si>
    <t>保鲜膜</t>
  </si>
  <si>
    <t>吸管</t>
  </si>
  <si>
    <t>欢迎水果</t>
  </si>
  <si>
    <t>果盘</t>
  </si>
  <si>
    <t>欢迎物料</t>
  </si>
  <si>
    <t>金主手册-四折页，首页烫金</t>
  </si>
  <si>
    <t>张</t>
  </si>
  <si>
    <t>金主邀请函-单页，覆膜，烫金</t>
  </si>
  <si>
    <t>邀请函信封-250g特种纸，烫金</t>
  </si>
  <si>
    <t>纸巾</t>
  </si>
  <si>
    <t>纸巾定做logo-起订量30000张</t>
  </si>
  <si>
    <t>纸巾logo打样</t>
  </si>
  <si>
    <t>车上物料</t>
  </si>
  <si>
    <t>车上备品</t>
  </si>
  <si>
    <t>车载盒子</t>
  </si>
  <si>
    <t>司机名卡</t>
  </si>
  <si>
    <t>矿泉水-百岁山 348ml，含定制瓶贴</t>
  </si>
  <si>
    <t>德宝纸巾</t>
  </si>
  <si>
    <t>非专车-车头牌-A4塑封</t>
  </si>
  <si>
    <t>停车证-A4塑封 含新增1.16日期版本</t>
  </si>
  <si>
    <t xml:space="preserve"> 张 </t>
  </si>
  <si>
    <t>新增行程码卡-A4塑封</t>
  </si>
  <si>
    <t>车身贴，含美工</t>
  </si>
  <si>
    <t>专车黑色雨伞</t>
  </si>
  <si>
    <t>led发光灯牌（丽思4个+万丽2个）</t>
  </si>
  <si>
    <t>电池</t>
  </si>
  <si>
    <t>节</t>
  </si>
  <si>
    <t>车上防疫物料</t>
  </si>
  <si>
    <t>医用口罩</t>
  </si>
  <si>
    <t>消毒湿巾</t>
  </si>
  <si>
    <t>免洗洗手液</t>
  </si>
  <si>
    <t>出行支持费用合计</t>
  </si>
  <si>
    <t>6-其他项目</t>
  </si>
  <si>
    <t>提醒短信服务</t>
  </si>
  <si>
    <t xml:space="preserve"> 项 </t>
  </si>
  <si>
    <t>系统发送短信，按条收费</t>
  </si>
  <si>
    <t>货拉拉运输费</t>
  </si>
  <si>
    <t>观澜湖酒店送至万丽酒店；含人工搬运费</t>
  </si>
  <si>
    <t>金主打火机</t>
  </si>
  <si>
    <t>增加-打火机</t>
  </si>
  <si>
    <t>其他费用合计</t>
  </si>
  <si>
    <t>7-乙方人员</t>
  </si>
  <si>
    <t>人员类别</t>
  </si>
  <si>
    <t>工作内容（本次活动所负责的内容）</t>
  </si>
  <si>
    <t>工作人员
（全含工资、餐补、电话补、现地交通补）</t>
  </si>
  <si>
    <t>金主总负责</t>
  </si>
  <si>
    <t>1.8-17日 康辉1人</t>
  </si>
  <si>
    <t xml:space="preserve"> 天 </t>
  </si>
  <si>
    <t>张清清</t>
  </si>
  <si>
    <t>机场接机人员</t>
  </si>
  <si>
    <t>1.15-16日 康辉1人</t>
  </si>
  <si>
    <t>祁欣</t>
  </si>
  <si>
    <t>1.15-16日 机场调度1人</t>
  </si>
  <si>
    <t>车调1人</t>
  </si>
  <si>
    <t>1.15-16日接机人员</t>
  </si>
  <si>
    <t>兼职4人</t>
  </si>
  <si>
    <t>1.15&amp;1.16日5人接机时间超时</t>
  </si>
  <si>
    <t>工时</t>
  </si>
  <si>
    <t>1人车调-09:00-23:00，超时4小时
4人-09:00-23:00，超时4小时</t>
  </si>
  <si>
    <t>签到台工作人员</t>
  </si>
  <si>
    <t>1月14日 送水果/椰子兼职3人</t>
  </si>
  <si>
    <t>14日3位兼职</t>
  </si>
  <si>
    <t>1.15-16日 签到台负责人员</t>
  </si>
  <si>
    <t>周飞飞</t>
  </si>
  <si>
    <t>1.15签到台指引人员</t>
  </si>
  <si>
    <t>丽思入住/核酸指引1位，送行李1位，换岗机动位置1位</t>
  </si>
  <si>
    <t>1.15日增加指引工作人员</t>
  </si>
  <si>
    <t>万丽门口1位，核酸门口1位，丽思大门口1位，签到台旁1位，引领人脸识别1位</t>
  </si>
  <si>
    <t>1.15日 房间送椰子</t>
  </si>
  <si>
    <t>3个兼职送椰子/礼品</t>
  </si>
  <si>
    <t>1.15日 兼职超时</t>
  </si>
  <si>
    <t>3人-07:30-23:30，超时6小时
4人-08:00-20:00，超时2小时
4人-08:00-22:00，超时4小时</t>
  </si>
  <si>
    <t>1.16日 房间送椰子</t>
  </si>
  <si>
    <t>2个兼职送椰子</t>
  </si>
  <si>
    <t>1.16日  大堂兼职</t>
  </si>
  <si>
    <t>1.8-17日 康辉物料负责1人</t>
  </si>
  <si>
    <t>王倩</t>
  </si>
  <si>
    <t>活动日指引人员</t>
  </si>
  <si>
    <t>1. 16日 酒店发车人员</t>
  </si>
  <si>
    <t>杨宗霖，吉海东</t>
  </si>
  <si>
    <t>1. 16日 发车人员超时</t>
  </si>
  <si>
    <t>1人车调-08:00-23:30，超时5.5小时</t>
  </si>
  <si>
    <t>会场散场指引人员</t>
  </si>
  <si>
    <t>送机人员</t>
  </si>
  <si>
    <t>1月17日 送机</t>
  </si>
  <si>
    <t>执行团队交通</t>
  </si>
  <si>
    <t>交通费用</t>
  </si>
  <si>
    <t>北京-海口 往返</t>
  </si>
  <si>
    <t xml:space="preserve"> 往返 </t>
  </si>
  <si>
    <t xml:space="preserve"> 元 </t>
  </si>
  <si>
    <t>乙方人员费用合计</t>
  </si>
  <si>
    <t>项目合计</t>
  </si>
  <si>
    <t>1-7项合计</t>
  </si>
  <si>
    <t>5%服务费比例</t>
  </si>
  <si>
    <t>发票类型（增值税普票/免税普票/增值税专票）</t>
  </si>
  <si>
    <t>增值税专票</t>
  </si>
  <si>
    <t>6%发票税率（纸质发票税率）</t>
  </si>
  <si>
    <t>主播人数：</t>
  </si>
  <si>
    <t xml:space="preserve">有效期： </t>
  </si>
  <si>
    <t>主播机票</t>
  </si>
  <si>
    <t>经济舱</t>
  </si>
  <si>
    <t>于湘霖 三亚-海口东</t>
  </si>
  <si>
    <t>二等座</t>
  </si>
  <si>
    <t>刘佳明 三亚-海口东</t>
  </si>
  <si>
    <t>桑璇 三亚-海口东</t>
  </si>
  <si>
    <t>桑旋 海口东-亚龙湾</t>
  </si>
  <si>
    <t>王伟 三亚-海口美兰</t>
  </si>
  <si>
    <t>芦艳红 焦作-郑州</t>
  </si>
  <si>
    <t>是否含早</t>
  </si>
  <si>
    <t>观澜湖度假酒店
 （主播）</t>
  </si>
  <si>
    <t>1月10日主播豪华/高级豪华大</t>
  </si>
  <si>
    <t>含早</t>
  </si>
  <si>
    <t>1月11日主播豪华/高级豪华大</t>
  </si>
  <si>
    <t>1月11日风尚套房</t>
  </si>
  <si>
    <t>1月12日主播豪华/高级豪华大</t>
  </si>
  <si>
    <t>1月12日风尚套房</t>
  </si>
  <si>
    <t>1月13日主播豪华/高级豪华大</t>
  </si>
  <si>
    <t>1月13日风尚套房</t>
  </si>
  <si>
    <t>1月14日主播豪华/高级豪华大</t>
  </si>
  <si>
    <t>1月14日风尚套房</t>
  </si>
  <si>
    <t>1月15日主播豪华/高级豪华大</t>
  </si>
  <si>
    <t>1月15日风尚套房</t>
  </si>
  <si>
    <t>1月16日主播豪华/高级豪华大</t>
  </si>
  <si>
    <t>1月16日风尚套房</t>
  </si>
  <si>
    <t>观澜湖度假酒店 （公会）</t>
  </si>
  <si>
    <t>1月15-16日房费</t>
  </si>
  <si>
    <t>观澜湖度假酒店
 （工作人员房）</t>
  </si>
  <si>
    <t>公付</t>
  </si>
  <si>
    <t>自付</t>
  </si>
  <si>
    <t>1.15日-17日工作人员房间</t>
  </si>
  <si>
    <t>1月18日-20日</t>
  </si>
  <si>
    <t>1月21日-25日</t>
  </si>
  <si>
    <t>时间</t>
  </si>
  <si>
    <t>1.10-16日 接机</t>
  </si>
  <si>
    <t>别克商务（机场-酒店）全天</t>
  </si>
  <si>
    <t>全天8小时、100公里</t>
  </si>
  <si>
    <t>别克商务（机场-酒店）单趟</t>
  </si>
  <si>
    <t>单趟</t>
  </si>
  <si>
    <t>1.17日 送机</t>
  </si>
  <si>
    <t>别克商务（酒店-机场）单趟</t>
  </si>
  <si>
    <t>大巴车-45座（酒店-机场）全天</t>
  </si>
  <si>
    <t>1.11-15日 彩排</t>
  </si>
  <si>
    <t>考斯特</t>
  </si>
  <si>
    <t>大巴车-45座</t>
  </si>
  <si>
    <t>大巴车-50座</t>
  </si>
  <si>
    <t>1.16日 会场</t>
  </si>
  <si>
    <t>1.14-17日 主播野小马专车</t>
  </si>
  <si>
    <t>1.9-18日 工作人员</t>
  </si>
  <si>
    <t>大巴车-50座 1.16日</t>
  </si>
  <si>
    <t>1.16日 商业化</t>
  </si>
  <si>
    <t>1.10日彩排主播午餐</t>
  </si>
  <si>
    <t>餐</t>
  </si>
  <si>
    <t>1.10日彩排主播晚餐</t>
  </si>
  <si>
    <t>1.11日彩排主播午餐</t>
  </si>
  <si>
    <t>1.11日彩排主播晚餐</t>
  </si>
  <si>
    <t>1.12日彩排主播午餐</t>
  </si>
  <si>
    <t>1.12日彩排主播晚餐</t>
  </si>
  <si>
    <t>1.13日彩排主播午餐</t>
  </si>
  <si>
    <t>1.13日彩排主播晚餐</t>
  </si>
  <si>
    <t>1.14日彩排主播午餐</t>
  </si>
  <si>
    <t>1.14日彩排主播晚餐</t>
  </si>
  <si>
    <t>1.15日酒店自助午餐</t>
  </si>
  <si>
    <t xml:space="preserve"> 餐 </t>
  </si>
  <si>
    <t>1.16日嘉宾用餐</t>
  </si>
  <si>
    <t>中餐厅包厢</t>
  </si>
  <si>
    <t>1.16日中餐厅晚宴</t>
  </si>
  <si>
    <t>晚宴</t>
  </si>
  <si>
    <t>桌</t>
  </si>
  <si>
    <t>迷你吧以及杂费</t>
  </si>
  <si>
    <t>迷你吧消费</t>
  </si>
  <si>
    <t>房间欢迎甜品</t>
  </si>
  <si>
    <t>主播房间</t>
  </si>
  <si>
    <t>内部员工</t>
  </si>
  <si>
    <t>1.9日晚餐</t>
  </si>
  <si>
    <t>1.10日午餐</t>
  </si>
  <si>
    <t>汉堡王</t>
  </si>
  <si>
    <t>1.10日晚餐</t>
  </si>
  <si>
    <t>1.11日午餐</t>
  </si>
  <si>
    <t>1.11日晚餐</t>
  </si>
  <si>
    <t>邀月湾保底数</t>
  </si>
  <si>
    <t>9-16日每餐10人份，共100人份</t>
  </si>
  <si>
    <t>1.12日午餐</t>
  </si>
  <si>
    <t>1.12日晚餐</t>
  </si>
  <si>
    <t>1.13日午餐</t>
  </si>
  <si>
    <t>1.13日晚餐</t>
  </si>
  <si>
    <t>1.14日午餐</t>
  </si>
  <si>
    <t>1.14日晚餐</t>
  </si>
  <si>
    <t>素食</t>
  </si>
  <si>
    <t>1.15日午餐</t>
  </si>
  <si>
    <t>1.15日晚餐</t>
  </si>
  <si>
    <t>多增加7份</t>
  </si>
  <si>
    <t>1.16日午餐</t>
  </si>
  <si>
    <t>1.16日晚餐</t>
  </si>
  <si>
    <t>清补凉</t>
  </si>
  <si>
    <t>130份冰沙，40份常温</t>
  </si>
  <si>
    <t>晚宴酒水</t>
  </si>
  <si>
    <t>1.16日晚宴酒水</t>
  </si>
  <si>
    <t>啤酒-科罗娜</t>
  </si>
  <si>
    <t>箱</t>
  </si>
  <si>
    <t>白酒-五粮液五粮头曲</t>
  </si>
  <si>
    <t>红酒-奔富</t>
  </si>
  <si>
    <t>白葡萄酒-奔富</t>
  </si>
  <si>
    <t>米酒-山兰酒</t>
  </si>
  <si>
    <t>香槟6瓶</t>
  </si>
  <si>
    <t>高层酒水</t>
  </si>
  <si>
    <t>外出用餐</t>
  </si>
  <si>
    <t>1月17日餐费</t>
  </si>
  <si>
    <t>1月20日餐费</t>
  </si>
  <si>
    <t xml:space="preserve"> 块</t>
  </si>
  <si>
    <t>观澜湖酒店背板（4m*3m）</t>
  </si>
  <si>
    <t>更新背板画面</t>
  </si>
  <si>
    <t>晚宴背景板</t>
  </si>
  <si>
    <t>主播晚宴背板（4m*3m）</t>
  </si>
  <si>
    <t>酒店画架指示牌</t>
  </si>
  <si>
    <t>观澜湖大堂及签到处两个指示画架</t>
  </si>
  <si>
    <t>单面指示画面-KT板60*40</t>
  </si>
  <si>
    <t>签到欢迎物料</t>
  </si>
  <si>
    <t>签到处桌牌 亚克力 A4尺寸</t>
  </si>
  <si>
    <t>房卡套-主播250g铜版纸模切覆亚膜</t>
  </si>
  <si>
    <t>房卡套-抖音同学</t>
  </si>
  <si>
    <t>餐券-15日午餐/晚餐 200g铜版纸覆亚膜</t>
  </si>
  <si>
    <t>主播邀请函-单页，覆膜，烫金</t>
  </si>
  <si>
    <t>手写金色笔</t>
  </si>
  <si>
    <t>圆形贴纸  防疫包220个+零食包40个（5cm；不干胶覆亚膜）</t>
  </si>
  <si>
    <t>签到花</t>
  </si>
  <si>
    <t>签到桌布</t>
  </si>
  <si>
    <t>签到台零食-详见零食清单（含高层领导、抖音同学）</t>
  </si>
  <si>
    <t>玻璃盘子</t>
  </si>
  <si>
    <t>零食纸袋</t>
  </si>
  <si>
    <t>零食筐-加大</t>
  </si>
  <si>
    <t>零食车</t>
  </si>
  <si>
    <t>云南白药喷雾、红花油、驱蚊液、眼药水、护理液、数据线、牙线、洗发水、蜂蜜、纸杯、搅拌棒</t>
  </si>
  <si>
    <t>速效救心丸-6瓶</t>
  </si>
  <si>
    <t>雨披</t>
  </si>
  <si>
    <t>件</t>
  </si>
  <si>
    <t>防疫手举牌-70cm*45cm KT板+手举杆
（疫情期间 保持距离）</t>
  </si>
  <si>
    <t>房间欢迎花</t>
  </si>
  <si>
    <t>主播手捧花打样第一次-向日葵</t>
  </si>
  <si>
    <t>主播手捧花打样第二次-紫色透明纸</t>
  </si>
  <si>
    <t>主播手捧花打样第三次-确定蓝色、紫色</t>
  </si>
  <si>
    <t>主播欢迎椰子-椰青</t>
  </si>
  <si>
    <t>内部员工欢迎椰子</t>
  </si>
  <si>
    <t>logo打样费用</t>
  </si>
  <si>
    <t>主播手册-递进式折页</t>
  </si>
  <si>
    <t>本</t>
  </si>
  <si>
    <t>主播房间餐单-双面特种纸，压龙线</t>
  </si>
  <si>
    <t>龙角散（含高层使用）</t>
  </si>
  <si>
    <t>泡澡袋（含高层使用）</t>
  </si>
  <si>
    <t>车头牌</t>
  </si>
  <si>
    <t>A4塑封</t>
  </si>
  <si>
    <t>停车证</t>
  </si>
  <si>
    <t>A4塑封，彩排期间使用</t>
  </si>
  <si>
    <t>A4塑封，1.16日活动日使用</t>
  </si>
  <si>
    <t>行程码卡片</t>
  </si>
  <si>
    <t>A4塑封，每车一张</t>
  </si>
  <si>
    <t>led发光灯牌</t>
  </si>
  <si>
    <t>散场沿路指引，观澜湖4个</t>
  </si>
  <si>
    <t>5号电池</t>
  </si>
  <si>
    <t xml:space="preserve"> 车上防疫物料（接驳车/接送机车辆）</t>
  </si>
  <si>
    <t>用餐物料</t>
  </si>
  <si>
    <t>主播午餐指示牌</t>
  </si>
  <si>
    <t>午餐指示画架</t>
  </si>
  <si>
    <t>单面午餐指示画面-KT板60*40</t>
  </si>
  <si>
    <t>答谢晚宴物料</t>
  </si>
  <si>
    <t>海王金樽-解酒口服液</t>
  </si>
  <si>
    <t>海王金樽-解酒胶囊</t>
  </si>
  <si>
    <t>答谢晚宴沿路指示画面KT板90*60</t>
  </si>
  <si>
    <t>晚宴指示画架-新增</t>
  </si>
  <si>
    <t>用餐保温餐袋</t>
  </si>
  <si>
    <t>保温餐袋</t>
  </si>
  <si>
    <t>主播生日礼</t>
  </si>
  <si>
    <t>房间生日蛋糕</t>
  </si>
  <si>
    <t>高层物料</t>
  </si>
  <si>
    <t>高层水果</t>
  </si>
  <si>
    <t>车厘子、青提、蓝莓等进口水果</t>
  </si>
  <si>
    <t>女生用品</t>
  </si>
  <si>
    <t>卫生巾</t>
  </si>
  <si>
    <t>别针、头绳、肩带</t>
  </si>
  <si>
    <t>暖宝宝</t>
  </si>
  <si>
    <t>黑糖姜茶</t>
  </si>
  <si>
    <t>常规物料</t>
  </si>
  <si>
    <t>现场使用</t>
  </si>
  <si>
    <t>剪刀</t>
  </si>
  <si>
    <t>双面胶</t>
  </si>
  <si>
    <t>工具刀</t>
  </si>
  <si>
    <t>订书器</t>
  </si>
  <si>
    <t>观澜湖广告位租赁</t>
  </si>
  <si>
    <t>观澜湖酒店/丽思酒店/万丽酒店/人脸识别广告位租赁 共11台</t>
  </si>
  <si>
    <t>1.11-17日</t>
  </si>
  <si>
    <t>制作物打样第一次</t>
  </si>
  <si>
    <t>4种特种纸、烫金打样</t>
  </si>
  <si>
    <t>制作物打样第二次</t>
  </si>
  <si>
    <t>房卡套、餐券、邀请函、手册、餐单</t>
  </si>
  <si>
    <t>商业化邀请函</t>
  </si>
  <si>
    <t>邀请函-单页，覆膜，烫金</t>
  </si>
  <si>
    <t>邀请函信封--250g特种纸，烫金</t>
  </si>
  <si>
    <t>伴手礼（女）</t>
  </si>
  <si>
    <t>150人份</t>
  </si>
  <si>
    <t>伴手礼（男）</t>
  </si>
  <si>
    <t>100人份</t>
  </si>
  <si>
    <t>主播伴手礼邮寄</t>
  </si>
  <si>
    <t>顺丰邮寄含保价</t>
  </si>
  <si>
    <t>主播礼盒&amp;礼袋</t>
  </si>
  <si>
    <t>礼盒</t>
  </si>
  <si>
    <t>300g灰板纸外包铜版纸加厚，内外烫金，3种专色</t>
  </si>
  <si>
    <t>尺寸、样式调整</t>
  </si>
  <si>
    <t>礼盒内折角</t>
  </si>
  <si>
    <t>250g铜版纸，专色印刷，模切+粘胶</t>
  </si>
  <si>
    <t>盒子打板开模费</t>
  </si>
  <si>
    <t>需要单独开模打板</t>
  </si>
  <si>
    <t>盒子打样费</t>
  </si>
  <si>
    <t>3种专色，内外烫金</t>
  </si>
  <si>
    <t>盒子内置开模费</t>
  </si>
  <si>
    <t>珍珠棉模切3种形状</t>
  </si>
  <si>
    <t>礼袋</t>
  </si>
  <si>
    <t>300g白卡 双面烫金
加暗扣，棉质手提带，1种专色</t>
  </si>
  <si>
    <t>尺寸调整</t>
  </si>
  <si>
    <t>袋子打样费</t>
  </si>
  <si>
    <t>男主播伴手礼盒子封套</t>
  </si>
  <si>
    <t>250g白卡，专色印刷，正反面烫金</t>
  </si>
  <si>
    <t>封套打样</t>
  </si>
  <si>
    <t>打样费</t>
  </si>
  <si>
    <t>烫金版费用</t>
  </si>
  <si>
    <t>盒子烫金版*2；袋子烫金版*2；封套烫金版*2</t>
  </si>
  <si>
    <t>块</t>
  </si>
  <si>
    <t>男主播伴手礼丝带</t>
  </si>
  <si>
    <t>礼袋运输费</t>
  </si>
  <si>
    <t>北京印刷运输海口-顺丰航空加急</t>
  </si>
  <si>
    <t>礼盒礼袋封套第一次打样</t>
  </si>
  <si>
    <t>专色打印</t>
  </si>
  <si>
    <t>文创伴手礼</t>
  </si>
  <si>
    <t>海口政府使用</t>
  </si>
  <si>
    <t>抖音抱枕*5；无线充*5；月历礼盒*5；保温杯*5；含顺丰到付</t>
  </si>
  <si>
    <t>邮寄物料送至观澜湖酒店，含人工搬运费</t>
  </si>
  <si>
    <t>快递费</t>
  </si>
  <si>
    <t>顺丰运输物料费用，闪送费</t>
  </si>
  <si>
    <t>烟</t>
  </si>
  <si>
    <t>打点丽思装修噪音</t>
  </si>
  <si>
    <t>11月初前期踩点费用</t>
  </si>
  <si>
    <t>11.2-4海口踩点 机票</t>
  </si>
  <si>
    <t>11.2-4海口踩点 住宿</t>
  </si>
  <si>
    <t>11.2-4海口踩点 用车考斯特</t>
  </si>
  <si>
    <t>12月底前期踩点费用</t>
  </si>
  <si>
    <t>12.27日海口踩点 住宿费</t>
  </si>
  <si>
    <t>12.28日海口踩点 午餐费</t>
  </si>
  <si>
    <t>12.28日海口踩点 晚餐费</t>
  </si>
  <si>
    <t>12.29日影人公寓住宿</t>
  </si>
  <si>
    <t>主播总负责</t>
  </si>
  <si>
    <t>范瑞芬</t>
  </si>
  <si>
    <t>1.8-16日 康辉1人</t>
  </si>
  <si>
    <t>王靖楠</t>
  </si>
  <si>
    <t>1.10-16日 机场调度1人</t>
  </si>
  <si>
    <t>车调一人</t>
  </si>
  <si>
    <t>1.10-13日接机人员</t>
  </si>
  <si>
    <t>1.14-15日接机人员</t>
  </si>
  <si>
    <t>高峰期接机</t>
  </si>
  <si>
    <t>1.10-11日 4人接机时间超时</t>
  </si>
  <si>
    <t>1.10&amp;11日：4人09:00-22:00，超时3小时</t>
  </si>
  <si>
    <t>1.14-15日 4人接机时间超时</t>
  </si>
  <si>
    <t>1.14&amp;15日：4人09:00-23:00，超时4小时</t>
  </si>
  <si>
    <t>1.10-16日 签到台负责人员</t>
  </si>
  <si>
    <t>1.14-15日 签到台发放礼品</t>
  </si>
  <si>
    <t>员工服装，主播物品发放</t>
  </si>
  <si>
    <t>1.10-15日 签到台指引人员</t>
  </si>
  <si>
    <t>酒店门口*1、酒店前台*1</t>
  </si>
  <si>
    <t>1.10-14日 房间物料摆放人员</t>
  </si>
  <si>
    <t>1.15日 房间物料摆放人员</t>
  </si>
  <si>
    <t>高峰期3人</t>
  </si>
  <si>
    <t>1.16日 大堂举牌指引人员</t>
  </si>
  <si>
    <t>主播集合引领</t>
  </si>
  <si>
    <t>1.15-17日 签到台新增维护人员</t>
  </si>
  <si>
    <t>1.10-16日 酒店发车人员</t>
  </si>
  <si>
    <t>1.10-16日 兼职超时</t>
  </si>
  <si>
    <t>1.10日：2人09:00-23:40，超时4.5小时
1.11日：2人09:30-24:00，超时4.5小时
1.12日：无超时
1.13日：1人09:30-22:40，超时3小时
1.14日：2人10:00-23:30，超时3.5小时
1.15日：2人09:00-23:00，超时4小时
1.16日：4人08:00-24:00，超时6小时</t>
  </si>
  <si>
    <t>1.11-16日 会场发车人员</t>
  </si>
  <si>
    <t>赵彦祖</t>
  </si>
  <si>
    <t>1.11-16日 会场发车人员超时</t>
  </si>
  <si>
    <t>1.11日：无超时
1.12日：1人09:00-20:30，超时1.5小时
1.13日：1人09:00-20:30，超时1.5小时
1.14日：1人09:00-22:30，超时3.5小时
1.15日：1人09:30-02:00，超时6.5小时
1.16日：2人09:30-01:00，超时5.5小时</t>
  </si>
  <si>
    <t>16日</t>
  </si>
  <si>
    <t>祁心、王靖楠、赵彦祖</t>
  </si>
  <si>
    <t>高层负责人</t>
  </si>
  <si>
    <t>1.13-16日 康辉1人</t>
  </si>
  <si>
    <t>王凤雨</t>
  </si>
  <si>
    <t>执行团队住宿</t>
  </si>
  <si>
    <t>康辉住宿费用</t>
  </si>
  <si>
    <t>1.8-13</t>
  </si>
  <si>
    <t>1.14-18</t>
  </si>
  <si>
    <t>金主机票账单明细</t>
  </si>
  <si>
    <t>票号</t>
  </si>
  <si>
    <t>航班号</t>
  </si>
  <si>
    <t>乘机人</t>
  </si>
  <si>
    <t>行程</t>
  </si>
  <si>
    <t>航班日期</t>
  </si>
  <si>
    <t>舱位</t>
  </si>
  <si>
    <t>票价</t>
  </si>
  <si>
    <t>税款</t>
  </si>
  <si>
    <t>服务费</t>
  </si>
  <si>
    <t>应收款</t>
  </si>
  <si>
    <t>实际票价</t>
  </si>
  <si>
    <t xml:space="preserve">HU7219 </t>
  </si>
  <si>
    <t>朱雯静</t>
  </si>
  <si>
    <t>海口→上海虹桥</t>
  </si>
  <si>
    <t xml:space="preserve">2021-01-17 19:55, 22:50 </t>
  </si>
  <si>
    <t>D</t>
  </si>
  <si>
    <t>退票</t>
  </si>
  <si>
    <t xml:space="preserve">HU7120 </t>
  </si>
  <si>
    <t>上海浦东→海口</t>
  </si>
  <si>
    <t xml:space="preserve">2021-01-15 11:50, 15:10 </t>
  </si>
  <si>
    <t>R</t>
  </si>
  <si>
    <t xml:space="preserve">MU2742 </t>
  </si>
  <si>
    <t>江楠</t>
  </si>
  <si>
    <t>海口→南京</t>
  </si>
  <si>
    <t xml:space="preserve">2021-01-17 14:05, 16:40 </t>
  </si>
  <si>
    <t>Q</t>
  </si>
  <si>
    <t xml:space="preserve">HU7092 </t>
  </si>
  <si>
    <t>南京→海口</t>
  </si>
  <si>
    <t xml:space="preserve">2021-01-15 12:00, 15:15 </t>
  </si>
  <si>
    <t>I</t>
  </si>
  <si>
    <t xml:space="preserve">CZ6527 </t>
  </si>
  <si>
    <t>林晓雄</t>
  </si>
  <si>
    <t>厦门→海口</t>
  </si>
  <si>
    <t xml:space="preserve">2021-01-15 13:40, 15:55 </t>
  </si>
  <si>
    <t>J</t>
  </si>
  <si>
    <t xml:space="preserve">HU7085 </t>
  </si>
  <si>
    <t>朱麾</t>
  </si>
  <si>
    <t>海口→成都</t>
  </si>
  <si>
    <t xml:space="preserve">2021-01-17 18:25, 21:05 </t>
  </si>
  <si>
    <t xml:space="preserve">8L9667 </t>
  </si>
  <si>
    <t>成都→海口</t>
  </si>
  <si>
    <t xml:space="preserve">2021-01-15 15:30, 17:45 </t>
  </si>
  <si>
    <t>彭禹翔</t>
  </si>
  <si>
    <t xml:space="preserve">3U8753 </t>
  </si>
  <si>
    <t xml:space="preserve">2021-01-15 17:15, 19:30 </t>
  </si>
  <si>
    <t xml:space="preserve">HU7581 </t>
  </si>
  <si>
    <t>申明</t>
  </si>
  <si>
    <t>海口→北京首都</t>
  </si>
  <si>
    <t xml:space="preserve">2021-01-17 19:30, 23:10 </t>
  </si>
  <si>
    <t xml:space="preserve">HU7582 </t>
  </si>
  <si>
    <t>北京首都→海口</t>
  </si>
  <si>
    <t xml:space="preserve">2021-01-15 14:00, 17:50 </t>
  </si>
  <si>
    <t xml:space="preserve">HU7061 </t>
  </si>
  <si>
    <t>林崇标</t>
  </si>
  <si>
    <t>海口→杭州</t>
  </si>
  <si>
    <t xml:space="preserve">2021-01-17 10:45, 13:20 </t>
  </si>
  <si>
    <t xml:space="preserve">HU7072 </t>
  </si>
  <si>
    <t>杭州→海口</t>
  </si>
  <si>
    <t xml:space="preserve">2021-01-15 12:45, 15:45 </t>
  </si>
  <si>
    <t>贾庆荣</t>
  </si>
  <si>
    <t xml:space="preserve">HU7294 </t>
  </si>
  <si>
    <t>李星晨</t>
  </si>
  <si>
    <t>哈尔滨→海口</t>
  </si>
  <si>
    <t xml:space="preserve">2021-01-13 13:55, 19:25 </t>
  </si>
  <si>
    <t xml:space="preserve">HU7084 </t>
  </si>
  <si>
    <t>杨陵江</t>
  </si>
  <si>
    <t xml:space="preserve">2021-01-15 9:00, 11:25 </t>
  </si>
  <si>
    <t xml:space="preserve">MU9685 </t>
  </si>
  <si>
    <t>张晓晴</t>
  </si>
  <si>
    <t>合肥→海口</t>
  </si>
  <si>
    <t xml:space="preserve">2021-01-15 9:40, 12:30 </t>
  </si>
  <si>
    <t>丁言忠</t>
  </si>
  <si>
    <t xml:space="preserve">CZ3669 </t>
  </si>
  <si>
    <t>寻意忠</t>
  </si>
  <si>
    <t>深圳→海口</t>
  </si>
  <si>
    <t xml:space="preserve">2021-01-15 9:05, 10:30 </t>
  </si>
  <si>
    <t xml:space="preserve">HU7304 </t>
  </si>
  <si>
    <t>郑文封</t>
  </si>
  <si>
    <t>郑州→海口</t>
  </si>
  <si>
    <t xml:space="preserve">2021-01-15 13:10, 16:10 </t>
  </si>
  <si>
    <t xml:space="preserve">ZH8392 </t>
  </si>
  <si>
    <t>烟台→郑州</t>
  </si>
  <si>
    <t xml:space="preserve">2021-01-15 9:30, 11:25 </t>
  </si>
  <si>
    <t>Z</t>
  </si>
  <si>
    <t xml:space="preserve">CA8317 </t>
  </si>
  <si>
    <t>吕刚</t>
  </si>
  <si>
    <t xml:space="preserve">2021-01-15 11:40, 15:55 </t>
  </si>
  <si>
    <t xml:space="preserve">HU7281 </t>
  </si>
  <si>
    <t>刘洪斌</t>
  </si>
  <si>
    <t xml:space="preserve">2021-01-17 13:00, 16:40 </t>
  </si>
  <si>
    <t xml:space="preserve">HU7182 </t>
  </si>
  <si>
    <t xml:space="preserve">2021-01-14 13:00, 17:05 </t>
  </si>
  <si>
    <t xml:space="preserve">CZ6796 </t>
  </si>
  <si>
    <t>郑丽瑶</t>
  </si>
  <si>
    <t>海口→广州</t>
  </si>
  <si>
    <t xml:space="preserve">2021-01-17 16:25, 17:45 </t>
  </si>
  <si>
    <t>C</t>
  </si>
  <si>
    <t xml:space="preserve">HU7008 </t>
  </si>
  <si>
    <t>广州→海口</t>
  </si>
  <si>
    <t xml:space="preserve">2021-01-15 15:05, 16:35 </t>
  </si>
  <si>
    <t xml:space="preserve">HU7089 </t>
  </si>
  <si>
    <t>叶龙进</t>
  </si>
  <si>
    <t xml:space="preserve">2021-01-17 17:15, 20:00 </t>
  </si>
  <si>
    <t xml:space="preserve">CZ6338 </t>
  </si>
  <si>
    <t>张传凤</t>
  </si>
  <si>
    <t xml:space="preserve">2021-01-18 14:10, 16:45 </t>
  </si>
  <si>
    <t xml:space="preserve">HU7022 </t>
  </si>
  <si>
    <t xml:space="preserve">2021-01-15 14:00, 16:50 </t>
  </si>
  <si>
    <t xml:space="preserve">MU9686 </t>
  </si>
  <si>
    <t>杨安南</t>
  </si>
  <si>
    <t>海口→合肥</t>
  </si>
  <si>
    <t xml:space="preserve">2021-01-18 13:30, 16:05 </t>
  </si>
  <si>
    <t xml:space="preserve">HU7748 </t>
  </si>
  <si>
    <t xml:space="preserve">2021-01-15 16:35, 19:20 </t>
  </si>
  <si>
    <t xml:space="preserve">CZ6765 </t>
  </si>
  <si>
    <t>刘骋洲</t>
  </si>
  <si>
    <t>海口→上海浦东</t>
  </si>
  <si>
    <t xml:space="preserve">2021-01-17 16:10, 19:05 </t>
  </si>
  <si>
    <t xml:space="preserve">HU7371 </t>
  </si>
  <si>
    <t>李晓松</t>
  </si>
  <si>
    <t>海口→重庆</t>
  </si>
  <si>
    <t xml:space="preserve">2021-01-22 11:45, 13:55 </t>
  </si>
  <si>
    <t xml:space="preserve">HU7272 </t>
  </si>
  <si>
    <t>重庆→海口</t>
  </si>
  <si>
    <t xml:space="preserve">2021-01-13 10:10, 12:10 </t>
  </si>
  <si>
    <t xml:space="preserve">CZ6560 </t>
  </si>
  <si>
    <t>范俊麒</t>
  </si>
  <si>
    <t>沈阳→海口</t>
  </si>
  <si>
    <t xml:space="preserve">2021-01-15 17:00, 21:55 </t>
  </si>
  <si>
    <t xml:space="preserve">CZ6555 </t>
  </si>
  <si>
    <t>王桂林</t>
  </si>
  <si>
    <t>长春→海口</t>
  </si>
  <si>
    <t xml:space="preserve">2021-01-15 9:30, 16:30 </t>
  </si>
  <si>
    <t xml:space="preserve">HU7747 </t>
  </si>
  <si>
    <t>余萍</t>
  </si>
  <si>
    <t xml:space="preserve">2021-01-17 7:30, 10:00 </t>
  </si>
  <si>
    <t xml:space="preserve">HU7006 </t>
  </si>
  <si>
    <t xml:space="preserve">2021-01-15 20:20, 21:50 </t>
  </si>
  <si>
    <t xml:space="preserve">HU7081 </t>
  </si>
  <si>
    <t>俞金勇</t>
  </si>
  <si>
    <t xml:space="preserve">2021-01-17 16:00, 20:00 </t>
  </si>
  <si>
    <t xml:space="preserve">HU7782 </t>
  </si>
  <si>
    <t xml:space="preserve">2021-01-15 16:00, 19:45 </t>
  </si>
  <si>
    <t>黎仁超</t>
  </si>
  <si>
    <t xml:space="preserve">HU7009 </t>
  </si>
  <si>
    <t>赵杰</t>
  </si>
  <si>
    <t xml:space="preserve">2021-01-17 10:40, 12:00 </t>
  </si>
  <si>
    <t xml:space="preserve">HU7010 </t>
  </si>
  <si>
    <t xml:space="preserve">2021-01-15 13:15, 14:45 </t>
  </si>
  <si>
    <t>张文明</t>
  </si>
  <si>
    <t xml:space="preserve">CZ5251 </t>
  </si>
  <si>
    <t xml:space="preserve">2021-01-15 19:55, 21:30 </t>
  </si>
  <si>
    <t xml:space="preserve">MF8362 </t>
  </si>
  <si>
    <t>廖水勇</t>
  </si>
  <si>
    <t>海口→厦门</t>
  </si>
  <si>
    <t xml:space="preserve">2021-01-17 11:50, 13:35 </t>
  </si>
  <si>
    <t>刘欣然</t>
  </si>
  <si>
    <t>叶卓琛</t>
  </si>
  <si>
    <t xml:space="preserve">HU7071 </t>
  </si>
  <si>
    <t>李舒婷</t>
  </si>
  <si>
    <t xml:space="preserve">2021-01-17 9:10, 11:30 </t>
  </si>
  <si>
    <t>高齐月</t>
  </si>
  <si>
    <t>宋其杰</t>
  </si>
  <si>
    <t>薛晓斌</t>
  </si>
  <si>
    <t>王璐瑶</t>
  </si>
  <si>
    <t>洪高明</t>
  </si>
  <si>
    <t xml:space="preserve">MU4969 </t>
  </si>
  <si>
    <t>王林吉</t>
  </si>
  <si>
    <t>上海虹桥→海口</t>
  </si>
  <si>
    <t xml:space="preserve">2021-01-15 9:20, 13:50 </t>
  </si>
  <si>
    <t xml:space="preserve">HU7494 </t>
  </si>
  <si>
    <t>方献敏</t>
  </si>
  <si>
    <t>石家庄→海口</t>
  </si>
  <si>
    <t xml:space="preserve">2021-01-13 19:20, 22:55 </t>
  </si>
  <si>
    <t>姜锋伟</t>
  </si>
  <si>
    <t xml:space="preserve">2021-01-14 16:00, 19:45 </t>
  </si>
  <si>
    <t xml:space="preserve">CZ3341 </t>
  </si>
  <si>
    <t>张鹏</t>
  </si>
  <si>
    <t>武汉→海口</t>
  </si>
  <si>
    <t xml:space="preserve">2021-01-15 9:15, 11:40 </t>
  </si>
  <si>
    <t>周家宝</t>
  </si>
  <si>
    <t>金泼</t>
  </si>
  <si>
    <t xml:space="preserve">HU7566 </t>
  </si>
  <si>
    <t>侯巨星</t>
  </si>
  <si>
    <t>西安→海口</t>
  </si>
  <si>
    <t xml:space="preserve">2021-01-14 19:40, 22:40 </t>
  </si>
  <si>
    <t xml:space="preserve">MU2436 </t>
  </si>
  <si>
    <t>库尔勒→西安</t>
  </si>
  <si>
    <t xml:space="preserve">2021-01-14 12:50, 16:30 </t>
  </si>
  <si>
    <t>李小军</t>
  </si>
  <si>
    <t xml:space="preserve">ZH9751 </t>
  </si>
  <si>
    <t>张力也</t>
  </si>
  <si>
    <t xml:space="preserve">2021-01-15 8:35, 15:30 </t>
  </si>
  <si>
    <t>周秋弟</t>
  </si>
  <si>
    <t xml:space="preserve">CZ6337 </t>
  </si>
  <si>
    <t>宋兴瑞</t>
  </si>
  <si>
    <t xml:space="preserve">2021-01-15 10:10, 13:10 </t>
  </si>
  <si>
    <t>李广禄</t>
  </si>
  <si>
    <t>郑矾</t>
  </si>
  <si>
    <t>梁田</t>
  </si>
  <si>
    <t>吴伟灵</t>
  </si>
  <si>
    <t xml:space="preserve">FM9175 </t>
  </si>
  <si>
    <t>陈万国</t>
  </si>
  <si>
    <t xml:space="preserve">2021-01-15 7:15, 13:45 </t>
  </si>
  <si>
    <t>彭可意</t>
  </si>
  <si>
    <t xml:space="preserve">CZ3670 </t>
  </si>
  <si>
    <t>郑开祝</t>
  </si>
  <si>
    <t>海口→深圳</t>
  </si>
  <si>
    <t xml:space="preserve">2021-01-17 11:50, 13:15 </t>
  </si>
  <si>
    <t xml:space="preserve">JD5503 </t>
  </si>
  <si>
    <t>叶强</t>
  </si>
  <si>
    <t>海口→济南</t>
  </si>
  <si>
    <t xml:space="preserve">2021-01-17 15:50, 18:55 </t>
  </si>
  <si>
    <t xml:space="preserve">JD5504 </t>
  </si>
  <si>
    <t>济南→海口</t>
  </si>
  <si>
    <t xml:space="preserve">2021-01-15 11:05, 14:35 </t>
  </si>
  <si>
    <t>刘祎逊</t>
  </si>
  <si>
    <t xml:space="preserve">2021-01-18 13:00, 16:40 </t>
  </si>
  <si>
    <t xml:space="preserve">MU8476 </t>
  </si>
  <si>
    <t>海口→长春</t>
  </si>
  <si>
    <t xml:space="preserve">2021-01-19 14:45, 21:15 </t>
  </si>
  <si>
    <t>夏彦</t>
  </si>
  <si>
    <t xml:space="preserve">2021-01-17 14:10, 16:45 </t>
  </si>
  <si>
    <t>沈杰</t>
  </si>
  <si>
    <t xml:space="preserve">HU7083 </t>
  </si>
  <si>
    <t xml:space="preserve">2021-01-17 12:50, 15:20 </t>
  </si>
  <si>
    <t xml:space="preserve">CZ3342 </t>
  </si>
  <si>
    <t>海口→武汉</t>
  </si>
  <si>
    <t xml:space="preserve">2021-01-17 12:40, 14:50 </t>
  </si>
  <si>
    <t xml:space="preserve">SC4840 </t>
  </si>
  <si>
    <t>海口→石家庄</t>
  </si>
  <si>
    <t xml:space="preserve">2021-01-17 14:40, 18:05 </t>
  </si>
  <si>
    <t xml:space="preserve">HU7797 </t>
  </si>
  <si>
    <t>海口→哈尔滨</t>
  </si>
  <si>
    <t xml:space="preserve">2021-01-17 9:00, 15:15 </t>
  </si>
  <si>
    <t xml:space="preserve">MU4970 </t>
  </si>
  <si>
    <t xml:space="preserve">2021-01-17 14:50, 18:55 </t>
  </si>
  <si>
    <t xml:space="preserve">CZ8546 </t>
  </si>
  <si>
    <t xml:space="preserve">2021-01-19 15:35, 22:30 </t>
  </si>
  <si>
    <t xml:space="preserve">MU5576 </t>
  </si>
  <si>
    <t>郑州→烟台</t>
  </si>
  <si>
    <t xml:space="preserve">2021-01-17 22:45, 0:30 </t>
  </si>
  <si>
    <t xml:space="preserve">CZ6556 </t>
  </si>
  <si>
    <t>海口→郑州</t>
  </si>
  <si>
    <t xml:space="preserve">2021-01-17 17:40, 20:30 </t>
  </si>
  <si>
    <t xml:space="preserve">CZ8753 </t>
  </si>
  <si>
    <t>广州→南充</t>
  </si>
  <si>
    <t xml:space="preserve">2021-01-17 18:30, 20:50 </t>
  </si>
  <si>
    <t xml:space="preserve">CZ6528 </t>
  </si>
  <si>
    <t xml:space="preserve">2021-01-17 16:55, 18:35 </t>
  </si>
  <si>
    <t xml:space="preserve">2021-01-15 13:00, 17:05 </t>
  </si>
  <si>
    <t>刘雪峰</t>
  </si>
  <si>
    <t xml:space="preserve">2021-01-17 14:45, 21:15 </t>
  </si>
  <si>
    <t xml:space="preserve">HU7480 </t>
  </si>
  <si>
    <t xml:space="preserve">2021-01-15 15:40, 22:35 </t>
  </si>
  <si>
    <t xml:space="preserve">2021-01-13 16:00, 19:45 </t>
  </si>
  <si>
    <t>魏建康</t>
  </si>
  <si>
    <t>赛宝玉</t>
  </si>
  <si>
    <t xml:space="preserve">2021-01-18 14:45, 21:15 </t>
  </si>
  <si>
    <t xml:space="preserve">2021-01-14 15:30, 22:35 </t>
  </si>
  <si>
    <t>于寅</t>
  </si>
  <si>
    <t xml:space="preserve">CA1912 </t>
  </si>
  <si>
    <t>齐旭旭</t>
  </si>
  <si>
    <t xml:space="preserve">2021-01-17 21:55, 0:40 </t>
  </si>
  <si>
    <t xml:space="preserve">2021-01-13 12:45, 15:45 </t>
  </si>
  <si>
    <t xml:space="preserve">2021-01-15 13:35, 16:30 </t>
  </si>
  <si>
    <t>钟华</t>
  </si>
  <si>
    <t xml:space="preserve">2021-01-13 11:50, 15:10 </t>
  </si>
  <si>
    <t>张美君</t>
  </si>
  <si>
    <t xml:space="preserve">2021-01-18 12:50, 15:20 </t>
  </si>
  <si>
    <t xml:space="preserve">CZ6559 </t>
  </si>
  <si>
    <t>李双龙</t>
  </si>
  <si>
    <t>海口→沈阳</t>
  </si>
  <si>
    <t xml:space="preserve">2021-01-20 11:30, 15:55 </t>
  </si>
  <si>
    <t>杨永军</t>
  </si>
  <si>
    <t xml:space="preserve">CA1393 </t>
  </si>
  <si>
    <t xml:space="preserve">2021-01-15 9:35, 13:35 </t>
  </si>
  <si>
    <t xml:space="preserve">2021-01-18 15:35, 22:30 </t>
  </si>
  <si>
    <t>改签</t>
  </si>
  <si>
    <t xml:space="preserve">CA1973 </t>
  </si>
  <si>
    <t xml:space="preserve">2021-01-13 15:35, 18:55 </t>
  </si>
  <si>
    <t>张萌</t>
  </si>
  <si>
    <t xml:space="preserve">2021-01-14 9:05, 10:30 </t>
  </si>
  <si>
    <t xml:space="preserve">KN5802 </t>
  </si>
  <si>
    <t>海口→大兴机场</t>
  </si>
  <si>
    <t xml:space="preserve">2021-01-18 12:15, 16:05 </t>
  </si>
  <si>
    <t>W</t>
  </si>
  <si>
    <t>陈文静</t>
  </si>
  <si>
    <t xml:space="preserve">JD5312 </t>
  </si>
  <si>
    <t xml:space="preserve">2021-01-15 10:05, 12:50 </t>
  </si>
  <si>
    <t xml:space="preserve">HU7694 </t>
  </si>
  <si>
    <t xml:space="preserve">2021-01-14 19:00, 21:50 </t>
  </si>
  <si>
    <t xml:space="preserve">2021-01-14 9:30, 16:30 </t>
  </si>
  <si>
    <t>王亚刚</t>
  </si>
  <si>
    <t xml:space="preserve">HU7062 </t>
  </si>
  <si>
    <t xml:space="preserve">2021-01-15 6:50, 9:45 </t>
  </si>
  <si>
    <t xml:space="preserve">2021-01-18 11:50, 13:35 </t>
  </si>
  <si>
    <t xml:space="preserve">CA1911 </t>
  </si>
  <si>
    <t xml:space="preserve">2021-01-15 18:00, 20:45 </t>
  </si>
  <si>
    <t xml:space="preserve">HU7091 </t>
  </si>
  <si>
    <t xml:space="preserve">2021-01-17 8:10, 10:50 </t>
  </si>
  <si>
    <t xml:space="preserve">HU7693 </t>
  </si>
  <si>
    <t xml:space="preserve">2021-01-18 15:15, 18:00 </t>
  </si>
  <si>
    <t xml:space="preserve">3U8752 </t>
  </si>
  <si>
    <t xml:space="preserve">2021-01-17 12:00, 14:35 </t>
  </si>
  <si>
    <t xml:space="preserve">2021-01-17 15:15, 18:00 </t>
  </si>
  <si>
    <t xml:space="preserve">2021-01-15 15:35, 18:55 </t>
  </si>
  <si>
    <t xml:space="preserve">ZH9731 </t>
  </si>
  <si>
    <t>三亚→沈阳</t>
  </si>
  <si>
    <t xml:space="preserve">2021-01-21 9:00, 15:15 </t>
  </si>
  <si>
    <t xml:space="preserve">CA4376 </t>
  </si>
  <si>
    <t>三亚→成都</t>
  </si>
  <si>
    <t xml:space="preserve">2021-01-18 23:15, 8:55 </t>
  </si>
  <si>
    <t xml:space="preserve">MU2368 </t>
  </si>
  <si>
    <t>海口→西安</t>
  </si>
  <si>
    <t xml:space="preserve">2021-01-17 12:35, 15:40 </t>
  </si>
  <si>
    <t xml:space="preserve">CZ6854 </t>
  </si>
  <si>
    <t>西安→库尔勒</t>
  </si>
  <si>
    <t xml:space="preserve">2021-01-17 17:50, 21:50 </t>
  </si>
  <si>
    <t xml:space="preserve">ZH9324 </t>
  </si>
  <si>
    <t>三亚→深圳</t>
  </si>
  <si>
    <t xml:space="preserve">2021-01-20 13:55, 15:30 </t>
  </si>
  <si>
    <t xml:space="preserve">ZH9724 </t>
  </si>
  <si>
    <t xml:space="preserve">2021-01-21 18:05, 7:35 </t>
  </si>
  <si>
    <t>合计</t>
  </si>
  <si>
    <t>金主出票汇总：往返均出票共41人
金主改签：次数5次 金额为1304元
金主退票：次数75次  金额41368元
实际去程：出票数50次 金额133565元 人均2671元
实际返程：出票数43次 金额96800元 人均2251元</t>
    <phoneticPr fontId="2" type="noConversion"/>
  </si>
  <si>
    <t>主播出票汇总：
主播改签：次数5次 金额为1665元
主播退票：次数174次  金额78247元
实际去程：出票数86次 金额77600元
实际返程：出票数67次 金额57825元</t>
  </si>
  <si>
    <t>主播机票账单明细</t>
  </si>
  <si>
    <t xml:space="preserve">CZ8936 </t>
  </si>
  <si>
    <t>李赫</t>
  </si>
  <si>
    <t>大兴机场→海口</t>
  </si>
  <si>
    <t xml:space="preserve">2021-01-14 17:20, 21:20 </t>
  </si>
  <si>
    <t xml:space="preserve">NS8024 </t>
  </si>
  <si>
    <t>NZL→大兴机场</t>
  </si>
  <si>
    <t xml:space="preserve">2021-01-14 11:10, 13:15 </t>
  </si>
  <si>
    <t>V</t>
  </si>
  <si>
    <t>刘蕾</t>
  </si>
  <si>
    <t xml:space="preserve">2021-01-14 13:00, 15:45 </t>
  </si>
  <si>
    <t>X</t>
  </si>
  <si>
    <t>刘心雨</t>
  </si>
  <si>
    <t xml:space="preserve">HU7382 </t>
  </si>
  <si>
    <t>李元元</t>
  </si>
  <si>
    <t xml:space="preserve">2021-01-14 8:00, 11:45 </t>
  </si>
  <si>
    <t>周琪凯</t>
  </si>
  <si>
    <t xml:space="preserve">2021-01-15 10:10, 12:10 </t>
  </si>
  <si>
    <t>刘艺</t>
  </si>
  <si>
    <t>M</t>
  </si>
  <si>
    <t>刘静</t>
  </si>
  <si>
    <t>N</t>
  </si>
  <si>
    <t xml:space="preserve">HU7660 </t>
  </si>
  <si>
    <t>青岛→海口</t>
  </si>
  <si>
    <t xml:space="preserve">2021-01-14 14:05, 19:40 </t>
  </si>
  <si>
    <t xml:space="preserve">HU7296 </t>
  </si>
  <si>
    <t>孙佳滨</t>
  </si>
  <si>
    <t xml:space="preserve">2021-01-14 20:35, 23:50 </t>
  </si>
  <si>
    <t>龚常林</t>
  </si>
  <si>
    <t xml:space="preserve">2021-01-17 11:45, 14:05 </t>
  </si>
  <si>
    <t>欧洋岑</t>
  </si>
  <si>
    <t xml:space="preserve">2021-01-15 8:00, 11:45 </t>
  </si>
  <si>
    <t xml:space="preserve">HU7165 </t>
  </si>
  <si>
    <t>王珊珊</t>
  </si>
  <si>
    <t>北京首都→榆林</t>
  </si>
  <si>
    <t xml:space="preserve">2021-01-17 21:35, 23:10 </t>
  </si>
  <si>
    <t>曾艳青</t>
  </si>
  <si>
    <t xml:space="preserve">HU7366 </t>
  </si>
  <si>
    <t>张婉瑜</t>
  </si>
  <si>
    <t xml:space="preserve">2021-01-14 15:40, 18:40 </t>
  </si>
  <si>
    <t xml:space="preserve">HU7087 </t>
  </si>
  <si>
    <t>王云云</t>
  </si>
  <si>
    <t>海口→昆明</t>
  </si>
  <si>
    <t xml:space="preserve">2021-01-17 14:35, 16:40 </t>
  </si>
  <si>
    <t xml:space="preserve">HU7271 </t>
  </si>
  <si>
    <t>黄煜</t>
  </si>
  <si>
    <t xml:space="preserve">2021-01-17 6:50, 9:05 </t>
  </si>
  <si>
    <t xml:space="preserve">HU7537 </t>
  </si>
  <si>
    <t>李庆</t>
  </si>
  <si>
    <t>海口→太原</t>
  </si>
  <si>
    <t xml:space="preserve">2021-01-17 11:35, 14:40 </t>
  </si>
  <si>
    <t xml:space="preserve">MF8342 </t>
  </si>
  <si>
    <t>林良全</t>
  </si>
  <si>
    <t xml:space="preserve">2021-01-17 15:50, 17:35 </t>
  </si>
  <si>
    <t>T</t>
  </si>
  <si>
    <t xml:space="preserve">EU2291 </t>
  </si>
  <si>
    <t xml:space="preserve">2021-01-17 15:40, 18:10 </t>
  </si>
  <si>
    <t xml:space="preserve">CA3726 </t>
  </si>
  <si>
    <t>韩旭</t>
  </si>
  <si>
    <t xml:space="preserve">2021-01-21 6:55, 13:30 </t>
  </si>
  <si>
    <t>Y</t>
  </si>
  <si>
    <t xml:space="preserve">EU2759 </t>
  </si>
  <si>
    <t xml:space="preserve">2021-01-13 8:55, 15:45 </t>
  </si>
  <si>
    <t xml:space="preserve">ZH9727 </t>
  </si>
  <si>
    <t>孟文杰</t>
  </si>
  <si>
    <t xml:space="preserve">2021-01-15 9:15, 15:50 </t>
  </si>
  <si>
    <t>S</t>
  </si>
  <si>
    <t xml:space="preserve">DR6564 </t>
  </si>
  <si>
    <t>周超</t>
  </si>
  <si>
    <t>南宁→南通</t>
  </si>
  <si>
    <t xml:space="preserve">2021-01-17 15:50, 18:35 </t>
  </si>
  <si>
    <t xml:space="preserve">EU2292 </t>
  </si>
  <si>
    <t>焦阳</t>
  </si>
  <si>
    <t xml:space="preserve">2021-01-15 11:35, 14:35 </t>
  </si>
  <si>
    <t>H</t>
  </si>
  <si>
    <t xml:space="preserve">KY8241 </t>
  </si>
  <si>
    <t>太原→海口</t>
  </si>
  <si>
    <t xml:space="preserve">2021-01-14 12:25, 15:50 </t>
  </si>
  <si>
    <t>覃进展</t>
  </si>
  <si>
    <t xml:space="preserve">2021-01-16 16:25, 17:45 </t>
  </si>
  <si>
    <t xml:space="preserve">CZ6795 </t>
  </si>
  <si>
    <t xml:space="preserve">2021-01-15 13:45, 15:10 </t>
  </si>
  <si>
    <t xml:space="preserve">2021-01-21 15:35, 22:30 </t>
  </si>
  <si>
    <t xml:space="preserve">FM9176 </t>
  </si>
  <si>
    <t>郭嘉</t>
  </si>
  <si>
    <t>权伍德</t>
  </si>
  <si>
    <t xml:space="preserve">2021-01-13 17:20, 21:15 </t>
  </si>
  <si>
    <t xml:space="preserve">JD5244 </t>
  </si>
  <si>
    <t xml:space="preserve">2021-01-05 18:40, 1:40 </t>
  </si>
  <si>
    <t>吴士强</t>
  </si>
  <si>
    <t xml:space="preserve">2021-01-12 11:05, 14:35 </t>
  </si>
  <si>
    <t>佟鑫</t>
  </si>
  <si>
    <t xml:space="preserve">2021-01-17 11:30, 15:55 </t>
  </si>
  <si>
    <t xml:space="preserve">2021-01-12 17:00, 21:55 </t>
  </si>
  <si>
    <t>E</t>
  </si>
  <si>
    <t xml:space="preserve">MU5467 </t>
  </si>
  <si>
    <t>李阳</t>
  </si>
  <si>
    <t>三亚→上海浦东</t>
  </si>
  <si>
    <t xml:space="preserve">2021-01-20 17:50, 21:05 </t>
  </si>
  <si>
    <t xml:space="preserve">2021-01-14 17:00, 21:55 </t>
  </si>
  <si>
    <t>L</t>
  </si>
  <si>
    <t xml:space="preserve">JD5841 </t>
  </si>
  <si>
    <t>孙晓悦</t>
  </si>
  <si>
    <t xml:space="preserve">2021-01-17 10:55, 13:35 </t>
  </si>
  <si>
    <t xml:space="preserve">CZ8711 </t>
  </si>
  <si>
    <t>阮飞刚</t>
  </si>
  <si>
    <t xml:space="preserve">2021-01-17 10:10, 11:25 </t>
  </si>
  <si>
    <t xml:space="preserve">CZ8712 </t>
  </si>
  <si>
    <t xml:space="preserve">2021-01-15 11:30, 12:55 </t>
  </si>
  <si>
    <t>屈可夫</t>
  </si>
  <si>
    <t xml:space="preserve">3U8751 </t>
  </si>
  <si>
    <t xml:space="preserve">2021-01-15 8:30, 10:40 </t>
  </si>
  <si>
    <t>郝鑫</t>
  </si>
  <si>
    <t>陈珊珊</t>
  </si>
  <si>
    <t xml:space="preserve">2021-01-14 13:40, 15:55 </t>
  </si>
  <si>
    <t>U</t>
  </si>
  <si>
    <t xml:space="preserve">2021-01-14 17:15, 19:30 </t>
  </si>
  <si>
    <t xml:space="preserve">SC4776 </t>
  </si>
  <si>
    <t>杭州→青岛</t>
  </si>
  <si>
    <t xml:space="preserve">2021-01-17 17:05, 18:50 </t>
  </si>
  <si>
    <t xml:space="preserve">8L9843 </t>
  </si>
  <si>
    <t>潘建珍</t>
  </si>
  <si>
    <t>海口→赣州</t>
  </si>
  <si>
    <t xml:space="preserve">2021-01-17 9:25, 11:05 </t>
  </si>
  <si>
    <t xml:space="preserve">8L9844 </t>
  </si>
  <si>
    <t>赣州→海口</t>
  </si>
  <si>
    <t xml:space="preserve">2021-01-14 16:55, 18:30 </t>
  </si>
  <si>
    <t xml:space="preserve">CZ6727 </t>
  </si>
  <si>
    <t>蒋晚霞</t>
  </si>
  <si>
    <t xml:space="preserve">2021-01-17 14:30, 20:30 </t>
  </si>
  <si>
    <t xml:space="preserve">JD5677 </t>
  </si>
  <si>
    <t>姚可儿</t>
  </si>
  <si>
    <t xml:space="preserve">2021-01-17 12:25, 14:55 </t>
  </si>
  <si>
    <t>U1</t>
  </si>
  <si>
    <t xml:space="preserve">GS6455 </t>
  </si>
  <si>
    <t>贵阳→海口</t>
  </si>
  <si>
    <t xml:space="preserve">2021-01-15 8:05, 9:45 </t>
  </si>
  <si>
    <t xml:space="preserve">JD5688 </t>
  </si>
  <si>
    <t xml:space="preserve">2021-01-14 18:05, 21:00 </t>
  </si>
  <si>
    <t>马明君</t>
  </si>
  <si>
    <t xml:space="preserve">2021-01-15 8:10, 14:35 </t>
  </si>
  <si>
    <t xml:space="preserve">CZ5512 </t>
  </si>
  <si>
    <t xml:space="preserve">2021-01-19 16:55, 21:30 </t>
  </si>
  <si>
    <t xml:space="preserve">CZ6384 </t>
  </si>
  <si>
    <t>刘欢</t>
  </si>
  <si>
    <t>三亚→鸡西</t>
  </si>
  <si>
    <t xml:space="preserve">2021-01-19 7:30, 14:45 </t>
  </si>
  <si>
    <t xml:space="preserve">MU2439 </t>
  </si>
  <si>
    <t xml:space="preserve">2021-01-14 14:05, 18:00 </t>
  </si>
  <si>
    <t xml:space="preserve">JD5316 </t>
  </si>
  <si>
    <t>鸡西→大兴机场</t>
  </si>
  <si>
    <t xml:space="preserve">2021-01-14 9:35, 12:20 </t>
  </si>
  <si>
    <t xml:space="preserve">CZ6726 </t>
  </si>
  <si>
    <t xml:space="preserve">2021-01-15 11:40, 13:55 </t>
  </si>
  <si>
    <t xml:space="preserve">CZ4159 </t>
  </si>
  <si>
    <t>雷震</t>
  </si>
  <si>
    <t>福州→海口</t>
  </si>
  <si>
    <t xml:space="preserve">2021-01-15 14:20, 16:30 </t>
  </si>
  <si>
    <t xml:space="preserve">GS6550 </t>
  </si>
  <si>
    <t>江儒雅</t>
  </si>
  <si>
    <t>南昌→海口</t>
  </si>
  <si>
    <t xml:space="preserve">2021-01-15 10:55, 13:05 </t>
  </si>
  <si>
    <t xml:space="preserve">JD5705 </t>
  </si>
  <si>
    <t>李佳瑜</t>
  </si>
  <si>
    <t xml:space="preserve">2021-01-18 18:35, 21:00 </t>
  </si>
  <si>
    <t xml:space="preserve">2021-01-13 9:15, 11:40 </t>
  </si>
  <si>
    <t xml:space="preserve">CA1394 </t>
  </si>
  <si>
    <t>高倩玉</t>
  </si>
  <si>
    <t xml:space="preserve">2021-01-17 14:45, 18:25 </t>
  </si>
  <si>
    <t>P</t>
  </si>
  <si>
    <t xml:space="preserve">CA1361 </t>
  </si>
  <si>
    <t xml:space="preserve">2021-01-15 6:15, 10:15 </t>
  </si>
  <si>
    <t xml:space="preserve">SC8318 </t>
  </si>
  <si>
    <t xml:space="preserve">2021-01-17 15:20, 19:00 </t>
  </si>
  <si>
    <t>费璇</t>
  </si>
  <si>
    <t xml:space="preserve">2021-01-18 12:40, 14:50 </t>
  </si>
  <si>
    <t xml:space="preserve">CA8235 </t>
  </si>
  <si>
    <t xml:space="preserve">2021-01-14 8:25, 10:45 </t>
  </si>
  <si>
    <t>谭中意</t>
  </si>
  <si>
    <t>海口→长沙</t>
  </si>
  <si>
    <t xml:space="preserve">2021-01-17 14:30, 16:30 </t>
  </si>
  <si>
    <t xml:space="preserve">JD5393 </t>
  </si>
  <si>
    <t>海口→南宁</t>
  </si>
  <si>
    <t xml:space="preserve">2021-01-17 13:10, 14:15 </t>
  </si>
  <si>
    <t>陈竹</t>
  </si>
  <si>
    <t xml:space="preserve">MF8645 </t>
  </si>
  <si>
    <t>长沙→海口</t>
  </si>
  <si>
    <t xml:space="preserve">2021-01-15 7:45, 9:50 </t>
  </si>
  <si>
    <t xml:space="preserve">DZ6348 </t>
  </si>
  <si>
    <t>李建</t>
  </si>
  <si>
    <t xml:space="preserve">2021-01-17 16:20, 21:00 </t>
  </si>
  <si>
    <t>K2</t>
  </si>
  <si>
    <t xml:space="preserve">G54969 </t>
  </si>
  <si>
    <t xml:space="preserve">2021-01-15 6:30, 10:05 </t>
  </si>
  <si>
    <t>倪海杉</t>
  </si>
  <si>
    <t xml:space="preserve">2021-01-14 15:35, 18:55 </t>
  </si>
  <si>
    <t xml:space="preserve">DZ6295 </t>
  </si>
  <si>
    <t>南通→海口</t>
  </si>
  <si>
    <t xml:space="preserve">2021-01-14 11:50, 17:15 </t>
  </si>
  <si>
    <t xml:space="preserve">CZ6595 </t>
  </si>
  <si>
    <t>芦艳红</t>
  </si>
  <si>
    <t xml:space="preserve">2021-01-19 13:15, 16:10 </t>
  </si>
  <si>
    <t xml:space="preserve">CZ6596 </t>
  </si>
  <si>
    <t xml:space="preserve">2021-01-13 17:10, 20:00 </t>
  </si>
  <si>
    <t xml:space="preserve">CZ6355 </t>
  </si>
  <si>
    <t>司国超</t>
  </si>
  <si>
    <t xml:space="preserve">2021-01-15 8:00, 10:50 </t>
  </si>
  <si>
    <t xml:space="preserve">JD5771 </t>
  </si>
  <si>
    <t>李雅青</t>
  </si>
  <si>
    <t>海口→盐城</t>
  </si>
  <si>
    <t xml:space="preserve">2021-01-17 8:05, 11:00 </t>
  </si>
  <si>
    <t xml:space="preserve">MF8316 </t>
  </si>
  <si>
    <t xml:space="preserve">2021-01-17 10:35, 12:55 </t>
  </si>
  <si>
    <t xml:space="preserve">JD5772 </t>
  </si>
  <si>
    <t>盐城→海口</t>
  </si>
  <si>
    <t xml:space="preserve">2021-01-11 11:45, 14:50 </t>
  </si>
  <si>
    <t xml:space="preserve">Y87502 </t>
  </si>
  <si>
    <t>曹兴丽</t>
  </si>
  <si>
    <t xml:space="preserve">2021-01-21 11:15, 14:25 </t>
  </si>
  <si>
    <t>蒋谷齐</t>
  </si>
  <si>
    <t>W1</t>
  </si>
  <si>
    <t xml:space="preserve">2021-01-14 8:30, 10:40 </t>
  </si>
  <si>
    <t xml:space="preserve">JD5891 </t>
  </si>
  <si>
    <t xml:space="preserve">2021-01-17 10:00, 12:50 </t>
  </si>
  <si>
    <t>刘伟</t>
  </si>
  <si>
    <t>A</t>
  </si>
  <si>
    <t>钱峰</t>
  </si>
  <si>
    <t>汪德胜</t>
  </si>
  <si>
    <t xml:space="preserve">MF8361 </t>
  </si>
  <si>
    <t xml:space="preserve">2021-01-15 8:35, 10:50 </t>
  </si>
  <si>
    <t xml:space="preserve">KN2376 </t>
  </si>
  <si>
    <t>常诗嘉</t>
  </si>
  <si>
    <t>三亚→石家庄</t>
  </si>
  <si>
    <t xml:space="preserve">2021-01-23 16:15, 20:00 </t>
  </si>
  <si>
    <t xml:space="preserve">MF7064 </t>
  </si>
  <si>
    <t>牟佳</t>
  </si>
  <si>
    <t xml:space="preserve">2021-01-17 13:25, 16:30 </t>
  </si>
  <si>
    <t xml:space="preserve">SC4839 </t>
  </si>
  <si>
    <t xml:space="preserve">2021-01-15 10:05, 13:40 </t>
  </si>
  <si>
    <t xml:space="preserve">JD5524 </t>
  </si>
  <si>
    <t xml:space="preserve">2021-01-17 17:55, 21:10 </t>
  </si>
  <si>
    <t xml:space="preserve">CZ3432 </t>
  </si>
  <si>
    <t>昆明→海口</t>
  </si>
  <si>
    <t xml:space="preserve">2021-01-15 11:15, 13:10 </t>
  </si>
  <si>
    <t>朱克亚</t>
  </si>
  <si>
    <t xml:space="preserve">ZH4942 </t>
  </si>
  <si>
    <t>全宁</t>
  </si>
  <si>
    <t>海口→运城</t>
  </si>
  <si>
    <t xml:space="preserve">2021-01-22 15:25, 18:20 </t>
  </si>
  <si>
    <t xml:space="preserve">ZH4941 </t>
  </si>
  <si>
    <t>运城→海口</t>
  </si>
  <si>
    <t xml:space="preserve">2021-01-12 11:20, 14:25 </t>
  </si>
  <si>
    <t xml:space="preserve">CA8410 </t>
  </si>
  <si>
    <t>马玲</t>
  </si>
  <si>
    <t xml:space="preserve">2021-01-17 13:05, 16:20 </t>
  </si>
  <si>
    <t xml:space="preserve">2021-01-13 13:40, 15:55 </t>
  </si>
  <si>
    <t>方炜琪</t>
  </si>
  <si>
    <t xml:space="preserve">2021-01-14 18:00, 20:45 </t>
  </si>
  <si>
    <t xml:space="preserve">NS8023 </t>
  </si>
  <si>
    <t>大兴机场→NZL</t>
  </si>
  <si>
    <t xml:space="preserve">2021-01-18 8:15, 10:20 </t>
  </si>
  <si>
    <t xml:space="preserve">CZ6153 </t>
  </si>
  <si>
    <t xml:space="preserve">2021-01-17 19:45, 23:40 </t>
  </si>
  <si>
    <t xml:space="preserve">2021-01-14 11:35, 14:35 </t>
  </si>
  <si>
    <t xml:space="preserve">HU7571 </t>
  </si>
  <si>
    <t>万楚君</t>
  </si>
  <si>
    <t>海口→南昌</t>
  </si>
  <si>
    <t xml:space="preserve">2021-01-17 16:15, 18:15 </t>
  </si>
  <si>
    <t xml:space="preserve">HU7284 </t>
  </si>
  <si>
    <t xml:space="preserve">2021-01-14 19:20, 23:10 </t>
  </si>
  <si>
    <t xml:space="preserve">HU7429 </t>
  </si>
  <si>
    <t>王世荣</t>
  </si>
  <si>
    <t>海口→淮安</t>
  </si>
  <si>
    <t xml:space="preserve">2021-01-17 18:00, 20:50 </t>
  </si>
  <si>
    <t xml:space="preserve">JD5774 </t>
  </si>
  <si>
    <t>淮安→海口</t>
  </si>
  <si>
    <t xml:space="preserve">2021-01-14 11:45, 14:50 </t>
  </si>
  <si>
    <t>芦岩</t>
  </si>
  <si>
    <t>芦柏默</t>
  </si>
  <si>
    <t>潘奕潼</t>
  </si>
  <si>
    <t>海口→大连</t>
  </si>
  <si>
    <t xml:space="preserve">2021-01-17 16:15, 21:10 </t>
  </si>
  <si>
    <t>大连→海口</t>
  </si>
  <si>
    <t xml:space="preserve">2021-01-15 7:10, 13:10 </t>
  </si>
  <si>
    <t>肖翔</t>
  </si>
  <si>
    <t xml:space="preserve">2021-01-12 9:35, 13:35 </t>
  </si>
  <si>
    <t xml:space="preserve">MU2171 </t>
  </si>
  <si>
    <t>张凡</t>
  </si>
  <si>
    <t xml:space="preserve">2021-01-14 15:15, 18:05 </t>
  </si>
  <si>
    <t>王净净</t>
  </si>
  <si>
    <t xml:space="preserve">Y87584 </t>
  </si>
  <si>
    <t xml:space="preserve">2021-01-14 16:45, 20:05 </t>
  </si>
  <si>
    <t xml:space="preserve">GX8991 </t>
  </si>
  <si>
    <t>易静</t>
  </si>
  <si>
    <t>海口→XAI</t>
  </si>
  <si>
    <t xml:space="preserve">2021-01-17 9:00, 11:50 </t>
  </si>
  <si>
    <t xml:space="preserve">GX8992 </t>
  </si>
  <si>
    <t>XAI→海口</t>
  </si>
  <si>
    <t xml:space="preserve">2021-01-15 13:10, 16:05 </t>
  </si>
  <si>
    <t xml:space="preserve">3U4371 </t>
  </si>
  <si>
    <t>李乐程</t>
  </si>
  <si>
    <t xml:space="preserve">2021-01-15 8:55, 15:45 </t>
  </si>
  <si>
    <t xml:space="preserve">3U4372 </t>
  </si>
  <si>
    <t xml:space="preserve">2021-01-17 16:45, 22:55 </t>
  </si>
  <si>
    <t xml:space="preserve">HU7117 </t>
  </si>
  <si>
    <t>曹世晶</t>
  </si>
  <si>
    <t xml:space="preserve">2021-01-17 14:05, 16:05 </t>
  </si>
  <si>
    <t>黄琳</t>
  </si>
  <si>
    <t xml:space="preserve">JD5286 </t>
  </si>
  <si>
    <t xml:space="preserve">2021-01-14 13:15, 15:35 </t>
  </si>
  <si>
    <t>邓倩</t>
  </si>
  <si>
    <t xml:space="preserve">CZ6254 </t>
  </si>
  <si>
    <t xml:space="preserve">2021-01-13 23:45, 1:05 </t>
  </si>
  <si>
    <t xml:space="preserve">CZ9491 </t>
  </si>
  <si>
    <t>罗俊</t>
  </si>
  <si>
    <t xml:space="preserve">2021-01-14 16:40, 18:50 </t>
  </si>
  <si>
    <t xml:space="preserve">MF8143 </t>
  </si>
  <si>
    <t>王丽萍</t>
  </si>
  <si>
    <t>晋江→海口</t>
  </si>
  <si>
    <t xml:space="preserve">2021-01-14 11:15, 13:10 </t>
  </si>
  <si>
    <t xml:space="preserve">HU7688 </t>
  </si>
  <si>
    <t>榆林→海口</t>
  </si>
  <si>
    <t xml:space="preserve">2021-01-14 10:20, 13:25 </t>
  </si>
  <si>
    <t xml:space="preserve">HU7293 </t>
  </si>
  <si>
    <t>张鸿焱</t>
  </si>
  <si>
    <t xml:space="preserve">2021-01-17 7:20, 11:55 </t>
  </si>
  <si>
    <t>王伟</t>
  </si>
  <si>
    <t>姜涛</t>
  </si>
  <si>
    <t xml:space="preserve">NS3285 </t>
  </si>
  <si>
    <t xml:space="preserve">2021-01-12 13:45, 17:20 </t>
  </si>
  <si>
    <t>朱春声</t>
  </si>
  <si>
    <t xml:space="preserve">2021-01-17 10:55, 17:40 </t>
  </si>
  <si>
    <t xml:space="preserve">2021-01-14 18:40, 1:40 </t>
  </si>
  <si>
    <t>胡瑞芳</t>
  </si>
  <si>
    <t xml:space="preserve">HU7364 </t>
  </si>
  <si>
    <t xml:space="preserve">2021-01-13 16:50, 19:50 </t>
  </si>
  <si>
    <t>T1</t>
  </si>
  <si>
    <t xml:space="preserve">SC9737 </t>
  </si>
  <si>
    <t>大同→西安</t>
  </si>
  <si>
    <t xml:space="preserve">2021-01-13 11:20, 13:15 </t>
  </si>
  <si>
    <t>许芳姐</t>
  </si>
  <si>
    <t xml:space="preserve">PN6207 </t>
  </si>
  <si>
    <t xml:space="preserve">2021-01-15 7:00, 9:15 </t>
  </si>
  <si>
    <t xml:space="preserve">CA8370 </t>
  </si>
  <si>
    <t>秦小涵</t>
  </si>
  <si>
    <t>海口→天津</t>
  </si>
  <si>
    <t xml:space="preserve">2021-01-17 16:25, 20:05 </t>
  </si>
  <si>
    <t xml:space="preserve">CA8369 </t>
  </si>
  <si>
    <t>天津→海口</t>
  </si>
  <si>
    <t xml:space="preserve">2021-01-15 11:40, 15:25 </t>
  </si>
  <si>
    <t xml:space="preserve">HU7377 </t>
  </si>
  <si>
    <t xml:space="preserve">2021-01-17 16:15, 18:30 </t>
  </si>
  <si>
    <t xml:space="preserve">KY9596 </t>
  </si>
  <si>
    <t>石姣</t>
  </si>
  <si>
    <t>海口→宜春</t>
  </si>
  <si>
    <t xml:space="preserve">2021-01-17 18:45, 20:40 </t>
  </si>
  <si>
    <t xml:space="preserve">HO5191 </t>
  </si>
  <si>
    <t>宜春→海口</t>
  </si>
  <si>
    <t xml:space="preserve">2021-01-14 15:45, 17:40 </t>
  </si>
  <si>
    <t xml:space="preserve">KY3021 </t>
  </si>
  <si>
    <t>太原→大同</t>
  </si>
  <si>
    <t xml:space="preserve">2021-01-17 18:15, 19:15 </t>
  </si>
  <si>
    <t>K</t>
  </si>
  <si>
    <t xml:space="preserve">HU7572 </t>
  </si>
  <si>
    <t xml:space="preserve">2021-01-15 12:40, 15:00 </t>
  </si>
  <si>
    <t xml:space="preserve">HU7318 </t>
  </si>
  <si>
    <t xml:space="preserve">2021-01-15 11:30, 13:35 </t>
  </si>
  <si>
    <t xml:space="preserve">HU7220 </t>
  </si>
  <si>
    <t xml:space="preserve">2021-01-15 9:00, 12:20 </t>
  </si>
  <si>
    <t xml:space="preserve">2021-01-15 6:55, 13:40 </t>
  </si>
  <si>
    <t>Z1</t>
  </si>
  <si>
    <t xml:space="preserve">2021-01-14 14:00, 18:15 </t>
  </si>
  <si>
    <t xml:space="preserve">HU7181 </t>
  </si>
  <si>
    <t>高源</t>
  </si>
  <si>
    <t xml:space="preserve">2021-01-17 8:00, 11:45 </t>
  </si>
  <si>
    <t xml:space="preserve">CA1362 </t>
  </si>
  <si>
    <t>陈姿颖</t>
  </si>
  <si>
    <t xml:space="preserve">2021-01-17 12:50, 16:50 </t>
  </si>
  <si>
    <t>温雯</t>
  </si>
  <si>
    <t xml:space="preserve">2021-01-13 9:05, 10:30 </t>
  </si>
  <si>
    <t>王钰滢</t>
  </si>
  <si>
    <t xml:space="preserve">2021-01-14 13:15, 14:45 </t>
  </si>
  <si>
    <t xml:space="preserve">CZ9658 </t>
  </si>
  <si>
    <t>范敬楠</t>
  </si>
  <si>
    <t xml:space="preserve">2021-01-17 11:20, 13:20 </t>
  </si>
  <si>
    <t>崔珈源</t>
  </si>
  <si>
    <t>黄静</t>
  </si>
  <si>
    <t>毛利</t>
  </si>
  <si>
    <t xml:space="preserve">2021-01-10 17:15, 19:30 </t>
  </si>
  <si>
    <t xml:space="preserve">JD5323 </t>
  </si>
  <si>
    <t>喻波</t>
  </si>
  <si>
    <t xml:space="preserve">2021-01-17 6:45, 8:45 </t>
  </si>
  <si>
    <t>陈志永</t>
  </si>
  <si>
    <t xml:space="preserve">2021-01-15 13:10, 15:30 </t>
  </si>
  <si>
    <t xml:space="preserve">CZ6771 </t>
  </si>
  <si>
    <t>潘海城</t>
  </si>
  <si>
    <t xml:space="preserve">2021-01-17 15:35, 16:55 </t>
  </si>
  <si>
    <t>潘炜成</t>
  </si>
  <si>
    <t>贾东旭</t>
  </si>
  <si>
    <t>王欣悦</t>
  </si>
  <si>
    <t xml:space="preserve">MU2741 </t>
  </si>
  <si>
    <t xml:space="preserve">2021-01-15 9:50, 13:05 </t>
  </si>
  <si>
    <t>张钰莹</t>
  </si>
  <si>
    <t xml:space="preserve">2021-01-14 11:05, 14:35 </t>
  </si>
  <si>
    <t>潘嫔娴</t>
  </si>
  <si>
    <t xml:space="preserve">2021-01-20 8:00, 11:45 </t>
  </si>
  <si>
    <t xml:space="preserve">CA8942 </t>
  </si>
  <si>
    <t>解新平</t>
  </si>
  <si>
    <t xml:space="preserve">2021-01-20 15:25, 18:20 </t>
  </si>
  <si>
    <t xml:space="preserve">CA8941 </t>
  </si>
  <si>
    <t xml:space="preserve">2021-01-15 11:20, 14:25 </t>
  </si>
  <si>
    <t>高秋妹</t>
  </si>
  <si>
    <t xml:space="preserve">HU7047 </t>
  </si>
  <si>
    <t>朱容君</t>
  </si>
  <si>
    <t xml:space="preserve">2021-01-17 7:05, 8:50 </t>
  </si>
  <si>
    <t xml:space="preserve">GS6568 </t>
  </si>
  <si>
    <t xml:space="preserve">2021-01-14 23:00, 1:10 </t>
  </si>
  <si>
    <t xml:space="preserve">HU7613 </t>
  </si>
  <si>
    <t>付红风</t>
  </si>
  <si>
    <t>三亚→徐州</t>
  </si>
  <si>
    <t xml:space="preserve">2021-01-18 18:10, 21:20 </t>
  </si>
  <si>
    <t xml:space="preserve">3U8776 </t>
  </si>
  <si>
    <t>拉萨→重庆</t>
  </si>
  <si>
    <t xml:space="preserve">2021-01-14 16:15, 18:35 </t>
  </si>
  <si>
    <t xml:space="preserve">EU2765 </t>
  </si>
  <si>
    <t>杨忠海</t>
  </si>
  <si>
    <t xml:space="preserve">2021-01-14 8:55, 15:55 </t>
  </si>
  <si>
    <t xml:space="preserve">2021-01-10 12:45, 15:45 </t>
  </si>
  <si>
    <t xml:space="preserve">2021-01-14 15:10, 16:35 </t>
  </si>
  <si>
    <t>章莉莉</t>
  </si>
  <si>
    <t xml:space="preserve">GX7865 </t>
  </si>
  <si>
    <t>吴小凡</t>
  </si>
  <si>
    <t>海口→济宁</t>
  </si>
  <si>
    <t xml:space="preserve">2021-01-17 17:10, 19:55 </t>
  </si>
  <si>
    <t>陈凡</t>
  </si>
  <si>
    <t xml:space="preserve">MF8341 </t>
  </si>
  <si>
    <t xml:space="preserve">2021-01-14 12:45, 14:50 </t>
  </si>
  <si>
    <t>汪东</t>
  </si>
  <si>
    <t xml:space="preserve">2021-01-12 18:00, 20:45 </t>
  </si>
  <si>
    <t xml:space="preserve">CZ6792 </t>
  </si>
  <si>
    <t>马荔</t>
  </si>
  <si>
    <t xml:space="preserve">2021-01-14 12:50, 14:30 </t>
  </si>
  <si>
    <t>刘佳明</t>
  </si>
  <si>
    <t xml:space="preserve">FM9270 </t>
  </si>
  <si>
    <t>梁凯恩</t>
  </si>
  <si>
    <t xml:space="preserve">FM9531 </t>
  </si>
  <si>
    <t xml:space="preserve">2021-01-11 16:10, 19:35 </t>
  </si>
  <si>
    <t xml:space="preserve">CZ8716 </t>
  </si>
  <si>
    <t>李筝茂</t>
  </si>
  <si>
    <t xml:space="preserve">2021-01-12 15:30, 16:55 </t>
  </si>
  <si>
    <t xml:space="preserve">CZ8715 </t>
  </si>
  <si>
    <t xml:space="preserve">2021-01-17 13:05, 14:15 </t>
  </si>
  <si>
    <t>赵瑞文</t>
  </si>
  <si>
    <t xml:space="preserve">2021-01-10 15:30, 16:55 </t>
  </si>
  <si>
    <t xml:space="preserve">HU7048 </t>
  </si>
  <si>
    <t xml:space="preserve">2021-01-11 20:10, 22:25 </t>
  </si>
  <si>
    <t xml:space="preserve">2021-01-11 8:10, 14:35 </t>
  </si>
  <si>
    <t xml:space="preserve">2021-01-11 12:45, 15:45 </t>
  </si>
  <si>
    <t xml:space="preserve">MF5036 </t>
  </si>
  <si>
    <t xml:space="preserve">2021-01-17 11:20, 15:05 </t>
  </si>
  <si>
    <t xml:space="preserve">ZH4469 </t>
  </si>
  <si>
    <t xml:space="preserve">2021-01-10 11:40, 15:25 </t>
  </si>
  <si>
    <t xml:space="preserve">2021-01-11 13:40, 15:55 </t>
  </si>
  <si>
    <t xml:space="preserve">MF8209 </t>
  </si>
  <si>
    <t xml:space="preserve">2021-01-11 14:20, 16:30 </t>
  </si>
  <si>
    <t xml:space="preserve">2021-01-11 23:45, 1:05 </t>
  </si>
  <si>
    <t xml:space="preserve">HU7242 </t>
  </si>
  <si>
    <t>沈玮琦</t>
  </si>
  <si>
    <t xml:space="preserve">2021-01-11 16:50, 18:45 </t>
  </si>
  <si>
    <t>刘冰冰</t>
  </si>
  <si>
    <t xml:space="preserve">2021-01-10 9:50, 13:05 </t>
  </si>
  <si>
    <t>肖昌泼</t>
  </si>
  <si>
    <t xml:space="preserve">2021-01-18 15:40, 18:10 </t>
  </si>
  <si>
    <t>I4</t>
  </si>
  <si>
    <t xml:space="preserve">2021-01-11 19:00, 21:40 </t>
  </si>
  <si>
    <t xml:space="preserve">2021-01-14 11:40, 15:25 </t>
  </si>
  <si>
    <t>S1</t>
  </si>
  <si>
    <t xml:space="preserve">2021-01-11 8:55, 15:45 </t>
  </si>
  <si>
    <t>张玄</t>
  </si>
  <si>
    <t xml:space="preserve">2021-01-17 9:00, 11:10 </t>
  </si>
  <si>
    <t xml:space="preserve">2021-01-15 18:00, 20:30 </t>
  </si>
  <si>
    <t>周云</t>
  </si>
  <si>
    <t xml:space="preserve">2021-01-13 6:50, 9:45 </t>
  </si>
  <si>
    <t xml:space="preserve">JD5678 </t>
  </si>
  <si>
    <t xml:space="preserve">2021-01-11 7:05, 9:55 </t>
  </si>
  <si>
    <t xml:space="preserve">CZ6720 </t>
  </si>
  <si>
    <t xml:space="preserve">2021-01-11 7:55, 12:00 </t>
  </si>
  <si>
    <t>亓国营</t>
  </si>
  <si>
    <t xml:space="preserve">2021-01-18 7:20, 11:55 </t>
  </si>
  <si>
    <t xml:space="preserve">2021-01-14 13:55, 19:15 </t>
  </si>
  <si>
    <t xml:space="preserve">2021-01-11 9:55, 13:40 </t>
  </si>
  <si>
    <t>张静</t>
  </si>
  <si>
    <t xml:space="preserve">8L9665 </t>
  </si>
  <si>
    <t xml:space="preserve">2021-01-10 9:15, 11:35 </t>
  </si>
  <si>
    <t>张琪</t>
  </si>
  <si>
    <t xml:space="preserve">CZ6728 </t>
  </si>
  <si>
    <t xml:space="preserve">2021-01-13 8:15, 14:40 </t>
  </si>
  <si>
    <t xml:space="preserve">CA8318 </t>
  </si>
  <si>
    <t>李可飞</t>
  </si>
  <si>
    <t>穆伟</t>
  </si>
  <si>
    <t>孙鹏</t>
  </si>
  <si>
    <t>王卓实</t>
  </si>
  <si>
    <t>张亦诚</t>
  </si>
  <si>
    <t>赵洪瑞</t>
  </si>
  <si>
    <t xml:space="preserve">CA1355 </t>
  </si>
  <si>
    <t xml:space="preserve">2021-01-14 13:55, 18:15 </t>
  </si>
  <si>
    <t xml:space="preserve">MF8646 </t>
  </si>
  <si>
    <t>黄雅琳</t>
  </si>
  <si>
    <t>黄雅琪</t>
  </si>
  <si>
    <t xml:space="preserve">2021-01-10 12:45, 14:40 </t>
  </si>
  <si>
    <t xml:space="preserve">CZ6173 </t>
  </si>
  <si>
    <t>丛锐</t>
  </si>
  <si>
    <t>三亚→长春</t>
  </si>
  <si>
    <t xml:space="preserve">2021-01-22 10:00, 15:15 </t>
  </si>
  <si>
    <t>王帅</t>
  </si>
  <si>
    <t>徐长文</t>
  </si>
  <si>
    <t xml:space="preserve">2021-01-13 7:15, 13:45 </t>
  </si>
  <si>
    <t>郭子嘉</t>
  </si>
  <si>
    <t xml:space="preserve">2021-01-19 12:00, 14:35 </t>
  </si>
  <si>
    <t xml:space="preserve">SC8872 </t>
  </si>
  <si>
    <t>呼和浩特→海口</t>
  </si>
  <si>
    <t xml:space="preserve">2021-01-14 20:50, 0:35 </t>
  </si>
  <si>
    <t xml:space="preserve">CZ6779 </t>
  </si>
  <si>
    <t>吴莹莹</t>
  </si>
  <si>
    <t xml:space="preserve">2021-01-18 21:25, 22:35 </t>
  </si>
  <si>
    <t xml:space="preserve">HO1177 </t>
  </si>
  <si>
    <t>上海虹桥→三亚</t>
  </si>
  <si>
    <t xml:space="preserve">2021-01-10 9:30, 13:05 </t>
  </si>
  <si>
    <t xml:space="preserve">2021-01-13 15:40, 18:40 </t>
  </si>
  <si>
    <t xml:space="preserve">CA1646 </t>
  </si>
  <si>
    <t>海口→呼和浩特</t>
  </si>
  <si>
    <t xml:space="preserve">2021-01-22 22:20, 1:50 </t>
  </si>
  <si>
    <t>李明昊</t>
  </si>
  <si>
    <t xml:space="preserve">2021-01-10 17:00, 21:55 </t>
  </si>
  <si>
    <t xml:space="preserve">2021-01-15 14:00, 19:15 </t>
  </si>
  <si>
    <t>马思雨</t>
  </si>
  <si>
    <t xml:space="preserve">2021-01-12 14:45, 17:05 </t>
  </si>
  <si>
    <t xml:space="preserve">2021-01-11 8:15, 14:40 </t>
  </si>
  <si>
    <t xml:space="preserve">CZ6350 </t>
  </si>
  <si>
    <t>谢传红</t>
  </si>
  <si>
    <t>三亚→大连</t>
  </si>
  <si>
    <t xml:space="preserve">2021-01-21 15:50, 20:05 </t>
  </si>
  <si>
    <t xml:space="preserve">2021-01-11 9:20, 15:00 </t>
  </si>
  <si>
    <t xml:space="preserve">9H8412 </t>
  </si>
  <si>
    <t>刘彦岑</t>
  </si>
  <si>
    <t>三亚→怀化</t>
  </si>
  <si>
    <t xml:space="preserve">2021-01-20 9:15, 11:15 </t>
  </si>
  <si>
    <t xml:space="preserve">GS6576 </t>
  </si>
  <si>
    <t>怀化→海口</t>
  </si>
  <si>
    <t xml:space="preserve">2021-01-14 20:10, 21:45 </t>
  </si>
  <si>
    <t xml:space="preserve">CZ6788 </t>
  </si>
  <si>
    <t xml:space="preserve">2021-01-15 10:35, 12:05 </t>
  </si>
  <si>
    <t xml:space="preserve">CZ6577 </t>
  </si>
  <si>
    <t>杨家勇</t>
  </si>
  <si>
    <t>海口→贵阳</t>
  </si>
  <si>
    <t xml:space="preserve">2021-01-17 10:10, 11:50 </t>
  </si>
  <si>
    <t xml:space="preserve">CA3583 </t>
  </si>
  <si>
    <t xml:space="preserve">2021-01-14 13:10, 15:30 </t>
  </si>
  <si>
    <t>蓝万</t>
  </si>
  <si>
    <t xml:space="preserve">CZ6900 </t>
  </si>
  <si>
    <t>三亚→杭州</t>
  </si>
  <si>
    <t xml:space="preserve">2021-01-19 15:00, 17:40 </t>
  </si>
  <si>
    <t xml:space="preserve">SC8410 </t>
  </si>
  <si>
    <t xml:space="preserve">2021-01-18 13:05, 14:15 </t>
  </si>
  <si>
    <t xml:space="preserve">HU7021 </t>
  </si>
  <si>
    <t xml:space="preserve">2021-01-17 10:10, 12:50 </t>
  </si>
  <si>
    <t xml:space="preserve">CZ6665 </t>
  </si>
  <si>
    <t xml:space="preserve">2021-01-17 7:25, 9:50 </t>
  </si>
  <si>
    <t xml:space="preserve">MF8210 </t>
  </si>
  <si>
    <t>海口→福州</t>
  </si>
  <si>
    <t xml:space="preserve">2021-01-17 17:35, 19:30 </t>
  </si>
  <si>
    <t xml:space="preserve">CZ6244 </t>
  </si>
  <si>
    <t>三亚→长沙</t>
  </si>
  <si>
    <t xml:space="preserve">2021-01-20 16:00, 18:20 </t>
  </si>
  <si>
    <t xml:space="preserve">2021-01-18 17:15, 20:00 </t>
  </si>
  <si>
    <t>于湘霖</t>
  </si>
  <si>
    <t xml:space="preserve">2021-01-18 14:10, 19:35 </t>
  </si>
  <si>
    <t xml:space="preserve">2021-01-18 14:05, 16:40 </t>
  </si>
  <si>
    <t>李世迪</t>
  </si>
  <si>
    <t>刘芳辰</t>
  </si>
  <si>
    <t xml:space="preserve">2021-01-08 14:00, 18:15 </t>
  </si>
  <si>
    <t xml:space="preserve">CA1346 </t>
  </si>
  <si>
    <t>三亚→北京首都</t>
  </si>
  <si>
    <t xml:space="preserve">2021-01-19 20:20, 7:20 </t>
  </si>
  <si>
    <t xml:space="preserve">HU7080 </t>
  </si>
  <si>
    <t xml:space="preserve">2021-01-21 13:30, 17:20 </t>
  </si>
  <si>
    <t xml:space="preserve"> 甲方名称（必填）： </t>
    <phoneticPr fontId="2" type="noConversion"/>
  </si>
  <si>
    <t>详见主播出票明细</t>
  </si>
  <si>
    <t>详见主播出票明细</t>
    <phoneticPr fontId="2" type="noConversion"/>
  </si>
  <si>
    <t>金主机票费用</t>
    <phoneticPr fontId="2" type="noConversion"/>
  </si>
  <si>
    <t>主播机票费用</t>
    <phoneticPr fontId="2" type="noConversion"/>
  </si>
  <si>
    <t>观澜湖度假酒店
（公会）</t>
    <phoneticPr fontId="2" type="noConversion"/>
  </si>
  <si>
    <t>金主用车超时超公里</t>
    <phoneticPr fontId="2" type="noConversion"/>
  </si>
  <si>
    <t>高层用车</t>
    <phoneticPr fontId="2" type="noConversion"/>
  </si>
  <si>
    <t>1.10-16日 主播接机</t>
    <phoneticPr fontId="2" type="noConversion"/>
  </si>
  <si>
    <t>1.17日 主播送机</t>
    <phoneticPr fontId="2" type="noConversion"/>
  </si>
  <si>
    <t>1.11-15日 主播彩排用车</t>
    <phoneticPr fontId="2" type="noConversion"/>
  </si>
  <si>
    <t>1.16日 主播会场接驳车</t>
    <phoneticPr fontId="2" type="noConversion"/>
  </si>
  <si>
    <t>1.9-18日 工作人员用车</t>
    <phoneticPr fontId="2" type="noConversion"/>
  </si>
  <si>
    <t>1.16日 商业化用车</t>
    <phoneticPr fontId="2" type="noConversion"/>
  </si>
  <si>
    <t>主播用车超时超公里</t>
    <phoneticPr fontId="2" type="noConversion"/>
  </si>
  <si>
    <t>分类</t>
  </si>
  <si>
    <t>费用分类</t>
  </si>
  <si>
    <t>日期</t>
  </si>
  <si>
    <t>超时/ hr</t>
  </si>
  <si>
    <t>超公里/ km</t>
  </si>
  <si>
    <t>停车费</t>
  </si>
  <si>
    <t>其他</t>
  </si>
  <si>
    <t>康辉工作车</t>
  </si>
  <si>
    <t>主播</t>
  </si>
  <si>
    <t>2021/1/10-14</t>
  </si>
  <si>
    <t>10日早9点-14日早9点自驾用车，共计4天</t>
  </si>
  <si>
    <t>天/辆</t>
  </si>
  <si>
    <t>1/14/2021</t>
  </si>
  <si>
    <t>早10点-次日凌晨2点，共计16小时，超6小时，观澜湖-会场摆渡</t>
  </si>
  <si>
    <t>辆/天</t>
  </si>
  <si>
    <t>1/15/2021</t>
  </si>
  <si>
    <t>早10点-次日凌晨2点30分，共计17小时，超7小时，观澜湖-会场-丽思摆渡用车</t>
  </si>
  <si>
    <t>1/16/2021</t>
  </si>
  <si>
    <t>早8点-次日凌晨1点30，共计18小时，超8小时，观澜湖-会场摆渡/观澜湖酒店-澄迈-会场-观澜湖酒店-市区-会场多趟-万丽酒店-观澜湖酒店-市区-观澜湖酒店，共计254公里，超54公里</t>
  </si>
  <si>
    <t>1/11/2021</t>
  </si>
  <si>
    <t>早8点-晚23：30，用时16小时，超6小时,观澜湖酒店-会场</t>
  </si>
  <si>
    <t>1/12/2021</t>
  </si>
  <si>
    <t>早8点-晚20点，用时12小时，超2小时,观澜湖酒店-金园路2号-一号大棚-观澜湖酒店之间用车</t>
  </si>
  <si>
    <t>1/13/2021</t>
  </si>
  <si>
    <t>早10点-次日凌晨0点，用时14小时，超4小时，观澜湖酒店-会场</t>
  </si>
  <si>
    <t>早8点-晚22点30，用时15小时，超5小时，观澜湖酒店-龙华区政府来回-观澜湖酒店-1号棚用车，共计168公里</t>
  </si>
  <si>
    <t>早8点-次日凌晨2点30，用时19小时，超9小时，观澜湖酒店-会场</t>
  </si>
  <si>
    <t>1/17/2021</t>
  </si>
  <si>
    <t>早11点-晚23点，用时12小时，超2小时，观澜湖酒店-市区-观澜湖酒店-蓝海钧华酒店-生态软件园二期-观澜湖酒店</t>
  </si>
  <si>
    <t>主播接机用车</t>
  </si>
  <si>
    <t>1/10/2021</t>
  </si>
  <si>
    <t>主播包车接机</t>
  </si>
  <si>
    <t>主播彩排用车</t>
  </si>
  <si>
    <t>早9点-晚20点，用时11小时，超1小时，海南蓝海钧华大饭店-二号录音棚-观澜湖酒店-一号大棚-电影公社-观澜湖酒店-一号馆-观澜湖酒店-海南蓝海钧华大饭店</t>
  </si>
  <si>
    <t>早8点30-晚21点30，用时13小时，超3小时，观澜湖-会场摆渡用车</t>
  </si>
  <si>
    <t>早9点-晚21点，用时12小时，超2小时，观澜湖-会场摆渡用车</t>
  </si>
  <si>
    <t>早11点30-次日凌晨2点30，用时15小时，超5小时，观澜湖-会场摆渡用车</t>
  </si>
  <si>
    <t>早10点-晚23点，用时13小时，超3小时，观澜湖-会场用车</t>
  </si>
  <si>
    <t>早10点-晚23点30，用时14小时，超4小时，观澜湖酒店-会场之间摆渡，最后送到澄迈蓝海钧华酒店</t>
  </si>
  <si>
    <t>早10点-次日凌晨1点30，用时16小时，超6小时，观澜湖酒店-会场之间用车及送澄迈用车</t>
  </si>
  <si>
    <t>早10点-次日凌晨4点，用时18小时，超8小时，观澜湖酒店-会场之间摆渡用车</t>
  </si>
  <si>
    <t>早10点-次日凌晨1点30，用时16小时，超6小时，观澜湖酒店-会场用车</t>
  </si>
  <si>
    <t>下午13点30-次日凌晨1点30，用时13小时，超3小时，观澜湖酒店-会场摆渡用车</t>
  </si>
  <si>
    <t>下午15:30-次日凌晨3点30，观澜湖-会场摆渡用车</t>
  </si>
  <si>
    <t>50座</t>
  </si>
  <si>
    <t>凌晨用车</t>
  </si>
  <si>
    <t>下午15点30-次日凌晨1点30，观澜湖-会场摆渡用车</t>
  </si>
  <si>
    <t>早8点30-次日凌晨0点，用时16小时，超6小时*5台车=超30小时，观澜湖-会场摆渡用车</t>
  </si>
  <si>
    <t>早8点30-次日凌晨3点30，用时19小时，超9小时，观澜湖酒店-会场-观澜湖会议中心-丽思酒店</t>
  </si>
  <si>
    <t>早8点30-次日凌晨1点，用时17小时，超7小时，观澜湖酒店-会场多趟，观澜湖酒店-白莲微学校-观澜湖酒店，行驶180公里</t>
  </si>
  <si>
    <t>赵成，早8点30-晚21点30，用时13小时，超3小时，观澜湖-会场摆渡用车</t>
  </si>
  <si>
    <t>王志红，早8点-次日凌晨0点，用时16小时，超6小时，
丽思-会场摆渡用车</t>
  </si>
  <si>
    <t>小记</t>
  </si>
  <si>
    <t>总价</t>
  </si>
  <si>
    <t>汇总</t>
  </si>
  <si>
    <t>刘艳蔷工作车</t>
  </si>
  <si>
    <t>金主</t>
  </si>
  <si>
    <t>早11点-次日凌晨3点，用时16小时，超6小时，观澜湖酒店-会场之间多趟，万丽酒店-会场之间多趟</t>
  </si>
  <si>
    <t>早9点30-次日凌晨3点，用时18小时，超8小时，观澜湖-会场-万丽-会场-观澜湖酒店</t>
  </si>
  <si>
    <t>高层韩尚佑专车</t>
  </si>
  <si>
    <t>早9点-晚20点30，用时12小时。超2小时，丽思酒店和会场之间多趟</t>
  </si>
  <si>
    <t>早10点-次日凌晨2点，用时16小时，超6小时，丽思酒店-会场-观澜湖酒店-市区-观澜湖酒店</t>
  </si>
  <si>
    <t>早10点-晚23点，用时13小时，超3小时，丽思酒店-澄迈老城-丽思酒店</t>
  </si>
  <si>
    <t>高层思会专车</t>
  </si>
  <si>
    <t>早8点30-晚20点30，用时12小时，超2小时，观澜湖酒店待命</t>
  </si>
  <si>
    <t>中午12点-晚22点，用时10小时，机场-观澜湖酒店-万丽酒店-观澜湖酒店-万人海鲜广场-观澜湖酒店-万丽酒店</t>
  </si>
  <si>
    <t>早10点-晚23点，用时13小时，超3小时，机场-观澜湖酒店-万丽酒店-会场-万丽酒店-府城吃饭-万丽-观澜湖酒店</t>
  </si>
  <si>
    <t>早8点30-晚23点30，用时15小时，超5小时，观澜湖酒店-万丽酒店-免税店-观澜湖酒店-万丽酒店-会场-观澜湖酒店</t>
  </si>
  <si>
    <t>早8点-晚23点，用时15小时，超5小时，观澜湖酒店-骑楼老街-免税店-观澜湖酒店-澄迈蓝海钧华大酒店-澄迈现场-澄迈蓝海钧华大酒店-澄迈现场-观澜湖酒店，行驶171公里。</t>
  </si>
  <si>
    <t>候巨星金主专车</t>
  </si>
  <si>
    <t>奔驰S</t>
  </si>
  <si>
    <t>早8点-晚23点，用时15小时，超6小时，丽思酒店-海口市区吃饭-机场-丽思酒店</t>
  </si>
  <si>
    <t>早8点-晚22点，用时14小时，超5小时，丽思酒店-海口市区-丽思酒店-会场-丽思酒店</t>
  </si>
  <si>
    <t>金主专车</t>
  </si>
  <si>
    <t>早11点-晚22点，用时11小时，超1小时，机场-丽思酒店-市区-丽思酒店</t>
  </si>
  <si>
    <t>威尔法1</t>
  </si>
  <si>
    <t>早10点30-晚23点，用时13小时，超3小时，机场-丽思酒店，接金主去海甸岛华宴食谱吃饭</t>
  </si>
  <si>
    <t>威尔法2</t>
  </si>
  <si>
    <t>早8点-晚23点，用时15小时，超5小时，丽思酒店-市区-丽思酒店-会场-市区-丽思酒店</t>
  </si>
  <si>
    <t>早9点-次日凌晨2点，用时17小时，超7小时，丽思酒店-市区-丽思酒店-会场-市区-丽思酒店</t>
  </si>
  <si>
    <t>早14点-晚21点，观澜湖酒店-机场-观澜湖酒店</t>
  </si>
  <si>
    <t>奔驰S1</t>
  </si>
  <si>
    <t>早11点-次日凌晨1点30，用时15小时，超6小时，丽思酒店-会场-观澜湖酒店-会场-丽思酒店-会场-别墅-会场-别墅-会场-丽思酒店-吾悦广场-府城中学-吾悦广场-别墅-海甸岛-别墅-会场-别墅-会场-别墅</t>
  </si>
  <si>
    <t>奔驰S6</t>
  </si>
  <si>
    <t>早11点30-23点，用时12小时，超3小时，丽思酒店-海口希尔顿两个来回，丽思酒店-海大南门-假日海滩-丽思酒店</t>
  </si>
  <si>
    <t>奔驰S8</t>
  </si>
  <si>
    <t>下午13点-晚23点，用时10小时，超1小时，机场-丽思酒店-别墅-海甸岛-丽思酒店-别墅</t>
  </si>
  <si>
    <t>奔驰S9</t>
  </si>
  <si>
    <t>中午12点-晚23点，用时11小时。超2小时，机场-丽思酒店-观澜湖酒店-日月广场-丽思酒店-观澜湖酒店</t>
  </si>
  <si>
    <t>奔驰S10</t>
  </si>
  <si>
    <t>下午14点-次日凌晨1点，用时11小时，超2小时，美兰机场--丽斯卡尔顿酒店-海口市内-临高-澄迈老城-丽斯卡尔顿酒店，共计288公里，超108公里</t>
  </si>
  <si>
    <t>奔驰S11</t>
  </si>
  <si>
    <t>中午12点-晚23点，用时11小时。超2小时，机场-丽思酒店用车</t>
  </si>
  <si>
    <t>奔驰S12</t>
  </si>
  <si>
    <t>早9点30-晚23点，用时14小时，超5小时，机场-丽思酒店-日月广场-丽思酒店-万人海鲜-丽思酒店</t>
  </si>
  <si>
    <t>奔驰S13</t>
  </si>
  <si>
    <t>下午13点30-晚18点，机场-丽思酒店-商业中心-丽思别墅</t>
  </si>
  <si>
    <t>奔驰S14</t>
  </si>
  <si>
    <t>中午12点-晚23点，用时11小时，超2小时，丽思卡尔顿- 会场- 蓝天路假日一品海鲜酒楼- —丽思卡尔顿酒店</t>
  </si>
  <si>
    <t>奔驰S15</t>
  </si>
  <si>
    <t>下午13点-晚19点，机场-丽思酒店-万丽酒店-会场-丽思酒店</t>
  </si>
  <si>
    <t>奔驰S16</t>
  </si>
  <si>
    <t>下午14点-晚23点30，用时10小时，超1小时，丽思酒店-观澜湖酒店-市区-丽思酒店</t>
  </si>
  <si>
    <t>奔驰S19</t>
  </si>
  <si>
    <t>早8点-晚22点，用时14小时，超5小时，丽思酒店酒店-市区-丽思酒店-会场-丽思酒店，行驶220公里，超40公里。</t>
  </si>
  <si>
    <t>下午13点-23点，用时10小时，超1小时，丽思酒店-观澜湖酒店-会场-丽思酒店</t>
  </si>
  <si>
    <t>奔驰S5</t>
  </si>
  <si>
    <t>早11点-次日凌晨1点，用时14小时，超5小时，别墅-丽思酒店-会场-丽思酒店-会场-丽思酒店-会场-别墅-会场-观澜湖酒店-别墅-观澜湖酒店-别墅</t>
  </si>
  <si>
    <t>早9点30-晚23点，用时14小时，超5小时，丽思酒店到希尔顿酒店，会场到观澜湖酒店用车</t>
  </si>
  <si>
    <t>下午13点-次日凌晨2点，用时13小时，超4小时，别墅-丽思酒店-会场-别墅-日月广场海底捞-别墅</t>
  </si>
  <si>
    <t>中午12点-晚23点，用时11小时，超2小时。丽思酒店-观澜湖酒店-丽思酒店-万人海鲜广场-观澜湖酒店-丽思酒店-会场-观澜湖酒店-丽思酒店</t>
  </si>
  <si>
    <t>下午13点-晚23点，用时10小时，超1小时。丽斯卡尔顿酒店-会场-丽斯卡尔顿酒店-吾悦广场</t>
  </si>
  <si>
    <t>早11点30-晚23点30，用时12小时，超3小时，丽思酒店-会场-观澜湖酒店用车</t>
  </si>
  <si>
    <t>中午12点-次日凌晨0:30，用时13小时，超4小时，丽思卡尔顿酒店—明珠广场—丽思卡尔顿酒店—观澜湖酒店—丽思卡尔顿酒店—会场—市区—会场—市区—会场—丽思卡尔顿酒店—观澜湖酒店—海大南门</t>
  </si>
  <si>
    <t>中午12点-晚23点30，用时12小时，超3小时，丽思卡尔顿- 会场-—丽思卡尔顿酒店—火车头海鲜广场-丽思酒店</t>
  </si>
  <si>
    <t>早8点30-晚22点30，用时14小时。超5小时，丽思酒店-观澜湖高尔夫-会场-丽思酒店-观澜湖酒店-丽思酒店-会场-丽思酒店</t>
  </si>
  <si>
    <t>下午15点-次日凌晨3点。用时12小时，超3小时，丽思酒店-观澜湖酒店-会场-丽思酒店-市区-丽思酒店</t>
  </si>
  <si>
    <t>奔驰S17</t>
  </si>
  <si>
    <t>中午12点-次日凌晨3点，用时15小时，超6小时，丽思酒店-观澜湖酒店-会场-市区酒吧-丽思酒店</t>
  </si>
  <si>
    <t>奔驰S18</t>
  </si>
  <si>
    <t>早10点-次日凌晨4点30，用时19小时，超10小时，丽思酒店-假日海滩-火山口-会场-丽思酒店-市区酒吧-丽思酒店，行驶180公里</t>
  </si>
  <si>
    <t>早9点30-次日凌晨0点，用时15小时，超5小时，机场-丽思酒店-外出用餐-万丽酒店-外出用餐-丽思酒店</t>
  </si>
  <si>
    <t>别克商务1</t>
  </si>
  <si>
    <t>早9点-晚19点30，用时11小时，超1小时，机场-丽思酒店用车</t>
  </si>
  <si>
    <t>别克商务2</t>
  </si>
  <si>
    <t>下午15点-晚21点30，机场-丽思酒店用车</t>
  </si>
  <si>
    <t>别克商务3</t>
  </si>
  <si>
    <t>下午15点-晚20点30，机场-丽思酒店-万丽酒店-观澜湖酒店-丽思酒店</t>
  </si>
  <si>
    <t>别克商务4</t>
  </si>
  <si>
    <t>中午12点-次日凌晨2点，用时14小时，超4小时，丽思酒店-四季豪庭-丽思酒店-会场-四季豪庭-会场-丽思酒店</t>
  </si>
  <si>
    <t>早9点-晚22点。用时13小时，超3小时，丽思酒店-文昌会文镇-丽思酒店-观澜湖酒店-丽思酒店-会场-观澜湖酒店-丽思酒店，行驶233公里，超33公里。</t>
  </si>
  <si>
    <t>金主非专车接机用车</t>
  </si>
  <si>
    <t>金主包车接机</t>
  </si>
  <si>
    <t>金主包车接机（含金主专车15日调3台在接机）</t>
  </si>
  <si>
    <t>金主主播机场接机备车</t>
  </si>
  <si>
    <t>金主非专车丽思酒店备车</t>
  </si>
  <si>
    <t>早9点-晚23点，用时14小时，超4小时，丽思酒店-观澜湖酒店-会场之间摆渡用车</t>
  </si>
  <si>
    <t>早9点-晚22点，用时13小时，超3小时，万丽酒店-丽思酒店用车</t>
  </si>
  <si>
    <t>早9点-晚21点30，用时13小时，超3小时，万丽酒店-丽思酒店用车</t>
  </si>
  <si>
    <t>早9点-晚23点30，用时15小时，超5小时，万丽酒店-丽思酒店用车</t>
  </si>
  <si>
    <t>早10点30-晚23点30，用时13小时，超3小时，观澜湖酒店-会场之间摆渡用车</t>
  </si>
  <si>
    <t>早10点30-次日凌晨0点30，用时14小时，超4小时，观澜湖酒店-会场之间摆渡用车</t>
  </si>
  <si>
    <t>人员类别</t>
    <phoneticPr fontId="2" type="noConversion"/>
  </si>
  <si>
    <t>用车超时超公里明细</t>
    <phoneticPr fontId="2" type="noConversion"/>
  </si>
  <si>
    <t>抖音工作车</t>
    <phoneticPr fontId="2" type="noConversion"/>
  </si>
  <si>
    <t>主播侧</t>
    <phoneticPr fontId="2" type="noConversion"/>
  </si>
  <si>
    <t>金主及高层侧</t>
    <phoneticPr fontId="2" type="noConversion"/>
  </si>
  <si>
    <t>早9点30-晚20点30，用时11小时，超1小时，观澜湖酒店-一号大棚-观澜湖酒店-澄迈未来学校-白莲-学校-老城-电影公社2号棚-美兰机场-观澜湖酒店-2号棚-万丽酒店-观澜湖酒店-2号棚-观澜湖酒店，共计189公里</t>
    <phoneticPr fontId="2" type="noConversion"/>
  </si>
  <si>
    <t>晚22点-次日凌晨0点，机场-观澜湖用车</t>
    <phoneticPr fontId="2" type="noConversion"/>
  </si>
  <si>
    <t>天</t>
    <phoneticPr fontId="2" type="noConversion"/>
  </si>
  <si>
    <t xml:space="preserve"> 2020抖音直播年度盛典-绽放之夜</t>
    <phoneticPr fontId="2" type="noConversion"/>
  </si>
  <si>
    <t>详见《用车超时超公里-金主及高层侧》</t>
    <phoneticPr fontId="2" type="noConversion"/>
  </si>
  <si>
    <t>详见《用车超时超公里-主播侧》</t>
    <phoneticPr fontId="2" type="noConversion"/>
  </si>
  <si>
    <t>详见《金主出票明细》</t>
    <phoneticPr fontId="2" type="noConversion"/>
  </si>
  <si>
    <t>详见《主播出票明细》</t>
    <phoneticPr fontId="2" type="noConversion"/>
  </si>
  <si>
    <t>1.15日意坊自助晚餐-55人起订</t>
    <phoneticPr fontId="2" type="noConversion"/>
  </si>
  <si>
    <t>1.16日意坊自助午餐-55人起订</t>
    <phoneticPr fontId="2" type="noConversion"/>
  </si>
  <si>
    <t>1.16日意坊自助晚餐-55人起订</t>
    <phoneticPr fontId="2" type="noConversion"/>
  </si>
  <si>
    <t>1.15-16日星空吧晚餐后包场</t>
    <phoneticPr fontId="2" type="noConversion"/>
  </si>
  <si>
    <t>是</t>
    <phoneticPr fontId="2" type="noConversion"/>
  </si>
  <si>
    <t>用餐类别</t>
    <phoneticPr fontId="2" type="noConversion"/>
  </si>
  <si>
    <t>金主用餐</t>
    <phoneticPr fontId="2" type="noConversion"/>
  </si>
  <si>
    <t>金主专车
1.15-17</t>
    <phoneticPr fontId="2" type="noConversion"/>
  </si>
  <si>
    <t>1.14-15金主接机（非专车）</t>
    <phoneticPr fontId="2" type="noConversion"/>
  </si>
  <si>
    <t>1.16 金主会场接驳车</t>
    <phoneticPr fontId="2" type="noConversion"/>
  </si>
  <si>
    <t>1.17日金主送机（非专车）</t>
    <phoneticPr fontId="2" type="noConversion"/>
  </si>
  <si>
    <t>1.16日嘉宾用餐-中餐厅包厢</t>
    <phoneticPr fontId="2" type="noConversion"/>
  </si>
  <si>
    <t>1.16日中餐厅晚宴-晚宴</t>
    <phoneticPr fontId="2" type="noConversion"/>
  </si>
  <si>
    <t>主播房间欢迎甜品</t>
    <phoneticPr fontId="2" type="noConversion"/>
  </si>
  <si>
    <t>主播用餐</t>
    <phoneticPr fontId="2" type="noConversion"/>
  </si>
  <si>
    <t>清补凉-外出采买</t>
    <phoneticPr fontId="2" type="noConversion"/>
  </si>
  <si>
    <t>金主侧-机场物料</t>
    <phoneticPr fontId="2" type="noConversion"/>
  </si>
  <si>
    <t>金主侧-酒店物料</t>
    <phoneticPr fontId="2" type="noConversion"/>
  </si>
  <si>
    <t>金主侧-房间物料</t>
    <phoneticPr fontId="2" type="noConversion"/>
  </si>
  <si>
    <t>金主侧-餐厅物料</t>
    <phoneticPr fontId="2" type="noConversion"/>
  </si>
  <si>
    <t>金主侧-车上物料</t>
    <phoneticPr fontId="2" type="noConversion"/>
  </si>
  <si>
    <t>主播侧-机场物料</t>
    <phoneticPr fontId="2" type="noConversion"/>
  </si>
  <si>
    <t>主播侧-酒店物料</t>
    <phoneticPr fontId="2" type="noConversion"/>
  </si>
  <si>
    <t>主播侧-签到台物料</t>
    <phoneticPr fontId="2" type="noConversion"/>
  </si>
  <si>
    <t>主播侧-房间物料</t>
    <phoneticPr fontId="2" type="noConversion"/>
  </si>
  <si>
    <t>主播侧-车上物料</t>
    <phoneticPr fontId="2" type="noConversion"/>
  </si>
  <si>
    <t>主播侧-用餐物料</t>
    <phoneticPr fontId="2" type="noConversion"/>
  </si>
  <si>
    <t>暖宝宝-6盒</t>
    <phoneticPr fontId="2" type="noConversion"/>
  </si>
  <si>
    <t>黑糖姜茶</t>
    <phoneticPr fontId="2" type="noConversion"/>
  </si>
  <si>
    <t>卫生巾-苏菲&amp;ABC共4箱</t>
    <phoneticPr fontId="2" type="noConversion"/>
  </si>
  <si>
    <t>提醒短信服务</t>
    <phoneticPr fontId="2" type="noConversion"/>
  </si>
  <si>
    <t>金主300元；主播600元</t>
    <phoneticPr fontId="2" type="noConversion"/>
  </si>
  <si>
    <t>房卡套、邀请函、邀请函信封、司机名卡、金主手册、餐券、主播手册、餐单</t>
    <phoneticPr fontId="2" type="noConversion"/>
  </si>
  <si>
    <t>货拉拉运输费</t>
    <phoneticPr fontId="2" type="noConversion"/>
  </si>
  <si>
    <t>签到台工作人员</t>
    <phoneticPr fontId="2" type="noConversion"/>
  </si>
  <si>
    <t>机场接机人员</t>
    <phoneticPr fontId="2" type="noConversion"/>
  </si>
  <si>
    <t>金主侧工作人员
（全含工资、餐补、电话补、现地交通补）</t>
    <phoneticPr fontId="2" type="noConversion"/>
  </si>
  <si>
    <t>主播侧-工作人员
（全含工资、餐补、电话补、现地交通补）</t>
    <phoneticPr fontId="2" type="noConversion"/>
  </si>
  <si>
    <t>主播侧零食采买</t>
  </si>
  <si>
    <t>商品名称</t>
  </si>
  <si>
    <t>价格</t>
  </si>
  <si>
    <t>单位小包装</t>
  </si>
  <si>
    <t>下单数量</t>
  </si>
  <si>
    <t>小包装总量</t>
  </si>
  <si>
    <t>卡乐比经典薯片 60g*4</t>
  </si>
  <si>
    <t>老板仔海苔卷原味 每盒9根</t>
  </si>
  <si>
    <t>多力多滋超浓芝士味薄脆玉米片68g*9</t>
  </si>
  <si>
    <t>啪啪通虾片膨化休闲零食小吃85g*3</t>
  </si>
  <si>
    <t>卡乐比日本进口薯条三兄弟咸味薯条16*20</t>
  </si>
  <si>
    <t>枫叶红豆鸡蛋糕</t>
  </si>
  <si>
    <t>星七夹心蛋糕卷136g</t>
  </si>
  <si>
    <t>杉本屋三色羊羹豆沙琼脂糕360g</t>
  </si>
  <si>
    <t>樱花制果宇治抹茶味长崎蛋糕500g</t>
  </si>
  <si>
    <t>日清合味道方便面整箱12杯 迷你杯 开杯乐 海鲜杯面 泡面 桶装速食</t>
  </si>
  <si>
    <t>北田糙米卷10g*16蛋黄</t>
  </si>
  <si>
    <t>lotus和情缤咖时焦糖饼干313g</t>
  </si>
  <si>
    <t>汤姆农场蜂蜜黄油杏仁坚果30g*10</t>
  </si>
  <si>
    <t>7D芒果干80g*6</t>
  </si>
  <si>
    <t>AIxi清口糖 500g</t>
  </si>
  <si>
    <t>印尼进口小鸡干脆面</t>
  </si>
  <si>
    <t>牛浪汉 60*6</t>
  </si>
  <si>
    <t>周黑鸭豆干</t>
  </si>
  <si>
    <t>周黑鸭鸭脖</t>
  </si>
  <si>
    <t>健达巧克力</t>
  </si>
  <si>
    <t>来伊份水果脆（分两单下）</t>
  </si>
  <si>
    <t>百草味 去骨凤爪脱骨辣味鸡肉小零食小吃卤味藤椒味 去骨凤爪</t>
  </si>
  <si>
    <t>薛记原味奶枣（独立包装）250G</t>
  </si>
  <si>
    <t>金主侧零食采买</t>
  </si>
  <si>
    <t>卡乐比日本进口薯条三兄弟咸味薯条18g*10</t>
  </si>
  <si>
    <t>芝士条</t>
  </si>
  <si>
    <t>乐事薯片大礼包9种口味</t>
  </si>
  <si>
    <t>乐事薯片桶装3种口味</t>
  </si>
  <si>
    <t>格力高百醇9盒装</t>
  </si>
  <si>
    <t>华味享 15种口味蜜饯果干15袋</t>
  </si>
  <si>
    <t>周黑鸭卤鸭掌108g6袋</t>
  </si>
  <si>
    <t>周黑鸭卤鸭翅145g6袋</t>
  </si>
  <si>
    <t>上好佳零食大礼包 18种口味</t>
  </si>
  <si>
    <t>三只松鼠每日坚果750g30袋</t>
  </si>
  <si>
    <t>奥利奥 零食大礼包17袋</t>
  </si>
  <si>
    <t>好丽友巧克力派30枚</t>
  </si>
  <si>
    <t>猴姑米稀</t>
  </si>
  <si>
    <t>穗格氏水果麦片 6杯装</t>
  </si>
  <si>
    <t>双汇卤蛋 20枚</t>
  </si>
  <si>
    <t>双汇王中王火腿肠9支装</t>
  </si>
  <si>
    <t>自嗨锅 辣+番茄 莫小仙</t>
  </si>
  <si>
    <t>良品铺子岩焗乳酪吐司10个装</t>
  </si>
  <si>
    <t>良品铺子芋泥流心蛋黄酥6个装</t>
  </si>
  <si>
    <t>乌江涪陵20袋</t>
  </si>
  <si>
    <t>康师傅方便面红烧牛肉4桶+香辣牛肉2+老坛酸菜2</t>
  </si>
  <si>
    <t>韩国海苔</t>
  </si>
  <si>
    <t>健达牛奶夹心巧克力</t>
  </si>
  <si>
    <t>汤达人六种口味12杯</t>
  </si>
  <si>
    <t>元气森林4种口味</t>
  </si>
  <si>
    <t>旺仔牛奶24个</t>
  </si>
  <si>
    <t>雀巢咖啡</t>
  </si>
  <si>
    <t>可口可乐&amp;零度可乐</t>
  </si>
  <si>
    <t>维他柠檬茶</t>
  </si>
  <si>
    <t>矿泉水怡宝小号</t>
  </si>
  <si>
    <t>伊利牛奶</t>
  </si>
  <si>
    <t>早餐面包</t>
  </si>
  <si>
    <t>第二次新增零食采买</t>
    <phoneticPr fontId="2" type="noConversion"/>
  </si>
  <si>
    <t>第一次零食采买清单</t>
    <phoneticPr fontId="2" type="noConversion"/>
  </si>
  <si>
    <t>第一次采购费用总计</t>
    <phoneticPr fontId="2" type="noConversion"/>
  </si>
  <si>
    <t>第二次采购费用总计</t>
    <phoneticPr fontId="2" type="noConversion"/>
  </si>
  <si>
    <t>零食采购总费用</t>
    <phoneticPr fontId="2" type="noConversion"/>
  </si>
  <si>
    <t>详见《零食采买清单》</t>
    <phoneticPr fontId="2" type="noConversion"/>
  </si>
  <si>
    <t>最终优惠结算金额</t>
    <phoneticPr fontId="2" type="noConversion"/>
  </si>
  <si>
    <t>主播费用明细</t>
    <phoneticPr fontId="2" type="noConversion"/>
  </si>
  <si>
    <t>酒店住费用合计</t>
    <phoneticPr fontId="2" type="noConversion"/>
  </si>
  <si>
    <t>制作物打样</t>
  </si>
  <si>
    <t>房卡套、邀请函、司机名卡、欢迎手册</t>
  </si>
  <si>
    <t>金主费用明细</t>
    <phoneticPr fontId="2" type="noConversion"/>
  </si>
  <si>
    <t>2021年1月字节高层团建报价单</t>
  </si>
  <si>
    <t>甲方名称（必填）：</t>
  </si>
  <si>
    <t>字节跳动</t>
  </si>
  <si>
    <t>活动名称：</t>
  </si>
  <si>
    <t>2021年1月字节高层团建</t>
  </si>
  <si>
    <t>活动时间：</t>
  </si>
  <si>
    <t>2021.1.13-17</t>
  </si>
  <si>
    <t>高层人数：</t>
  </si>
  <si>
    <t>报价有效期：</t>
  </si>
  <si>
    <t>14天</t>
  </si>
  <si>
    <t>项目</t>
  </si>
  <si>
    <t>内容</t>
  </si>
  <si>
    <t>1-住宿</t>
  </si>
  <si>
    <t>以酒店实际费用为准</t>
  </si>
  <si>
    <t>海口万丽酒店
（字节高层）</t>
  </si>
  <si>
    <t>1月11日-12日 大床</t>
  </si>
  <si>
    <t>原价850元，自费400元报销</t>
  </si>
  <si>
    <t>1月13日-17退房 20大床/3标间</t>
  </si>
  <si>
    <t>住费用合计</t>
  </si>
  <si>
    <t>2-餐饮</t>
  </si>
  <si>
    <t>餐饮需求</t>
  </si>
  <si>
    <t>餐单</t>
  </si>
  <si>
    <t>商务简餐</t>
  </si>
  <si>
    <t>海南椰子鸡汤 
红烧小黄牛配米饭 
或者 
白切文昌鸡配米饭 
水果盘</t>
  </si>
  <si>
    <t>虫草花乳鸽汤 
红烧东山羊配米饭 
或者 
白切文昌鸡配米饭 
水果盘</t>
  </si>
  <si>
    <t>蘑菇奶油汤 
香煎三文鱼 
白口菇,手指胡萝卜,蜜豆，柠檬黄油汁 
或者 
低温鸡肉卷 
白口菇,手指胡萝卜,蜜豆，柠檬黄油汁 
水果盘</t>
  </si>
  <si>
    <t>3-会议室</t>
  </si>
  <si>
    <t>会议室名称</t>
  </si>
  <si>
    <t>会议室1+2</t>
  </si>
  <si>
    <t>1月14-15日两天 每天8小时</t>
  </si>
  <si>
    <t>会议费用合计</t>
  </si>
  <si>
    <t>4-其他项目</t>
  </si>
  <si>
    <t>海口-北京</t>
  </si>
  <si>
    <t>其他费用合计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</si>
</sst>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0_);[Red]\(0\)"/>
  </numFmts>
  <fonts count="56" x14ac:knownFonts="1">
    <font>
      <sz val="10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1F2329"/>
      <name val="微软雅黑"/>
      <family val="2"/>
      <charset val="134"/>
    </font>
    <font>
      <sz val="10"/>
      <color rgb="FF1F2329"/>
      <name val="微软雅黑"/>
      <family val="2"/>
      <charset val="134"/>
    </font>
    <font>
      <sz val="11"/>
      <color rgb="FFCC3300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.5"/>
      <color rgb="FF1F2329"/>
      <name val="微软雅黑"/>
      <family val="2"/>
      <charset val="134"/>
    </font>
    <font>
      <sz val="11"/>
      <color rgb="FFF54A45"/>
      <name val="微软雅黑"/>
      <family val="2"/>
      <charset val="134"/>
    </font>
    <font>
      <u/>
      <sz val="10"/>
      <color rgb="FF1265BE"/>
      <name val="微软雅黑"/>
      <family val="2"/>
      <charset val="134"/>
    </font>
    <font>
      <b/>
      <sz val="11"/>
      <color rgb="FFCC330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1"/>
      <color rgb="FFD83931"/>
      <name val="微软雅黑"/>
      <family val="2"/>
      <charset val="134"/>
    </font>
    <font>
      <sz val="8"/>
      <color rgb="FF1F2329"/>
      <name val="微软雅黑"/>
      <family val="2"/>
      <charset val="134"/>
    </font>
    <font>
      <strike/>
      <sz val="11"/>
      <color rgb="FF000000"/>
      <name val="微软雅黑"/>
      <family val="2"/>
      <charset val="134"/>
    </font>
    <font>
      <b/>
      <sz val="11"/>
      <color rgb="FF1F2329"/>
      <name val="微软雅黑"/>
      <family val="2"/>
      <charset val="134"/>
    </font>
    <font>
      <sz val="11"/>
      <color rgb="FFC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0.45"/>
      <color rgb="FF000000"/>
      <name val="微软雅黑"/>
      <family val="2"/>
      <charset val="134"/>
    </font>
    <font>
      <sz val="10.45"/>
      <color rgb="FF000000"/>
      <name val="微软雅黑"/>
      <family val="2"/>
      <charset val="134"/>
    </font>
    <font>
      <sz val="10"/>
      <color rgb="FFF54A45"/>
      <name val="微软雅黑"/>
      <family val="2"/>
      <charset val="134"/>
    </font>
    <font>
      <sz val="10.45"/>
      <color rgb="FFF54A45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rgb="FF373C43"/>
      <name val="微软雅黑"/>
      <family val="2"/>
      <charset val="134"/>
    </font>
    <font>
      <sz val="11"/>
      <color rgb="FF373C43"/>
      <name val="微软雅黑"/>
      <family val="2"/>
      <charset val="134"/>
    </font>
    <font>
      <sz val="11"/>
      <color rgb="FF666666"/>
      <name val="微软雅黑"/>
      <family val="2"/>
      <charset val="134"/>
    </font>
    <font>
      <b/>
      <sz val="12"/>
      <color rgb="FFF76964"/>
      <name val="微软雅黑"/>
      <family val="2"/>
      <charset val="134"/>
    </font>
    <font>
      <b/>
      <sz val="12"/>
      <color rgb="FF1F2329"/>
      <name val="微软雅黑"/>
      <family val="2"/>
      <charset val="134"/>
    </font>
    <font>
      <sz val="11"/>
      <color theme="1"/>
      <name val="Tahoma"/>
      <family val="2"/>
    </font>
    <font>
      <sz val="11"/>
      <color rgb="FFF54A45"/>
      <name val="Tahoma"/>
      <family val="2"/>
    </font>
    <font>
      <sz val="11"/>
      <color rgb="FF1F2329"/>
      <name val="Tahoma"/>
      <family val="2"/>
    </font>
    <font>
      <b/>
      <sz val="14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11"/>
      <color rgb="FFFF0000"/>
      <name val="Tahoma"/>
      <family val="2"/>
    </font>
    <font>
      <b/>
      <sz val="11"/>
      <color rgb="FFC00000"/>
      <name val="Tahoma"/>
      <family val="2"/>
    </font>
    <font>
      <sz val="11"/>
      <color rgb="FFCC3300"/>
      <name val="Tahoma"/>
      <family val="2"/>
    </font>
    <font>
      <b/>
      <sz val="12"/>
      <color rgb="FFC00000"/>
      <name val="Tahoma"/>
      <family val="2"/>
    </font>
    <font>
      <b/>
      <sz val="11"/>
      <color rgb="FFFF0000"/>
      <name val="Tahoma"/>
      <family val="2"/>
    </font>
    <font>
      <b/>
      <sz val="11"/>
      <color rgb="FFC00000"/>
      <name val="Microsoft YaHei UI"/>
      <family val="2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8CBAD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FCE4D6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F8CBAD"/>
      </patternFill>
    </fill>
    <fill>
      <patternFill patternType="solid">
        <fgColor rgb="FFDDEBF7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FCE4D6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FCE4D6"/>
      </patternFill>
    </fill>
    <fill>
      <patternFill patternType="solid">
        <fgColor rgb="FFF8CBAD"/>
      </patternFill>
    </fill>
    <fill>
      <patternFill patternType="solid">
        <fgColor rgb="FFF8CBAD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FD00"/>
      </patternFill>
    </fill>
    <fill>
      <patternFill patternType="solid">
        <fgColor rgb="FFBFBFBF"/>
      </patternFill>
    </fill>
    <fill>
      <patternFill patternType="solid">
        <fgColor rgb="FF323F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</fills>
  <borders count="1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 applyNumberFormat="0" applyFont="0" applyFill="0" applyBorder="0" applyAlignment="0" applyProtection="0"/>
    <xf numFmtId="0" fontId="1" fillId="0" borderId="76" applyNumberFormat="0" applyFont="0" applyFill="0" applyBorder="0" applyAlignment="0" applyProtection="0"/>
    <xf numFmtId="0" fontId="1" fillId="0" borderId="76" applyNumberFormat="0" applyFont="0" applyFill="0" applyBorder="0" applyAlignment="0" applyProtection="0"/>
    <xf numFmtId="0" fontId="1" fillId="0" borderId="76" applyNumberFormat="0" applyFont="0" applyFill="0" applyBorder="0" applyAlignment="0" applyProtection="0"/>
    <xf numFmtId="0" fontId="1" fillId="0" borderId="76" applyNumberFormat="0" applyFont="0" applyFill="0" applyBorder="0" applyAlignment="0" applyProtection="0"/>
    <xf numFmtId="0" fontId="1" fillId="0" borderId="76" applyNumberFormat="0" applyFont="0" applyFill="0" applyBorder="0" applyAlignment="0" applyProtection="0"/>
  </cellStyleXfs>
  <cellXfs count="345"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4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11" borderId="50" xfId="0" applyFont="1" applyFill="1" applyBorder="1" applyAlignment="1">
      <alignment horizontal="center" vertical="center" wrapText="1"/>
    </xf>
    <xf numFmtId="0" fontId="8" fillId="8" borderId="47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right" vertical="center"/>
    </xf>
    <xf numFmtId="0" fontId="7" fillId="18" borderId="54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0" fillId="0" borderId="18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3" fillId="4" borderId="28" xfId="0" applyFont="1" applyFill="1" applyBorder="1" applyAlignment="1">
      <alignment horizontal="right" vertical="center"/>
    </xf>
    <xf numFmtId="0" fontId="12" fillId="19" borderId="63" xfId="0" applyFont="1" applyFill="1" applyBorder="1" applyAlignment="1">
      <alignment horizontal="left" vertical="center" wrapText="1"/>
    </xf>
    <xf numFmtId="0" fontId="7" fillId="24" borderId="69" xfId="0" applyFont="1" applyFill="1" applyBorder="1" applyAlignment="1">
      <alignment horizontal="right" vertical="center"/>
    </xf>
    <xf numFmtId="0" fontId="7" fillId="0" borderId="33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20" borderId="64" xfId="0" applyFont="1" applyFill="1" applyBorder="1" applyAlignment="1">
      <alignment horizontal="center" vertical="center" wrapText="1"/>
    </xf>
    <xf numFmtId="0" fontId="7" fillId="21" borderId="65" xfId="0" applyFont="1" applyFill="1" applyBorder="1" applyAlignment="1">
      <alignment horizontal="right" vertical="center"/>
    </xf>
    <xf numFmtId="0" fontId="16" fillId="0" borderId="3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7" fillId="0" borderId="59" xfId="0" applyFont="1" applyBorder="1" applyAlignment="1">
      <alignment horizontal="left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left" vertical="center" wrapText="1"/>
    </xf>
    <xf numFmtId="0" fontId="16" fillId="0" borderId="62" xfId="0" applyFont="1" applyBorder="1" applyAlignment="1">
      <alignment horizontal="left" vertical="center" wrapText="1"/>
    </xf>
    <xf numFmtId="0" fontId="18" fillId="3" borderId="27" xfId="0" applyFont="1" applyFill="1" applyBorder="1" applyAlignment="1">
      <alignment horizontal="left" vertical="center" wrapText="1"/>
    </xf>
    <xf numFmtId="0" fontId="6" fillId="0" borderId="6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right" vertical="center"/>
    </xf>
    <xf numFmtId="0" fontId="6" fillId="15" borderId="51" xfId="0" applyFont="1" applyFill="1" applyBorder="1" applyAlignment="1">
      <alignment horizontal="left" vertical="center" wrapText="1"/>
    </xf>
    <xf numFmtId="0" fontId="7" fillId="7" borderId="41" xfId="0" applyFont="1" applyFill="1" applyBorder="1" applyAlignment="1">
      <alignment horizontal="left" vertical="center" wrapText="1"/>
    </xf>
    <xf numFmtId="2" fontId="19" fillId="29" borderId="7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20" fillId="0" borderId="29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6" fillId="0" borderId="96" xfId="0" applyFont="1" applyBorder="1" applyAlignment="1">
      <alignment horizontal="left" vertical="center" wrapText="1"/>
    </xf>
    <xf numFmtId="0" fontId="6" fillId="0" borderId="98" xfId="0" applyFont="1" applyBorder="1" applyAlignment="1">
      <alignment horizontal="left" vertical="center" wrapText="1"/>
    </xf>
    <xf numFmtId="0" fontId="7" fillId="0" borderId="97" xfId="0" applyFont="1" applyBorder="1" applyAlignment="1">
      <alignment horizontal="right" vertical="center" wrapText="1"/>
    </xf>
    <xf numFmtId="0" fontId="17" fillId="0" borderId="93" xfId="0" applyFont="1" applyBorder="1" applyAlignment="1">
      <alignment vertical="center"/>
    </xf>
    <xf numFmtId="0" fontId="10" fillId="0" borderId="84" xfId="0" applyFont="1" applyBorder="1" applyAlignment="1">
      <alignment vertical="center" wrapText="1"/>
    </xf>
    <xf numFmtId="0" fontId="11" fillId="0" borderId="95" xfId="0" applyFont="1" applyBorder="1" applyAlignment="1">
      <alignment horizontal="center" vertical="center"/>
    </xf>
    <xf numFmtId="58" fontId="7" fillId="0" borderId="79" xfId="0" applyNumberFormat="1" applyFont="1" applyBorder="1" applyAlignment="1">
      <alignment horizontal="left" vertical="center"/>
    </xf>
    <xf numFmtId="0" fontId="7" fillId="51" borderId="109" xfId="0" applyFont="1" applyFill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80" xfId="0" applyFont="1" applyBorder="1" applyAlignment="1">
      <alignment horizontal="center" vertical="center" wrapText="1"/>
    </xf>
    <xf numFmtId="0" fontId="10" fillId="47" borderId="103" xfId="0" applyFont="1" applyFill="1" applyBorder="1" applyAlignment="1">
      <alignment horizontal="center" vertical="center" wrapText="1"/>
    </xf>
    <xf numFmtId="0" fontId="10" fillId="50" borderId="106" xfId="0" applyFont="1" applyFill="1" applyBorder="1" applyAlignment="1">
      <alignment horizontal="left" vertical="center" wrapText="1"/>
    </xf>
    <xf numFmtId="0" fontId="7" fillId="0" borderId="102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0" fontId="10" fillId="0" borderId="108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 wrapText="1"/>
    </xf>
    <xf numFmtId="0" fontId="7" fillId="45" borderId="99" xfId="0" applyFont="1" applyFill="1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6" fillId="0" borderId="90" xfId="0" applyFont="1" applyBorder="1" applyAlignment="1">
      <alignment horizontal="left" vertical="center" wrapText="1"/>
    </xf>
    <xf numFmtId="0" fontId="7" fillId="0" borderId="89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left" vertical="center" wrapText="1"/>
    </xf>
    <xf numFmtId="0" fontId="18" fillId="0" borderId="110" xfId="0" applyFont="1" applyBorder="1" applyAlignment="1">
      <alignment horizontal="left" vertical="center" wrapText="1"/>
    </xf>
    <xf numFmtId="2" fontId="13" fillId="42" borderId="85" xfId="0" applyNumberFormat="1" applyFont="1" applyFill="1" applyBorder="1" applyAlignment="1">
      <alignment horizontal="right" vertical="center"/>
    </xf>
    <xf numFmtId="0" fontId="26" fillId="54" borderId="96" xfId="2" applyFont="1" applyFill="1" applyBorder="1" applyAlignment="1">
      <alignment horizontal="center" vertical="center"/>
    </xf>
    <xf numFmtId="176" fontId="26" fillId="54" borderId="96" xfId="2" applyNumberFormat="1" applyFont="1" applyFill="1" applyBorder="1" applyAlignment="1">
      <alignment horizontal="center" vertical="center"/>
    </xf>
    <xf numFmtId="0" fontId="26" fillId="54" borderId="96" xfId="2" applyFont="1" applyFill="1" applyBorder="1" applyAlignment="1">
      <alignment horizontal="left" vertical="center"/>
    </xf>
    <xf numFmtId="0" fontId="25" fillId="54" borderId="96" xfId="2" applyFont="1" applyFill="1" applyBorder="1" applyAlignment="1">
      <alignment horizontal="center" vertical="center"/>
    </xf>
    <xf numFmtId="176" fontId="5" fillId="52" borderId="96" xfId="2" applyNumberFormat="1" applyFont="1" applyFill="1" applyBorder="1" applyAlignment="1">
      <alignment horizontal="center" vertical="center" wrapText="1"/>
    </xf>
    <xf numFmtId="0" fontId="4" fillId="53" borderId="96" xfId="2" applyFont="1" applyFill="1" applyBorder="1" applyAlignment="1">
      <alignment horizontal="center" vertical="center"/>
    </xf>
    <xf numFmtId="0" fontId="4" fillId="0" borderId="96" xfId="2" applyFont="1" applyBorder="1" applyAlignment="1">
      <alignment horizontal="center" vertical="center"/>
    </xf>
    <xf numFmtId="176" fontId="5" fillId="0" borderId="96" xfId="2" applyNumberFormat="1" applyFont="1" applyBorder="1" applyAlignment="1">
      <alignment horizontal="center" vertical="center" wrapText="1"/>
    </xf>
    <xf numFmtId="0" fontId="27" fillId="0" borderId="96" xfId="2" applyFont="1" applyBorder="1" applyAlignment="1">
      <alignment horizontal="center" vertical="center"/>
    </xf>
    <xf numFmtId="0" fontId="4" fillId="0" borderId="96" xfId="2" applyFont="1" applyBorder="1" applyAlignment="1">
      <alignment horizontal="left" vertical="center"/>
    </xf>
    <xf numFmtId="0" fontId="4" fillId="0" borderId="96" xfId="2" applyFont="1" applyBorder="1" applyAlignment="1">
      <alignment vertical="center"/>
    </xf>
    <xf numFmtId="0" fontId="6" fillId="0" borderId="96" xfId="2" applyFont="1" applyBorder="1" applyAlignment="1">
      <alignment horizontal="center" vertical="center"/>
    </xf>
    <xf numFmtId="0" fontId="25" fillId="0" borderId="96" xfId="2" applyFont="1" applyBorder="1" applyAlignment="1">
      <alignment horizontal="center" vertical="center"/>
    </xf>
    <xf numFmtId="0" fontId="28" fillId="0" borderId="96" xfId="2" applyFont="1" applyBorder="1" applyAlignment="1">
      <alignment horizontal="center" vertical="center"/>
    </xf>
    <xf numFmtId="0" fontId="6" fillId="0" borderId="109" xfId="2" applyFont="1" applyBorder="1" applyAlignment="1">
      <alignment horizontal="center" vertical="center"/>
    </xf>
    <xf numFmtId="176" fontId="6" fillId="0" borderId="110" xfId="2" applyNumberFormat="1" applyFont="1" applyBorder="1" applyAlignment="1">
      <alignment horizontal="center" vertical="center"/>
    </xf>
    <xf numFmtId="0" fontId="6" fillId="0" borderId="110" xfId="2" applyFont="1" applyBorder="1" applyAlignment="1">
      <alignment horizontal="center" vertical="center"/>
    </xf>
    <xf numFmtId="0" fontId="4" fillId="0" borderId="72" xfId="2" applyFont="1" applyBorder="1" applyAlignment="1">
      <alignment horizontal="center" vertical="center"/>
    </xf>
    <xf numFmtId="0" fontId="4" fillId="0" borderId="67" xfId="2" applyFont="1" applyBorder="1" applyAlignment="1">
      <alignment horizontal="center" vertical="center"/>
    </xf>
    <xf numFmtId="0" fontId="4" fillId="52" borderId="96" xfId="2" applyFont="1" applyFill="1" applyBorder="1" applyAlignment="1">
      <alignment horizontal="center" vertical="center"/>
    </xf>
    <xf numFmtId="0" fontId="27" fillId="52" borderId="96" xfId="2" applyFont="1" applyFill="1" applyBorder="1" applyAlignment="1">
      <alignment horizontal="center" vertical="center"/>
    </xf>
    <xf numFmtId="0" fontId="4" fillId="52" borderId="96" xfId="2" applyFont="1" applyFill="1" applyBorder="1" applyAlignment="1">
      <alignment horizontal="left" vertical="center"/>
    </xf>
    <xf numFmtId="0" fontId="4" fillId="52" borderId="96" xfId="2" applyFont="1" applyFill="1" applyBorder="1" applyAlignment="1">
      <alignment vertical="center"/>
    </xf>
    <xf numFmtId="0" fontId="26" fillId="54" borderId="96" xfId="3" applyFont="1" applyFill="1" applyBorder="1" applyAlignment="1">
      <alignment horizontal="center" vertical="center"/>
    </xf>
    <xf numFmtId="0" fontId="6" fillId="0" borderId="109" xfId="3" applyFont="1" applyBorder="1" applyAlignment="1">
      <alignment horizontal="center" vertical="center"/>
    </xf>
    <xf numFmtId="176" fontId="6" fillId="0" borderId="110" xfId="3" applyNumberFormat="1" applyFont="1" applyBorder="1" applyAlignment="1">
      <alignment horizontal="center" vertical="center"/>
    </xf>
    <xf numFmtId="0" fontId="6" fillId="0" borderId="110" xfId="3" applyFont="1" applyBorder="1" applyAlignment="1">
      <alignment horizontal="center" vertical="center"/>
    </xf>
    <xf numFmtId="0" fontId="4" fillId="0" borderId="72" xfId="3" applyFont="1" applyBorder="1" applyAlignment="1">
      <alignment horizontal="center" vertical="center"/>
    </xf>
    <xf numFmtId="0" fontId="4" fillId="0" borderId="76" xfId="3" applyFont="1" applyBorder="1" applyAlignment="1">
      <alignment vertical="center"/>
    </xf>
    <xf numFmtId="0" fontId="26" fillId="54" borderId="105" xfId="3" applyFont="1" applyFill="1" applyBorder="1" applyAlignment="1">
      <alignment horizontal="center" vertical="center"/>
    </xf>
    <xf numFmtId="0" fontId="26" fillId="54" borderId="105" xfId="3" applyFont="1" applyFill="1" applyBorder="1" applyAlignment="1">
      <alignment horizontal="left" vertical="center"/>
    </xf>
    <xf numFmtId="0" fontId="25" fillId="54" borderId="105" xfId="3" applyFont="1" applyFill="1" applyBorder="1" applyAlignment="1">
      <alignment horizontal="center" vertical="center"/>
    </xf>
    <xf numFmtId="0" fontId="4" fillId="53" borderId="109" xfId="3" applyFont="1" applyFill="1" applyBorder="1" applyAlignment="1">
      <alignment horizontal="center" vertical="center"/>
    </xf>
    <xf numFmtId="0" fontId="4" fillId="53" borderId="105" xfId="3" applyFont="1" applyFill="1" applyBorder="1" applyAlignment="1">
      <alignment horizontal="center" vertical="center"/>
    </xf>
    <xf numFmtId="0" fontId="4" fillId="0" borderId="109" xfId="3" applyFont="1" applyBorder="1" applyAlignment="1">
      <alignment horizontal="center" vertical="center"/>
    </xf>
    <xf numFmtId="0" fontId="4" fillId="0" borderId="110" xfId="3" applyFont="1" applyBorder="1" applyAlignment="1">
      <alignment horizontal="center" vertical="center"/>
    </xf>
    <xf numFmtId="0" fontId="27" fillId="0" borderId="110" xfId="3" applyFont="1" applyBorder="1" applyAlignment="1">
      <alignment horizontal="center" vertical="center"/>
    </xf>
    <xf numFmtId="0" fontId="4" fillId="0" borderId="110" xfId="3" applyFont="1" applyBorder="1" applyAlignment="1">
      <alignment vertical="center"/>
    </xf>
    <xf numFmtId="0" fontId="4" fillId="0" borderId="105" xfId="3" applyFont="1" applyBorder="1" applyAlignment="1">
      <alignment horizontal="center" vertical="center"/>
    </xf>
    <xf numFmtId="0" fontId="4" fillId="0" borderId="110" xfId="3" applyFont="1" applyBorder="1" applyAlignment="1">
      <alignment horizontal="left" vertical="center"/>
    </xf>
    <xf numFmtId="0" fontId="28" fillId="0" borderId="105" xfId="3" applyFont="1" applyBorder="1" applyAlignment="1">
      <alignment horizontal="center" vertical="center"/>
    </xf>
    <xf numFmtId="0" fontId="4" fillId="53" borderId="100" xfId="3" applyFont="1" applyFill="1" applyBorder="1" applyAlignment="1">
      <alignment horizontal="center" vertical="center"/>
    </xf>
    <xf numFmtId="0" fontId="29" fillId="0" borderId="78" xfId="3" applyFont="1" applyBorder="1" applyAlignment="1">
      <alignment horizontal="center" vertical="center" wrapText="1"/>
    </xf>
    <xf numFmtId="0" fontId="4" fillId="53" borderId="78" xfId="3" applyFont="1" applyFill="1" applyBorder="1" applyAlignment="1">
      <alignment horizontal="center" vertical="center"/>
    </xf>
    <xf numFmtId="0" fontId="7" fillId="0" borderId="110" xfId="3" applyFont="1" applyBorder="1" applyAlignment="1">
      <alignment vertical="center"/>
    </xf>
    <xf numFmtId="0" fontId="30" fillId="0" borderId="110" xfId="3" applyFont="1" applyBorder="1" applyAlignment="1">
      <alignment vertical="center"/>
    </xf>
    <xf numFmtId="176" fontId="26" fillId="54" borderId="105" xfId="3" applyNumberFormat="1" applyFont="1" applyFill="1" applyBorder="1" applyAlignment="1">
      <alignment horizontal="center" vertical="center"/>
    </xf>
    <xf numFmtId="176" fontId="4" fillId="0" borderId="110" xfId="3" applyNumberFormat="1" applyFont="1" applyBorder="1" applyAlignment="1">
      <alignment horizontal="center" vertical="center"/>
    </xf>
    <xf numFmtId="176" fontId="4" fillId="52" borderId="110" xfId="3" applyNumberFormat="1" applyFont="1" applyFill="1" applyBorder="1" applyAlignment="1">
      <alignment horizontal="center" vertical="center"/>
    </xf>
    <xf numFmtId="0" fontId="4" fillId="52" borderId="110" xfId="3" applyFont="1" applyFill="1" applyBorder="1" applyAlignment="1">
      <alignment horizontal="center" vertical="center"/>
    </xf>
    <xf numFmtId="0" fontId="27" fillId="52" borderId="110" xfId="3" applyFont="1" applyFill="1" applyBorder="1" applyAlignment="1">
      <alignment horizontal="center" vertical="center"/>
    </xf>
    <xf numFmtId="0" fontId="4" fillId="52" borderId="110" xfId="3" applyFont="1" applyFill="1" applyBorder="1" applyAlignment="1">
      <alignment vertical="center"/>
    </xf>
    <xf numFmtId="0" fontId="4" fillId="52" borderId="110" xfId="3" applyFont="1" applyFill="1" applyBorder="1" applyAlignment="1">
      <alignment horizontal="left" vertical="center"/>
    </xf>
    <xf numFmtId="0" fontId="4" fillId="52" borderId="72" xfId="3" applyFont="1" applyFill="1" applyBorder="1" applyAlignment="1">
      <alignment horizontal="center" vertical="center"/>
    </xf>
    <xf numFmtId="0" fontId="24" fillId="0" borderId="36" xfId="0" applyFont="1" applyBorder="1" applyAlignment="1">
      <alignment vertical="center" wrapText="1"/>
    </xf>
    <xf numFmtId="0" fontId="4" fillId="0" borderId="76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0" fontId="7" fillId="0" borderId="96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 wrapText="1"/>
    </xf>
    <xf numFmtId="0" fontId="7" fillId="22" borderId="96" xfId="0" applyFont="1" applyFill="1" applyBorder="1" applyAlignment="1">
      <alignment horizontal="center" vertical="center" wrapText="1"/>
    </xf>
    <xf numFmtId="0" fontId="7" fillId="20" borderId="96" xfId="0" applyFont="1" applyFill="1" applyBorder="1" applyAlignment="1">
      <alignment horizontal="center" vertical="center" wrapText="1"/>
    </xf>
    <xf numFmtId="0" fontId="7" fillId="21" borderId="96" xfId="0" applyFont="1" applyFill="1" applyBorder="1" applyAlignment="1">
      <alignment horizontal="right" vertical="center"/>
    </xf>
    <xf numFmtId="0" fontId="16" fillId="0" borderId="96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right" vertical="center"/>
    </xf>
    <xf numFmtId="0" fontId="10" fillId="0" borderId="96" xfId="0" applyFont="1" applyBorder="1" applyAlignment="1">
      <alignment horizontal="center" vertical="center" wrapText="1"/>
    </xf>
    <xf numFmtId="0" fontId="17" fillId="0" borderId="96" xfId="0" applyFont="1" applyBorder="1" applyAlignment="1">
      <alignment vertical="center"/>
    </xf>
    <xf numFmtId="0" fontId="13" fillId="4" borderId="96" xfId="0" applyFont="1" applyFill="1" applyBorder="1" applyAlignment="1">
      <alignment horizontal="right" vertical="center"/>
    </xf>
    <xf numFmtId="0" fontId="12" fillId="14" borderId="96" xfId="0" applyFont="1" applyFill="1" applyBorder="1" applyAlignment="1">
      <alignment horizontal="left" vertical="center" wrapText="1"/>
    </xf>
    <xf numFmtId="0" fontId="5" fillId="0" borderId="76" xfId="0" applyFont="1" applyBorder="1" applyAlignment="1">
      <alignment vertical="center" wrapText="1"/>
    </xf>
    <xf numFmtId="0" fontId="5" fillId="0" borderId="96" xfId="0" applyFont="1" applyBorder="1" applyAlignment="1">
      <alignment horizontal="left" vertical="center" wrapText="1"/>
    </xf>
    <xf numFmtId="8" fontId="5" fillId="0" borderId="96" xfId="0" applyNumberFormat="1" applyFont="1" applyBorder="1" applyAlignment="1">
      <alignment horizontal="left" vertical="center" wrapText="1"/>
    </xf>
    <xf numFmtId="0" fontId="5" fillId="52" borderId="96" xfId="0" applyFont="1" applyFill="1" applyBorder="1" applyAlignment="1">
      <alignment horizontal="left" vertical="center" wrapText="1"/>
    </xf>
    <xf numFmtId="0" fontId="32" fillId="52" borderId="96" xfId="0" applyFont="1" applyFill="1" applyBorder="1" applyAlignment="1">
      <alignment horizontal="left" vertical="center" wrapText="1"/>
    </xf>
    <xf numFmtId="8" fontId="32" fillId="52" borderId="96" xfId="0" applyNumberFormat="1" applyFont="1" applyFill="1" applyBorder="1" applyAlignment="1">
      <alignment horizontal="left" vertical="center" wrapText="1"/>
    </xf>
    <xf numFmtId="0" fontId="5" fillId="52" borderId="96" xfId="0" applyFont="1" applyFill="1" applyBorder="1" applyAlignment="1">
      <alignment vertical="center" wrapText="1"/>
    </xf>
    <xf numFmtId="0" fontId="11" fillId="0" borderId="76" xfId="0" applyFont="1" applyBorder="1" applyAlignment="1">
      <alignment horizontal="center" vertical="center"/>
    </xf>
    <xf numFmtId="0" fontId="10" fillId="31" borderId="96" xfId="0" applyFont="1" applyFill="1" applyBorder="1" applyAlignment="1">
      <alignment horizontal="center" vertical="center" wrapText="1"/>
    </xf>
    <xf numFmtId="0" fontId="10" fillId="0" borderId="96" xfId="0" applyFont="1" applyBorder="1" applyAlignment="1">
      <alignment horizontal="left" vertical="center" wrapText="1"/>
    </xf>
    <xf numFmtId="0" fontId="10" fillId="0" borderId="96" xfId="0" applyFont="1" applyBorder="1" applyAlignment="1">
      <alignment horizontal="right" vertical="center"/>
    </xf>
    <xf numFmtId="0" fontId="10" fillId="0" borderId="96" xfId="0" applyFont="1" applyBorder="1" applyAlignment="1">
      <alignment horizontal="left" vertical="center"/>
    </xf>
    <xf numFmtId="0" fontId="10" fillId="0" borderId="96" xfId="0" applyFont="1" applyBorder="1" applyAlignment="1">
      <alignment vertical="center" wrapText="1"/>
    </xf>
    <xf numFmtId="0" fontId="12" fillId="19" borderId="96" xfId="0" applyFont="1" applyFill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 wrapText="1"/>
    </xf>
    <xf numFmtId="0" fontId="10" fillId="0" borderId="96" xfId="0" applyFont="1" applyBorder="1" applyAlignment="1">
      <alignment horizontal="center" vertical="center"/>
    </xf>
    <xf numFmtId="0" fontId="7" fillId="39" borderId="96" xfId="0" applyFont="1" applyFill="1" applyBorder="1" applyAlignment="1">
      <alignment horizontal="center" vertical="center" wrapText="1"/>
    </xf>
    <xf numFmtId="0" fontId="4" fillId="56" borderId="76" xfId="0" applyFont="1" applyFill="1" applyBorder="1" applyAlignment="1">
      <alignment horizontal="center" vertical="center"/>
    </xf>
    <xf numFmtId="0" fontId="5" fillId="56" borderId="0" xfId="0" applyFont="1" applyFill="1" applyAlignment="1">
      <alignment vertical="center"/>
    </xf>
    <xf numFmtId="0" fontId="36" fillId="57" borderId="96" xfId="0" applyFont="1" applyFill="1" applyBorder="1" applyAlignment="1">
      <alignment horizontal="center" vertical="center" wrapText="1"/>
    </xf>
    <xf numFmtId="0" fontId="37" fillId="0" borderId="96" xfId="0" applyFont="1" applyBorder="1" applyAlignment="1">
      <alignment horizontal="center" vertical="center" wrapText="1"/>
    </xf>
    <xf numFmtId="0" fontId="33" fillId="0" borderId="96" xfId="0" applyFont="1" applyBorder="1" applyAlignment="1">
      <alignment horizontal="center" vertical="center" wrapText="1"/>
    </xf>
    <xf numFmtId="0" fontId="38" fillId="0" borderId="96" xfId="0" applyFont="1" applyBorder="1" applyAlignment="1">
      <alignment horizontal="center" vertical="center" wrapText="1"/>
    </xf>
    <xf numFmtId="0" fontId="34" fillId="58" borderId="96" xfId="0" applyFont="1" applyFill="1" applyBorder="1" applyAlignment="1">
      <alignment horizontal="center" wrapText="1"/>
    </xf>
    <xf numFmtId="0" fontId="39" fillId="0" borderId="96" xfId="0" applyFont="1" applyBorder="1" applyAlignment="1">
      <alignment horizontal="center" vertical="center" wrapText="1"/>
    </xf>
    <xf numFmtId="0" fontId="40" fillId="57" borderId="96" xfId="0" applyFont="1" applyFill="1" applyBorder="1" applyAlignment="1">
      <alignment horizontal="center" vertical="center" wrapText="1"/>
    </xf>
    <xf numFmtId="0" fontId="10" fillId="0" borderId="96" xfId="0" applyFont="1" applyBorder="1" applyAlignment="1">
      <alignment horizontal="center" wrapText="1"/>
    </xf>
    <xf numFmtId="0" fontId="24" fillId="0" borderId="9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11" borderId="96" xfId="0" applyFont="1" applyFill="1" applyBorder="1" applyAlignment="1">
      <alignment horizontal="center" vertical="center" wrapText="1"/>
    </xf>
    <xf numFmtId="0" fontId="8" fillId="8" borderId="96" xfId="0" applyFont="1" applyFill="1" applyBorder="1" applyAlignment="1">
      <alignment horizontal="center" vertical="center" wrapText="1"/>
    </xf>
    <xf numFmtId="0" fontId="8" fillId="9" borderId="96" xfId="0" applyFont="1" applyFill="1" applyBorder="1" applyAlignment="1">
      <alignment horizontal="right" vertical="center"/>
    </xf>
    <xf numFmtId="0" fontId="8" fillId="12" borderId="96" xfId="0" applyFont="1" applyFill="1" applyBorder="1" applyAlignment="1">
      <alignment horizontal="center" vertical="center" wrapText="1"/>
    </xf>
    <xf numFmtId="0" fontId="7" fillId="18" borderId="96" xfId="0" applyFont="1" applyFill="1" applyBorder="1" applyAlignment="1">
      <alignment horizontal="center" vertical="center" wrapText="1"/>
    </xf>
    <xf numFmtId="0" fontId="9" fillId="0" borderId="96" xfId="0" applyFont="1" applyBorder="1" applyAlignment="1">
      <alignment horizontal="left" vertical="center" wrapText="1"/>
    </xf>
    <xf numFmtId="0" fontId="4" fillId="0" borderId="96" xfId="0" applyFont="1" applyBorder="1" applyAlignment="1">
      <alignment horizontal="center" vertical="center"/>
    </xf>
    <xf numFmtId="0" fontId="10" fillId="0" borderId="96" xfId="0" applyFont="1" applyBorder="1" applyAlignment="1">
      <alignment vertical="center"/>
    </xf>
    <xf numFmtId="0" fontId="7" fillId="24" borderId="96" xfId="0" applyFont="1" applyFill="1" applyBorder="1" applyAlignment="1">
      <alignment horizontal="right" vertical="center"/>
    </xf>
    <xf numFmtId="58" fontId="7" fillId="0" borderId="96" xfId="0" applyNumberFormat="1" applyFont="1" applyBorder="1" applyAlignment="1">
      <alignment horizontal="center" vertical="center" wrapText="1"/>
    </xf>
    <xf numFmtId="0" fontId="14" fillId="0" borderId="96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/>
    </xf>
    <xf numFmtId="0" fontId="11" fillId="0" borderId="96" xfId="0" applyFont="1" applyBorder="1" applyAlignment="1">
      <alignment horizontal="center" vertical="center"/>
    </xf>
    <xf numFmtId="0" fontId="21" fillId="0" borderId="96" xfId="0" applyFont="1" applyBorder="1" applyAlignment="1">
      <alignment horizontal="center" vertical="center" wrapText="1"/>
    </xf>
    <xf numFmtId="0" fontId="13" fillId="37" borderId="96" xfId="0" applyFont="1" applyFill="1" applyBorder="1" applyAlignment="1">
      <alignment horizontal="right" vertical="center"/>
    </xf>
    <xf numFmtId="0" fontId="12" fillId="36" borderId="96" xfId="0" applyFont="1" applyFill="1" applyBorder="1" applyAlignment="1">
      <alignment horizontal="left" vertical="center" wrapText="1"/>
    </xf>
    <xf numFmtId="0" fontId="7" fillId="25" borderId="96" xfId="0" applyFont="1" applyFill="1" applyBorder="1" applyAlignment="1">
      <alignment horizontal="center" vertical="center" wrapText="1"/>
    </xf>
    <xf numFmtId="0" fontId="9" fillId="0" borderId="96" xfId="0" applyFont="1" applyBorder="1" applyAlignment="1">
      <alignment horizontal="left" vertical="center"/>
    </xf>
    <xf numFmtId="0" fontId="4" fillId="0" borderId="96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 wrapText="1"/>
    </xf>
    <xf numFmtId="0" fontId="13" fillId="34" borderId="96" xfId="0" applyFont="1" applyFill="1" applyBorder="1" applyAlignment="1">
      <alignment horizontal="right" vertical="center"/>
    </xf>
    <xf numFmtId="0" fontId="18" fillId="3" borderId="96" xfId="0" applyFont="1" applyFill="1" applyBorder="1" applyAlignment="1">
      <alignment horizontal="left" vertical="center" wrapText="1"/>
    </xf>
    <xf numFmtId="0" fontId="6" fillId="56" borderId="96" xfId="0" applyFont="1" applyFill="1" applyBorder="1" applyAlignment="1">
      <alignment horizontal="left" vertical="center" wrapText="1"/>
    </xf>
    <xf numFmtId="0" fontId="18" fillId="0" borderId="96" xfId="0" applyFont="1" applyBorder="1" applyAlignment="1">
      <alignment horizontal="left" vertical="center" wrapText="1"/>
    </xf>
    <xf numFmtId="0" fontId="6" fillId="6" borderId="96" xfId="0" applyFont="1" applyFill="1" applyBorder="1" applyAlignment="1">
      <alignment horizontal="right" vertical="center"/>
    </xf>
    <xf numFmtId="0" fontId="6" fillId="15" borderId="96" xfId="0" applyFont="1" applyFill="1" applyBorder="1" applyAlignment="1">
      <alignment horizontal="left" vertical="center" wrapText="1"/>
    </xf>
    <xf numFmtId="0" fontId="7" fillId="7" borderId="96" xfId="0" applyFont="1" applyFill="1" applyBorder="1" applyAlignment="1">
      <alignment horizontal="left" vertical="center" wrapText="1"/>
    </xf>
    <xf numFmtId="2" fontId="6" fillId="23" borderId="96" xfId="0" applyNumberFormat="1" applyFont="1" applyFill="1" applyBorder="1" applyAlignment="1">
      <alignment horizontal="right" vertical="center"/>
    </xf>
    <xf numFmtId="2" fontId="19" fillId="29" borderId="96" xfId="0" applyNumberFormat="1" applyFont="1" applyFill="1" applyBorder="1" applyAlignment="1">
      <alignment horizontal="right" vertical="center"/>
    </xf>
    <xf numFmtId="0" fontId="8" fillId="28" borderId="96" xfId="0" applyFont="1" applyFill="1" applyBorder="1" applyAlignment="1">
      <alignment horizontal="left" vertical="center" wrapText="1"/>
    </xf>
    <xf numFmtId="0" fontId="10" fillId="0" borderId="96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/>
    </xf>
    <xf numFmtId="58" fontId="7" fillId="0" borderId="96" xfId="0" applyNumberFormat="1" applyFont="1" applyBorder="1" applyAlignment="1">
      <alignment horizontal="center" vertical="center" wrapText="1"/>
    </xf>
    <xf numFmtId="0" fontId="7" fillId="25" borderId="96" xfId="0" applyFont="1" applyFill="1" applyBorder="1" applyAlignment="1">
      <alignment horizontal="center" vertical="center" wrapText="1"/>
    </xf>
    <xf numFmtId="0" fontId="7" fillId="39" borderId="96" xfId="0" applyFont="1" applyFill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/>
    </xf>
    <xf numFmtId="0" fontId="7" fillId="20" borderId="96" xfId="0" applyFont="1" applyFill="1" applyBorder="1" applyAlignment="1">
      <alignment horizontal="center" vertical="center" wrapText="1"/>
    </xf>
    <xf numFmtId="0" fontId="6" fillId="0" borderId="9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41" fillId="60" borderId="96" xfId="0" applyFont="1" applyFill="1" applyBorder="1" applyAlignment="1">
      <alignment horizontal="center" vertical="center" wrapText="1"/>
    </xf>
    <xf numFmtId="0" fontId="41" fillId="60" borderId="96" xfId="0" applyFont="1" applyFill="1" applyBorder="1" applyAlignment="1">
      <alignment horizontal="right" vertical="center" wrapText="1"/>
    </xf>
    <xf numFmtId="0" fontId="42" fillId="60" borderId="96" xfId="0" applyFont="1" applyFill="1" applyBorder="1" applyAlignment="1">
      <alignment horizontal="left" vertical="center" wrapText="1"/>
    </xf>
    <xf numFmtId="0" fontId="43" fillId="60" borderId="96" xfId="0" applyFont="1" applyFill="1" applyBorder="1" applyAlignment="1">
      <alignment horizontal="center" vertical="center" wrapText="1"/>
    </xf>
    <xf numFmtId="0" fontId="41" fillId="60" borderId="96" xfId="0" applyFont="1" applyFill="1" applyBorder="1" applyAlignment="1">
      <alignment horizontal="left" vertical="center" wrapText="1"/>
    </xf>
    <xf numFmtId="0" fontId="41" fillId="0" borderId="76" xfId="0" applyFont="1" applyBorder="1" applyAlignment="1">
      <alignment wrapText="1"/>
    </xf>
    <xf numFmtId="0" fontId="45" fillId="0" borderId="76" xfId="0" applyFont="1" applyBorder="1" applyAlignment="1">
      <alignment vertical="center" wrapText="1"/>
    </xf>
    <xf numFmtId="0" fontId="48" fillId="0" borderId="76" xfId="0" applyFont="1" applyBorder="1" applyAlignment="1">
      <alignment wrapText="1"/>
    </xf>
    <xf numFmtId="0" fontId="54" fillId="0" borderId="76" xfId="0" applyFont="1" applyBorder="1" applyAlignment="1">
      <alignment wrapText="1"/>
    </xf>
    <xf numFmtId="0" fontId="46" fillId="60" borderId="96" xfId="0" applyFont="1" applyFill="1" applyBorder="1" applyAlignment="1">
      <alignment horizontal="left" vertical="center" wrapText="1"/>
    </xf>
    <xf numFmtId="0" fontId="47" fillId="61" borderId="96" xfId="0" applyFont="1" applyFill="1" applyBorder="1" applyAlignment="1">
      <alignment horizontal="center" vertical="center" wrapText="1"/>
    </xf>
    <xf numFmtId="0" fontId="47" fillId="61" borderId="96" xfId="0" applyFont="1" applyFill="1" applyBorder="1" applyAlignment="1">
      <alignment horizontal="right" vertical="center" wrapText="1"/>
    </xf>
    <xf numFmtId="0" fontId="41" fillId="61" borderId="96" xfId="0" applyFont="1" applyFill="1" applyBorder="1" applyAlignment="1">
      <alignment horizontal="center" vertical="center" wrapText="1"/>
    </xf>
    <xf numFmtId="0" fontId="41" fillId="61" borderId="96" xfId="0" applyFont="1" applyFill="1" applyBorder="1" applyAlignment="1">
      <alignment horizontal="right" vertical="center" wrapText="1"/>
    </xf>
    <xf numFmtId="0" fontId="50" fillId="0" borderId="96" xfId="0" applyFont="1" applyBorder="1" applyAlignment="1">
      <alignment vertical="center" wrapText="1"/>
    </xf>
    <xf numFmtId="0" fontId="43" fillId="60" borderId="96" xfId="0" applyFont="1" applyFill="1" applyBorder="1" applyAlignment="1">
      <alignment horizontal="right" vertical="center" wrapText="1"/>
    </xf>
    <xf numFmtId="0" fontId="43" fillId="0" borderId="96" xfId="0" applyFont="1" applyBorder="1" applyAlignment="1">
      <alignment vertical="center" wrapText="1"/>
    </xf>
    <xf numFmtId="0" fontId="51" fillId="62" borderId="96" xfId="0" applyFont="1" applyFill="1" applyBorder="1" applyAlignment="1">
      <alignment horizontal="right" vertical="center" wrapText="1"/>
    </xf>
    <xf numFmtId="0" fontId="52" fillId="62" borderId="96" xfId="0" applyFont="1" applyFill="1" applyBorder="1" applyAlignment="1">
      <alignment vertical="center" wrapText="1"/>
    </xf>
    <xf numFmtId="0" fontId="41" fillId="60" borderId="96" xfId="0" applyFont="1" applyFill="1" applyBorder="1" applyAlignment="1">
      <alignment vertical="center" wrapText="1"/>
    </xf>
    <xf numFmtId="0" fontId="41" fillId="0" borderId="96" xfId="0" applyFont="1" applyBorder="1" applyAlignment="1">
      <alignment horizontal="center" vertical="center" wrapText="1"/>
    </xf>
    <xf numFmtId="0" fontId="41" fillId="0" borderId="96" xfId="0" applyFont="1" applyBorder="1" applyAlignment="1">
      <alignment horizontal="right" vertical="center" wrapText="1"/>
    </xf>
    <xf numFmtId="0" fontId="42" fillId="0" borderId="96" xfId="0" applyFont="1" applyBorder="1" applyAlignment="1">
      <alignment vertical="center" wrapText="1"/>
    </xf>
    <xf numFmtId="0" fontId="41" fillId="0" borderId="96" xfId="0" applyFont="1" applyBorder="1" applyAlignment="1">
      <alignment vertical="center" wrapText="1"/>
    </xf>
    <xf numFmtId="0" fontId="46" fillId="63" borderId="96" xfId="0" applyFont="1" applyFill="1" applyBorder="1" applyAlignment="1">
      <alignment horizontal="right" vertical="center" wrapText="1"/>
    </xf>
    <xf numFmtId="0" fontId="46" fillId="63" borderId="96" xfId="0" applyFont="1" applyFill="1" applyBorder="1" applyAlignment="1">
      <alignment horizontal="center" vertical="center" wrapText="1"/>
    </xf>
    <xf numFmtId="0" fontId="41" fillId="63" borderId="96" xfId="0" applyFont="1" applyFill="1" applyBorder="1" applyAlignment="1">
      <alignment horizontal="center" vertical="center" wrapText="1"/>
    </xf>
    <xf numFmtId="0" fontId="47" fillId="63" borderId="96" xfId="0" applyFont="1" applyFill="1" applyBorder="1" applyAlignment="1">
      <alignment horizontal="center" vertical="center" wrapText="1"/>
    </xf>
    <xf numFmtId="2" fontId="53" fillId="63" borderId="96" xfId="0" applyNumberFormat="1" applyFont="1" applyFill="1" applyBorder="1" applyAlignment="1">
      <alignment horizontal="right" vertical="center" wrapText="1"/>
    </xf>
    <xf numFmtId="0" fontId="8" fillId="27" borderId="96" xfId="0" applyFont="1" applyFill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13" fillId="33" borderId="96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58" fontId="7" fillId="0" borderId="96" xfId="0" applyNumberFormat="1" applyFont="1" applyBorder="1" applyAlignment="1">
      <alignment horizontal="center" vertical="center" wrapText="1"/>
    </xf>
    <xf numFmtId="0" fontId="7" fillId="20" borderId="96" xfId="0" applyFont="1" applyFill="1" applyBorder="1" applyAlignment="1">
      <alignment horizontal="center" vertical="center" wrapText="1"/>
    </xf>
    <xf numFmtId="0" fontId="13" fillId="2" borderId="96" xfId="0" applyFont="1" applyFill="1" applyBorder="1" applyAlignment="1">
      <alignment horizontal="center" vertical="center" wrapText="1"/>
    </xf>
    <xf numFmtId="0" fontId="13" fillId="13" borderId="96" xfId="0" applyFont="1" applyFill="1" applyBorder="1" applyAlignment="1">
      <alignment horizontal="center" vertical="center" wrapText="1"/>
    </xf>
    <xf numFmtId="0" fontId="7" fillId="16" borderId="96" xfId="0" applyFont="1" applyFill="1" applyBorder="1" applyAlignment="1">
      <alignment horizontal="center" vertical="center" wrapText="1"/>
    </xf>
    <xf numFmtId="0" fontId="7" fillId="17" borderId="96" xfId="0" applyFont="1" applyFill="1" applyBorder="1" applyAlignment="1">
      <alignment horizontal="right" vertical="center" wrapText="1"/>
    </xf>
    <xf numFmtId="0" fontId="8" fillId="10" borderId="96" xfId="0" applyFont="1" applyFill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right" vertical="center" wrapText="1"/>
    </xf>
    <xf numFmtId="0" fontId="3" fillId="0" borderId="75" xfId="0" applyFont="1" applyBorder="1" applyAlignment="1">
      <alignment horizontal="left" vertical="center" wrapText="1"/>
    </xf>
    <xf numFmtId="0" fontId="24" fillId="0" borderId="96" xfId="0" applyFont="1" applyBorder="1" applyAlignment="1">
      <alignment horizontal="center" vertical="center" wrapText="1"/>
    </xf>
    <xf numFmtId="0" fontId="10" fillId="30" borderId="96" xfId="0" applyFont="1" applyFill="1" applyBorder="1" applyAlignment="1">
      <alignment horizontal="center" vertical="center" wrapText="1"/>
    </xf>
    <xf numFmtId="0" fontId="10" fillId="32" borderId="96" xfId="0" applyFont="1" applyFill="1" applyBorder="1" applyAlignment="1">
      <alignment horizontal="right" vertical="center" wrapText="1"/>
    </xf>
    <xf numFmtId="0" fontId="7" fillId="25" borderId="96" xfId="0" applyFont="1" applyFill="1" applyBorder="1" applyAlignment="1">
      <alignment horizontal="center" vertical="center" wrapText="1"/>
    </xf>
    <xf numFmtId="0" fontId="7" fillId="26" borderId="96" xfId="0" applyFont="1" applyFill="1" applyBorder="1" applyAlignment="1">
      <alignment horizontal="right" vertical="center" wrapText="1"/>
    </xf>
    <xf numFmtId="0" fontId="13" fillId="38" borderId="96" xfId="0" applyFont="1" applyFill="1" applyBorder="1" applyAlignment="1">
      <alignment horizontal="center" vertical="center" wrapText="1"/>
    </xf>
    <xf numFmtId="0" fontId="13" fillId="35" borderId="96" xfId="0" applyFont="1" applyFill="1" applyBorder="1" applyAlignment="1">
      <alignment horizontal="center" vertical="center" wrapText="1"/>
    </xf>
    <xf numFmtId="0" fontId="7" fillId="39" borderId="96" xfId="0" applyFont="1" applyFill="1" applyBorder="1" applyAlignment="1">
      <alignment horizontal="center" vertical="center" wrapText="1"/>
    </xf>
    <xf numFmtId="0" fontId="7" fillId="40" borderId="96" xfId="0" applyFont="1" applyFill="1" applyBorder="1" applyAlignment="1">
      <alignment horizontal="right" vertical="center" wrapText="1"/>
    </xf>
    <xf numFmtId="0" fontId="5" fillId="0" borderId="96" xfId="0" applyFont="1" applyBorder="1" applyAlignment="1">
      <alignment vertical="center"/>
    </xf>
    <xf numFmtId="0" fontId="7" fillId="0" borderId="96" xfId="0" applyFont="1" applyBorder="1" applyAlignment="1">
      <alignment horizontal="center" vertical="center"/>
    </xf>
    <xf numFmtId="0" fontId="6" fillId="5" borderId="96" xfId="0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41" fillId="60" borderId="96" xfId="0" applyFont="1" applyFill="1" applyBorder="1" applyAlignment="1">
      <alignment horizontal="center" vertical="center" wrapText="1"/>
    </xf>
    <xf numFmtId="0" fontId="43" fillId="60" borderId="96" xfId="0" applyFont="1" applyFill="1" applyBorder="1" applyAlignment="1">
      <alignment horizontal="center" vertical="center" wrapText="1"/>
    </xf>
    <xf numFmtId="0" fontId="6" fillId="43" borderId="86" xfId="0" applyFont="1" applyFill="1" applyBorder="1" applyAlignment="1">
      <alignment horizontal="righ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8" fillId="27" borderId="7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3" fillId="41" borderId="83" xfId="0" applyFont="1" applyFill="1" applyBorder="1" applyAlignment="1">
      <alignment horizontal="right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16" borderId="52" xfId="0" applyFont="1" applyFill="1" applyBorder="1" applyAlignment="1">
      <alignment horizontal="center" vertical="center" wrapText="1"/>
    </xf>
    <xf numFmtId="0" fontId="7" fillId="17" borderId="53" xfId="0" applyFont="1" applyFill="1" applyBorder="1" applyAlignment="1">
      <alignment horizontal="right" vertical="center" wrapText="1"/>
    </xf>
    <xf numFmtId="0" fontId="24" fillId="44" borderId="94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9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right" vertical="center" wrapText="1"/>
    </xf>
    <xf numFmtId="0" fontId="7" fillId="0" borderId="4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58" fontId="7" fillId="0" borderId="79" xfId="0" applyNumberFormat="1" applyFont="1" applyBorder="1" applyAlignment="1">
      <alignment horizontal="left" vertical="center"/>
    </xf>
    <xf numFmtId="0" fontId="8" fillId="10" borderId="49" xfId="0" applyFont="1" applyFill="1" applyBorder="1" applyAlignment="1">
      <alignment horizontal="center" vertical="center" wrapText="1"/>
    </xf>
    <xf numFmtId="0" fontId="10" fillId="48" borderId="104" xfId="0" applyFont="1" applyFill="1" applyBorder="1" applyAlignment="1">
      <alignment horizontal="center" vertical="center" wrapText="1"/>
    </xf>
    <xf numFmtId="0" fontId="10" fillId="49" borderId="105" xfId="0" applyFont="1" applyFill="1" applyBorder="1" applyAlignment="1">
      <alignment horizontal="right" vertical="center" wrapText="1"/>
    </xf>
    <xf numFmtId="0" fontId="22" fillId="0" borderId="9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46" borderId="100" xfId="0" applyFont="1" applyFill="1" applyBorder="1" applyAlignment="1">
      <alignment horizontal="center" vertical="center" wrapText="1"/>
    </xf>
    <xf numFmtId="0" fontId="47" fillId="63" borderId="96" xfId="0" applyFont="1" applyFill="1" applyBorder="1" applyAlignment="1">
      <alignment horizontal="center" vertical="center" wrapText="1"/>
    </xf>
    <xf numFmtId="0" fontId="51" fillId="62" borderId="96" xfId="0" applyFont="1" applyFill="1" applyBorder="1" applyAlignment="1">
      <alignment horizontal="right" vertical="center" wrapText="1"/>
    </xf>
    <xf numFmtId="0" fontId="41" fillId="61" borderId="96" xfId="0" applyFont="1" applyFill="1" applyBorder="1" applyAlignment="1">
      <alignment horizontal="center" vertical="center" wrapText="1"/>
    </xf>
    <xf numFmtId="0" fontId="55" fillId="62" borderId="96" xfId="0" applyFont="1" applyFill="1" applyBorder="1" applyAlignment="1">
      <alignment horizontal="right" vertical="center" wrapText="1"/>
    </xf>
    <xf numFmtId="0" fontId="46" fillId="63" borderId="96" xfId="0" applyFont="1" applyFill="1" applyBorder="1" applyAlignment="1">
      <alignment horizontal="right" vertical="center" wrapText="1"/>
    </xf>
    <xf numFmtId="0" fontId="46" fillId="60" borderId="96" xfId="0" applyFont="1" applyFill="1" applyBorder="1" applyAlignment="1">
      <alignment horizontal="right" vertical="center" wrapText="1"/>
    </xf>
    <xf numFmtId="0" fontId="41" fillId="0" borderId="96" xfId="0" applyFont="1" applyBorder="1" applyAlignment="1">
      <alignment horizontal="center" vertical="center" wrapText="1"/>
    </xf>
    <xf numFmtId="0" fontId="47" fillId="61" borderId="96" xfId="0" applyFont="1" applyFill="1" applyBorder="1" applyAlignment="1">
      <alignment horizontal="center" vertical="center" wrapText="1"/>
    </xf>
    <xf numFmtId="0" fontId="49" fillId="60" borderId="96" xfId="0" applyFont="1" applyFill="1" applyBorder="1" applyAlignment="1">
      <alignment horizontal="center" vertical="center" wrapText="1"/>
    </xf>
    <xf numFmtId="0" fontId="46" fillId="60" borderId="96" xfId="0" applyFont="1" applyFill="1" applyBorder="1" applyAlignment="1">
      <alignment horizontal="left" vertical="center" wrapText="1"/>
    </xf>
    <xf numFmtId="0" fontId="44" fillId="60" borderId="96" xfId="0" applyFont="1" applyFill="1" applyBorder="1" applyAlignment="1">
      <alignment horizontal="center" vertical="center" wrapText="1"/>
    </xf>
    <xf numFmtId="0" fontId="8" fillId="0" borderId="96" xfId="2" applyFont="1" applyBorder="1" applyAlignment="1">
      <alignment horizontal="center" vertical="center" wrapText="1"/>
    </xf>
    <xf numFmtId="0" fontId="25" fillId="0" borderId="76" xfId="2" applyFont="1" applyBorder="1" applyAlignment="1">
      <alignment horizontal="left" vertical="center" wrapText="1"/>
    </xf>
    <xf numFmtId="0" fontId="8" fillId="0" borderId="76" xfId="3" applyFont="1" applyBorder="1" applyAlignment="1">
      <alignment horizontal="center" vertical="center" wrapText="1"/>
    </xf>
    <xf numFmtId="0" fontId="25" fillId="0" borderId="76" xfId="3" applyFont="1" applyBorder="1" applyAlignment="1">
      <alignment horizontal="left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31" fillId="55" borderId="96" xfId="0" applyFont="1" applyFill="1" applyBorder="1" applyAlignment="1">
      <alignment horizontal="center" vertical="center" wrapText="1"/>
    </xf>
    <xf numFmtId="0" fontId="35" fillId="0" borderId="96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39" fillId="0" borderId="96" xfId="0" applyFont="1" applyBorder="1" applyAlignment="1">
      <alignment horizontal="right" vertical="center" wrapText="1"/>
    </xf>
    <xf numFmtId="0" fontId="40" fillId="59" borderId="96" xfId="0" applyFont="1" applyFill="1" applyBorder="1" applyAlignment="1">
      <alignment horizontal="center" vertical="center" wrapText="1"/>
    </xf>
    <xf numFmtId="0" fontId="36" fillId="57" borderId="96" xfId="0" applyFont="1" applyFill="1" applyBorder="1" applyAlignment="1">
      <alignment horizontal="center" vertical="center" wrapText="1"/>
    </xf>
    <xf numFmtId="0" fontId="34" fillId="0" borderId="96" xfId="0" applyFont="1" applyBorder="1" applyAlignment="1">
      <alignment horizontal="right" vertical="center" wrapText="1"/>
    </xf>
  </cellXfs>
  <cellStyles count="6">
    <cellStyle name="常规" xfId="0" builtinId="0"/>
    <cellStyle name="常规 2" xfId="2" xr:uid="{AE53D2BA-5BAE-4BC0-BB0C-2E9FA276CA62}"/>
    <cellStyle name="常规 3" xfId="3" xr:uid="{AF60370F-3AE0-4CF1-9CF2-FEB0CE34EA2C}"/>
    <cellStyle name="常规 4" xfId="1" xr:uid="{146AB1DE-A142-47FF-8C84-CB9E5DD6A7E7}"/>
    <cellStyle name="常规 5" xfId="4" xr:uid="{23AC4E50-53AB-4034-BC79-52F4AFC592A7}"/>
    <cellStyle name="常规 6" xfId="5" xr:uid="{453FB6D1-41A8-4080-90BC-197F0CB3D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E1DE2-7960-4885-BA60-87843A2B32C8}">
  <dimension ref="A1:S518"/>
  <sheetViews>
    <sheetView tabSelected="1" workbookViewId="0">
      <selection activeCell="L19" sqref="L19"/>
    </sheetView>
  </sheetViews>
  <sheetFormatPr defaultColWidth="10" defaultRowHeight="13.9" x14ac:dyDescent="0.35"/>
  <cols>
    <col min="1" max="1" width="12.42578125" style="2" bestFit="1" customWidth="1"/>
    <col min="2" max="2" width="28.5" style="2" bestFit="1" customWidth="1"/>
    <col min="3" max="3" width="37.5703125" style="182" bestFit="1" customWidth="1"/>
    <col min="4" max="4" width="30.2109375" style="182" customWidth="1"/>
    <col min="5" max="5" width="4.92578125" style="2" bestFit="1" customWidth="1"/>
    <col min="6" max="6" width="4.28515625" style="2" bestFit="1" customWidth="1"/>
    <col min="7" max="7" width="6.640625" style="2" customWidth="1"/>
    <col min="8" max="8" width="4.28515625" style="2" bestFit="1" customWidth="1"/>
    <col min="9" max="9" width="10.85546875" style="2" bestFit="1" customWidth="1"/>
    <col min="10" max="10" width="3.35546875" style="2" bestFit="1" customWidth="1"/>
    <col min="11" max="11" width="15.0703125" style="2" bestFit="1" customWidth="1"/>
    <col min="12" max="12" width="37.78515625" style="2" bestFit="1" customWidth="1"/>
    <col min="13" max="19" width="8.7109375" style="2" customWidth="1"/>
    <col min="20" max="16384" width="10" style="2"/>
  </cols>
  <sheetData>
    <row r="1" spans="1:19" ht="20.25" x14ac:dyDescent="0.35">
      <c r="A1" s="268" t="s">
        <v>3</v>
      </c>
      <c r="B1" s="268"/>
      <c r="C1" s="268"/>
      <c r="D1" s="268"/>
      <c r="E1" s="268"/>
      <c r="F1" s="268"/>
      <c r="G1" s="268"/>
      <c r="H1" s="268"/>
      <c r="I1" s="268"/>
      <c r="J1" s="268"/>
      <c r="K1" s="269"/>
      <c r="L1" s="270"/>
      <c r="M1" s="1"/>
      <c r="N1" s="1"/>
      <c r="O1" s="1"/>
      <c r="P1" s="1"/>
    </row>
    <row r="2" spans="1:19" ht="15.75" customHeight="1" x14ac:dyDescent="0.35">
      <c r="A2" s="258" t="s">
        <v>4</v>
      </c>
      <c r="B2" s="258"/>
      <c r="C2" s="257" t="s">
        <v>5</v>
      </c>
      <c r="D2" s="257"/>
      <c r="E2" s="256" t="s">
        <v>1477</v>
      </c>
      <c r="F2" s="256"/>
      <c r="G2" s="256"/>
      <c r="H2" s="254" t="s">
        <v>7</v>
      </c>
      <c r="I2" s="254"/>
      <c r="J2" s="254"/>
      <c r="K2" s="254"/>
      <c r="L2" s="254"/>
      <c r="M2" s="1"/>
      <c r="N2" s="1"/>
      <c r="O2" s="1"/>
      <c r="P2" s="1"/>
    </row>
    <row r="3" spans="1:19" ht="15.75" customHeight="1" x14ac:dyDescent="0.35">
      <c r="A3" s="258" t="s">
        <v>8</v>
      </c>
      <c r="B3" s="258"/>
      <c r="C3" s="257" t="s">
        <v>9</v>
      </c>
      <c r="D3" s="257"/>
      <c r="E3" s="256" t="s">
        <v>10</v>
      </c>
      <c r="F3" s="256"/>
      <c r="G3" s="256"/>
      <c r="H3" s="254" t="s">
        <v>1642</v>
      </c>
      <c r="I3" s="254"/>
      <c r="J3" s="254"/>
      <c r="K3" s="254"/>
      <c r="L3" s="254"/>
      <c r="M3" s="1"/>
      <c r="N3" s="1"/>
      <c r="O3" s="1"/>
      <c r="P3" s="1"/>
    </row>
    <row r="4" spans="1:19" ht="15.75" customHeight="1" x14ac:dyDescent="0.35">
      <c r="A4" s="3" t="s">
        <v>12</v>
      </c>
      <c r="B4" s="4" t="s">
        <v>13</v>
      </c>
      <c r="C4" s="25" t="s">
        <v>14</v>
      </c>
      <c r="D4" s="25">
        <v>150</v>
      </c>
      <c r="E4" s="256" t="s">
        <v>15</v>
      </c>
      <c r="F4" s="256"/>
      <c r="G4" s="256"/>
      <c r="H4" s="254" t="s">
        <v>16</v>
      </c>
      <c r="I4" s="254"/>
      <c r="J4" s="254"/>
      <c r="K4" s="254"/>
      <c r="L4" s="254"/>
      <c r="M4" s="1"/>
      <c r="N4" s="1"/>
      <c r="O4" s="1"/>
      <c r="P4" s="1"/>
    </row>
    <row r="5" spans="1:19" ht="33.75" x14ac:dyDescent="0.35">
      <c r="A5" s="183" t="s">
        <v>17</v>
      </c>
      <c r="B5" s="184" t="s">
        <v>18</v>
      </c>
      <c r="C5" s="266" t="s">
        <v>19</v>
      </c>
      <c r="D5" s="266"/>
      <c r="E5" s="184" t="s">
        <v>20</v>
      </c>
      <c r="F5" s="184" t="s">
        <v>21</v>
      </c>
      <c r="G5" s="184" t="s">
        <v>20</v>
      </c>
      <c r="H5" s="184" t="s">
        <v>21</v>
      </c>
      <c r="I5" s="184" t="s">
        <v>22</v>
      </c>
      <c r="J5" s="184" t="s">
        <v>23</v>
      </c>
      <c r="K5" s="185" t="s">
        <v>24</v>
      </c>
      <c r="L5" s="186" t="s">
        <v>1</v>
      </c>
      <c r="M5" s="1"/>
      <c r="N5" s="1"/>
      <c r="O5" s="1"/>
      <c r="P5" s="1"/>
    </row>
    <row r="6" spans="1:19" ht="15" x14ac:dyDescent="0.35">
      <c r="A6" s="254" t="s">
        <v>25</v>
      </c>
      <c r="B6" s="187" t="s">
        <v>26</v>
      </c>
      <c r="C6" s="187" t="s">
        <v>27</v>
      </c>
      <c r="D6" s="187" t="s">
        <v>28</v>
      </c>
      <c r="E6" s="264" t="s">
        <v>19</v>
      </c>
      <c r="F6" s="264"/>
      <c r="G6" s="264"/>
      <c r="H6" s="264"/>
      <c r="I6" s="264"/>
      <c r="J6" s="264"/>
      <c r="K6" s="265"/>
      <c r="L6" s="188"/>
      <c r="M6" s="1"/>
      <c r="N6" s="1"/>
      <c r="O6" s="1"/>
      <c r="P6" s="1"/>
    </row>
    <row r="7" spans="1:19" ht="15" x14ac:dyDescent="0.35">
      <c r="A7" s="254"/>
      <c r="B7" s="254" t="s">
        <v>1480</v>
      </c>
      <c r="C7" s="141" t="s">
        <v>29</v>
      </c>
      <c r="D7" s="141" t="s">
        <v>30</v>
      </c>
      <c r="E7" s="141">
        <v>1</v>
      </c>
      <c r="F7" s="141" t="s">
        <v>31</v>
      </c>
      <c r="G7" s="141">
        <v>1</v>
      </c>
      <c r="H7" s="141" t="s">
        <v>32</v>
      </c>
      <c r="I7" s="141">
        <v>230365</v>
      </c>
      <c r="J7" s="141" t="s">
        <v>33</v>
      </c>
      <c r="K7" s="148">
        <f>E7*G7*I7</f>
        <v>230365</v>
      </c>
      <c r="L7" s="180" t="s">
        <v>1645</v>
      </c>
      <c r="M7" s="1"/>
      <c r="N7" s="1"/>
      <c r="O7" s="1"/>
      <c r="P7" s="1"/>
      <c r="Q7" s="11"/>
      <c r="R7" s="11"/>
      <c r="S7" s="11"/>
    </row>
    <row r="8" spans="1:19" ht="15" x14ac:dyDescent="0.35">
      <c r="A8" s="254"/>
      <c r="B8" s="254"/>
      <c r="C8" s="141" t="s">
        <v>34</v>
      </c>
      <c r="D8" s="141"/>
      <c r="E8" s="141">
        <v>1</v>
      </c>
      <c r="F8" s="141" t="s">
        <v>31</v>
      </c>
      <c r="G8" s="141">
        <v>1</v>
      </c>
      <c r="H8" s="141" t="s">
        <v>32</v>
      </c>
      <c r="I8" s="141">
        <v>42672</v>
      </c>
      <c r="J8" s="141" t="s">
        <v>33</v>
      </c>
      <c r="K8" s="148">
        <f t="shared" ref="K8:K18" si="0">E8*G8*I8</f>
        <v>42672</v>
      </c>
      <c r="L8" s="180" t="s">
        <v>1645</v>
      </c>
      <c r="M8" s="1"/>
      <c r="N8" s="1"/>
      <c r="O8" s="1"/>
      <c r="P8" s="1"/>
      <c r="Q8" s="11"/>
      <c r="R8" s="11"/>
      <c r="S8" s="11"/>
    </row>
    <row r="9" spans="1:19" ht="15" x14ac:dyDescent="0.35">
      <c r="A9" s="254"/>
      <c r="B9" s="254"/>
      <c r="C9" s="141" t="s">
        <v>35</v>
      </c>
      <c r="D9" s="141" t="s">
        <v>37</v>
      </c>
      <c r="E9" s="141">
        <v>1</v>
      </c>
      <c r="F9" s="141" t="s">
        <v>31</v>
      </c>
      <c r="G9" s="141">
        <v>1</v>
      </c>
      <c r="H9" s="141" t="s">
        <v>32</v>
      </c>
      <c r="I9" s="141">
        <v>312</v>
      </c>
      <c r="J9" s="141" t="s">
        <v>33</v>
      </c>
      <c r="K9" s="148">
        <f t="shared" si="0"/>
        <v>312</v>
      </c>
      <c r="L9" s="162" t="s">
        <v>36</v>
      </c>
      <c r="M9" s="1"/>
      <c r="N9" s="1"/>
      <c r="O9" s="1"/>
      <c r="P9" s="1"/>
      <c r="Q9" s="11"/>
      <c r="R9" s="11"/>
      <c r="S9" s="11"/>
    </row>
    <row r="10" spans="1:19" ht="15" x14ac:dyDescent="0.35">
      <c r="A10" s="254"/>
      <c r="B10" s="254"/>
      <c r="C10" s="141" t="s">
        <v>38</v>
      </c>
      <c r="D10" s="141"/>
      <c r="E10" s="141">
        <v>1</v>
      </c>
      <c r="F10" s="141" t="s">
        <v>31</v>
      </c>
      <c r="G10" s="141">
        <v>1</v>
      </c>
      <c r="H10" s="141" t="s">
        <v>32</v>
      </c>
      <c r="I10" s="141">
        <v>-1950</v>
      </c>
      <c r="J10" s="141" t="s">
        <v>33</v>
      </c>
      <c r="K10" s="148">
        <f t="shared" si="0"/>
        <v>-1950</v>
      </c>
      <c r="L10" s="190" t="s">
        <v>39</v>
      </c>
      <c r="M10" s="1"/>
      <c r="N10" s="1"/>
      <c r="O10" s="1"/>
      <c r="P10" s="1"/>
      <c r="Q10" s="11"/>
      <c r="R10" s="11"/>
      <c r="S10" s="11"/>
    </row>
    <row r="11" spans="1:19" s="67" customFormat="1" ht="15" x14ac:dyDescent="0.35">
      <c r="A11" s="254"/>
      <c r="B11" s="254" t="s">
        <v>1481</v>
      </c>
      <c r="C11" s="141" t="s">
        <v>275</v>
      </c>
      <c r="D11" s="141" t="s">
        <v>276</v>
      </c>
      <c r="E11" s="141">
        <v>1</v>
      </c>
      <c r="F11" s="141" t="s">
        <v>31</v>
      </c>
      <c r="G11" s="141">
        <v>1</v>
      </c>
      <c r="H11" s="141" t="s">
        <v>32</v>
      </c>
      <c r="I11" s="141">
        <v>135425</v>
      </c>
      <c r="J11" s="141" t="s">
        <v>33</v>
      </c>
      <c r="K11" s="148">
        <f t="shared" si="0"/>
        <v>135425</v>
      </c>
      <c r="L11" s="180" t="s">
        <v>1646</v>
      </c>
      <c r="M11" s="139"/>
      <c r="N11" s="139"/>
      <c r="O11" s="139"/>
      <c r="P11" s="139"/>
      <c r="Q11" s="140"/>
      <c r="R11" s="140"/>
      <c r="S11" s="140"/>
    </row>
    <row r="12" spans="1:19" s="67" customFormat="1" ht="15" x14ac:dyDescent="0.35">
      <c r="A12" s="254"/>
      <c r="B12" s="254"/>
      <c r="C12" s="141" t="s">
        <v>34</v>
      </c>
      <c r="D12" s="141"/>
      <c r="E12" s="141">
        <v>1</v>
      </c>
      <c r="F12" s="141" t="s">
        <v>31</v>
      </c>
      <c r="G12" s="141">
        <v>1</v>
      </c>
      <c r="H12" s="141" t="s">
        <v>32</v>
      </c>
      <c r="I12" s="141">
        <v>79912</v>
      </c>
      <c r="J12" s="141" t="s">
        <v>33</v>
      </c>
      <c r="K12" s="148">
        <f t="shared" si="0"/>
        <v>79912</v>
      </c>
      <c r="L12" s="180" t="s">
        <v>1646</v>
      </c>
      <c r="M12" s="139"/>
      <c r="N12" s="139"/>
      <c r="O12" s="139"/>
      <c r="P12" s="139"/>
      <c r="Q12" s="140"/>
      <c r="R12" s="140"/>
      <c r="S12" s="140"/>
    </row>
    <row r="13" spans="1:19" s="67" customFormat="1" ht="15" x14ac:dyDescent="0.35">
      <c r="A13" s="254"/>
      <c r="B13" s="254"/>
      <c r="C13" s="254" t="s">
        <v>35</v>
      </c>
      <c r="D13" s="141" t="s">
        <v>278</v>
      </c>
      <c r="E13" s="141">
        <v>1</v>
      </c>
      <c r="F13" s="141" t="s">
        <v>31</v>
      </c>
      <c r="G13" s="141">
        <v>1</v>
      </c>
      <c r="H13" s="141" t="s">
        <v>32</v>
      </c>
      <c r="I13" s="141">
        <v>100</v>
      </c>
      <c r="J13" s="141" t="s">
        <v>33</v>
      </c>
      <c r="K13" s="148">
        <f t="shared" si="0"/>
        <v>100</v>
      </c>
      <c r="L13" s="165" t="s">
        <v>277</v>
      </c>
      <c r="M13" s="139"/>
      <c r="N13" s="139"/>
      <c r="O13" s="139"/>
      <c r="P13" s="139"/>
      <c r="Q13" s="140"/>
      <c r="R13" s="140"/>
      <c r="S13" s="140"/>
    </row>
    <row r="14" spans="1:19" s="67" customFormat="1" ht="15" x14ac:dyDescent="0.35">
      <c r="A14" s="254"/>
      <c r="B14" s="254"/>
      <c r="C14" s="254"/>
      <c r="D14" s="141" t="s">
        <v>278</v>
      </c>
      <c r="E14" s="141">
        <v>1</v>
      </c>
      <c r="F14" s="141" t="s">
        <v>31</v>
      </c>
      <c r="G14" s="141">
        <v>1</v>
      </c>
      <c r="H14" s="141" t="s">
        <v>32</v>
      </c>
      <c r="I14" s="141">
        <v>100</v>
      </c>
      <c r="J14" s="141" t="s">
        <v>33</v>
      </c>
      <c r="K14" s="148">
        <f t="shared" si="0"/>
        <v>100</v>
      </c>
      <c r="L14" s="165" t="s">
        <v>279</v>
      </c>
      <c r="M14" s="139"/>
      <c r="N14" s="139"/>
      <c r="O14" s="139"/>
      <c r="P14" s="139"/>
      <c r="Q14" s="140"/>
      <c r="R14" s="140"/>
      <c r="S14" s="140"/>
    </row>
    <row r="15" spans="1:19" s="67" customFormat="1" ht="15" x14ac:dyDescent="0.35">
      <c r="A15" s="254"/>
      <c r="B15" s="254"/>
      <c r="C15" s="254"/>
      <c r="D15" s="141" t="s">
        <v>37</v>
      </c>
      <c r="E15" s="141">
        <v>1</v>
      </c>
      <c r="F15" s="141" t="s">
        <v>31</v>
      </c>
      <c r="G15" s="141">
        <v>1</v>
      </c>
      <c r="H15" s="141" t="s">
        <v>32</v>
      </c>
      <c r="I15" s="141">
        <v>160</v>
      </c>
      <c r="J15" s="141" t="s">
        <v>33</v>
      </c>
      <c r="K15" s="148">
        <f t="shared" si="0"/>
        <v>160</v>
      </c>
      <c r="L15" s="165" t="s">
        <v>280</v>
      </c>
      <c r="M15" s="139"/>
      <c r="N15" s="139"/>
      <c r="O15" s="139"/>
      <c r="P15" s="139"/>
      <c r="Q15" s="140"/>
      <c r="R15" s="140"/>
      <c r="S15" s="140"/>
    </row>
    <row r="16" spans="1:19" s="67" customFormat="1" ht="15" x14ac:dyDescent="0.35">
      <c r="A16" s="254"/>
      <c r="B16" s="254"/>
      <c r="C16" s="254"/>
      <c r="D16" s="141" t="s">
        <v>278</v>
      </c>
      <c r="E16" s="141">
        <v>1</v>
      </c>
      <c r="F16" s="141" t="s">
        <v>31</v>
      </c>
      <c r="G16" s="141">
        <v>1</v>
      </c>
      <c r="H16" s="141" t="s">
        <v>32</v>
      </c>
      <c r="I16" s="141">
        <v>96</v>
      </c>
      <c r="J16" s="141" t="s">
        <v>33</v>
      </c>
      <c r="K16" s="148">
        <f t="shared" si="0"/>
        <v>96</v>
      </c>
      <c r="L16" s="165" t="s">
        <v>281</v>
      </c>
      <c r="M16" s="139"/>
      <c r="N16" s="139"/>
      <c r="O16" s="139"/>
      <c r="P16" s="139"/>
      <c r="Q16" s="140"/>
      <c r="R16" s="140"/>
      <c r="S16" s="140"/>
    </row>
    <row r="17" spans="1:19" s="67" customFormat="1" ht="15" x14ac:dyDescent="0.35">
      <c r="A17" s="254"/>
      <c r="B17" s="254"/>
      <c r="C17" s="254"/>
      <c r="D17" s="141" t="s">
        <v>278</v>
      </c>
      <c r="E17" s="141">
        <v>1</v>
      </c>
      <c r="F17" s="141" t="s">
        <v>31</v>
      </c>
      <c r="G17" s="141">
        <v>1</v>
      </c>
      <c r="H17" s="141" t="s">
        <v>32</v>
      </c>
      <c r="I17" s="141">
        <v>95</v>
      </c>
      <c r="J17" s="141" t="s">
        <v>33</v>
      </c>
      <c r="K17" s="148">
        <f t="shared" si="0"/>
        <v>95</v>
      </c>
      <c r="L17" s="165" t="s">
        <v>282</v>
      </c>
      <c r="M17" s="139"/>
      <c r="N17" s="139"/>
      <c r="O17" s="139"/>
      <c r="P17" s="139"/>
      <c r="Q17" s="140"/>
      <c r="R17" s="140"/>
      <c r="S17" s="140"/>
    </row>
    <row r="18" spans="1:19" s="67" customFormat="1" ht="15" x14ac:dyDescent="0.35">
      <c r="A18" s="254"/>
      <c r="B18" s="254"/>
      <c r="C18" s="254"/>
      <c r="D18" s="141" t="s">
        <v>37</v>
      </c>
      <c r="E18" s="141">
        <v>1</v>
      </c>
      <c r="F18" s="141" t="s">
        <v>31</v>
      </c>
      <c r="G18" s="141">
        <v>1</v>
      </c>
      <c r="H18" s="141" t="s">
        <v>32</v>
      </c>
      <c r="I18" s="141">
        <v>45</v>
      </c>
      <c r="J18" s="141" t="s">
        <v>33</v>
      </c>
      <c r="K18" s="148">
        <f t="shared" si="0"/>
        <v>45</v>
      </c>
      <c r="L18" s="165" t="s">
        <v>283</v>
      </c>
      <c r="M18" s="139"/>
      <c r="N18" s="139"/>
      <c r="O18" s="139"/>
      <c r="P18" s="139"/>
      <c r="Q18" s="140"/>
      <c r="R18" s="140"/>
      <c r="S18" s="140"/>
    </row>
    <row r="19" spans="1:19" ht="15.75" x14ac:dyDescent="0.35">
      <c r="A19" s="262" t="s">
        <v>40</v>
      </c>
      <c r="B19" s="262"/>
      <c r="C19" s="262"/>
      <c r="D19" s="262"/>
      <c r="E19" s="262"/>
      <c r="F19" s="262"/>
      <c r="G19" s="262"/>
      <c r="H19" s="262"/>
      <c r="I19" s="262"/>
      <c r="J19" s="262"/>
      <c r="K19" s="151">
        <f>SUM(K7:K18)</f>
        <v>487332</v>
      </c>
      <c r="L19" s="166"/>
      <c r="M19" s="1"/>
      <c r="N19" s="1"/>
      <c r="O19" s="1"/>
      <c r="P19" s="1"/>
    </row>
    <row r="20" spans="1:19" ht="30" x14ac:dyDescent="0.35">
      <c r="A20" s="259" t="s">
        <v>41</v>
      </c>
      <c r="B20" s="187" t="s">
        <v>42</v>
      </c>
      <c r="C20" s="187" t="s">
        <v>43</v>
      </c>
      <c r="D20" s="187" t="s">
        <v>44</v>
      </c>
      <c r="E20" s="187" t="s">
        <v>45</v>
      </c>
      <c r="F20" s="187" t="s">
        <v>46</v>
      </c>
      <c r="G20" s="187" t="s">
        <v>47</v>
      </c>
      <c r="H20" s="187" t="s">
        <v>48</v>
      </c>
      <c r="I20" s="187" t="s">
        <v>22</v>
      </c>
      <c r="J20" s="187" t="s">
        <v>23</v>
      </c>
      <c r="K20" s="191" t="s">
        <v>19</v>
      </c>
      <c r="L20" s="188"/>
      <c r="M20" s="1"/>
      <c r="N20" s="1"/>
      <c r="O20" s="1"/>
      <c r="P20" s="1"/>
    </row>
    <row r="21" spans="1:19" ht="15" customHeight="1" x14ac:dyDescent="0.35">
      <c r="A21" s="259"/>
      <c r="B21" s="254" t="s">
        <v>49</v>
      </c>
      <c r="C21" s="192">
        <v>44209</v>
      </c>
      <c r="D21" s="141" t="s">
        <v>50</v>
      </c>
      <c r="E21" s="141">
        <v>10</v>
      </c>
      <c r="F21" s="141" t="s">
        <v>51</v>
      </c>
      <c r="G21" s="141">
        <v>1</v>
      </c>
      <c r="H21" s="141" t="s">
        <v>48</v>
      </c>
      <c r="I21" s="141">
        <v>1150</v>
      </c>
      <c r="J21" s="141" t="s">
        <v>33</v>
      </c>
      <c r="K21" s="148">
        <f>E21*G21*I21</f>
        <v>11500</v>
      </c>
      <c r="L21" s="167"/>
      <c r="M21" s="1"/>
      <c r="N21" s="1"/>
      <c r="O21" s="1"/>
      <c r="P21" s="1"/>
      <c r="Q21" s="11"/>
      <c r="R21" s="11"/>
      <c r="S21" s="11"/>
    </row>
    <row r="22" spans="1:19" ht="15" customHeight="1" x14ac:dyDescent="0.35">
      <c r="A22" s="259"/>
      <c r="B22" s="254"/>
      <c r="C22" s="141" t="s">
        <v>52</v>
      </c>
      <c r="D22" s="141" t="s">
        <v>50</v>
      </c>
      <c r="E22" s="141">
        <v>14</v>
      </c>
      <c r="F22" s="141" t="s">
        <v>51</v>
      </c>
      <c r="G22" s="141">
        <v>1</v>
      </c>
      <c r="H22" s="141" t="s">
        <v>48</v>
      </c>
      <c r="I22" s="141">
        <v>1150</v>
      </c>
      <c r="J22" s="141" t="s">
        <v>33</v>
      </c>
      <c r="K22" s="148">
        <f t="shared" ref="K22:K69" si="1">E22*G22*I22</f>
        <v>16100</v>
      </c>
      <c r="L22" s="167"/>
      <c r="M22" s="1"/>
      <c r="N22" s="1"/>
      <c r="O22" s="1"/>
      <c r="P22" s="1"/>
    </row>
    <row r="23" spans="1:19" ht="15" customHeight="1" x14ac:dyDescent="0.35">
      <c r="A23" s="259"/>
      <c r="B23" s="254"/>
      <c r="C23" s="141" t="s">
        <v>53</v>
      </c>
      <c r="D23" s="141" t="s">
        <v>50</v>
      </c>
      <c r="E23" s="141">
        <v>57</v>
      </c>
      <c r="F23" s="141" t="s">
        <v>54</v>
      </c>
      <c r="G23" s="141">
        <v>1</v>
      </c>
      <c r="H23" s="141" t="s">
        <v>55</v>
      </c>
      <c r="I23" s="141">
        <v>1150</v>
      </c>
      <c r="J23" s="141" t="s">
        <v>33</v>
      </c>
      <c r="K23" s="148">
        <f t="shared" si="1"/>
        <v>65550</v>
      </c>
      <c r="L23" s="167" t="s">
        <v>56</v>
      </c>
      <c r="M23" s="1"/>
      <c r="N23" s="1"/>
      <c r="O23" s="1"/>
      <c r="P23" s="1"/>
    </row>
    <row r="24" spans="1:19" ht="15" customHeight="1" x14ac:dyDescent="0.35">
      <c r="A24" s="259"/>
      <c r="B24" s="254"/>
      <c r="C24" s="141" t="s">
        <v>57</v>
      </c>
      <c r="D24" s="141" t="s">
        <v>50</v>
      </c>
      <c r="E24" s="141">
        <v>10</v>
      </c>
      <c r="F24" s="141" t="s">
        <v>54</v>
      </c>
      <c r="G24" s="141">
        <v>1</v>
      </c>
      <c r="H24" s="141" t="s">
        <v>55</v>
      </c>
      <c r="I24" s="141">
        <v>2550</v>
      </c>
      <c r="J24" s="141" t="s">
        <v>33</v>
      </c>
      <c r="K24" s="148">
        <f t="shared" si="1"/>
        <v>25500</v>
      </c>
      <c r="L24" s="167" t="s">
        <v>58</v>
      </c>
      <c r="M24" s="1"/>
      <c r="N24" s="1"/>
      <c r="O24" s="1"/>
      <c r="P24" s="1"/>
    </row>
    <row r="25" spans="1:19" ht="15" customHeight="1" x14ac:dyDescent="0.35">
      <c r="A25" s="259"/>
      <c r="B25" s="254"/>
      <c r="C25" s="141" t="s">
        <v>59</v>
      </c>
      <c r="D25" s="141" t="s">
        <v>60</v>
      </c>
      <c r="E25" s="141">
        <v>2</v>
      </c>
      <c r="F25" s="141" t="s">
        <v>54</v>
      </c>
      <c r="G25" s="141">
        <v>1</v>
      </c>
      <c r="H25" s="141" t="s">
        <v>55</v>
      </c>
      <c r="I25" s="141">
        <v>10800</v>
      </c>
      <c r="J25" s="141" t="s">
        <v>33</v>
      </c>
      <c r="K25" s="148">
        <f t="shared" si="1"/>
        <v>21600</v>
      </c>
      <c r="L25" s="188"/>
      <c r="M25" s="1"/>
      <c r="N25" s="1"/>
      <c r="O25" s="1"/>
      <c r="P25" s="1"/>
    </row>
    <row r="26" spans="1:19" ht="15" customHeight="1" x14ac:dyDescent="0.35">
      <c r="A26" s="259"/>
      <c r="B26" s="254"/>
      <c r="C26" s="141" t="s">
        <v>61</v>
      </c>
      <c r="D26" s="141" t="s">
        <v>62</v>
      </c>
      <c r="E26" s="189">
        <v>5</v>
      </c>
      <c r="F26" s="141" t="s">
        <v>54</v>
      </c>
      <c r="G26" s="141">
        <v>1</v>
      </c>
      <c r="H26" s="141" t="s">
        <v>55</v>
      </c>
      <c r="I26" s="141">
        <v>5800</v>
      </c>
      <c r="J26" s="141" t="s">
        <v>33</v>
      </c>
      <c r="K26" s="148">
        <f t="shared" si="1"/>
        <v>29000</v>
      </c>
      <c r="L26" s="188"/>
      <c r="M26" s="1"/>
      <c r="N26" s="1"/>
      <c r="O26" s="1"/>
      <c r="P26" s="1"/>
    </row>
    <row r="27" spans="1:19" ht="15" customHeight="1" x14ac:dyDescent="0.35">
      <c r="A27" s="259"/>
      <c r="B27" s="254"/>
      <c r="C27" s="141" t="s">
        <v>63</v>
      </c>
      <c r="D27" s="141" t="s">
        <v>50</v>
      </c>
      <c r="E27" s="141">
        <v>57</v>
      </c>
      <c r="F27" s="141" t="s">
        <v>54</v>
      </c>
      <c r="G27" s="141">
        <v>1</v>
      </c>
      <c r="H27" s="141" t="s">
        <v>55</v>
      </c>
      <c r="I27" s="141">
        <v>1150</v>
      </c>
      <c r="J27" s="141" t="s">
        <v>33</v>
      </c>
      <c r="K27" s="148">
        <f t="shared" si="1"/>
        <v>65550</v>
      </c>
      <c r="L27" s="167"/>
      <c r="M27" s="1"/>
      <c r="N27" s="1"/>
      <c r="O27" s="1"/>
      <c r="P27" s="1"/>
    </row>
    <row r="28" spans="1:19" ht="15" customHeight="1" x14ac:dyDescent="0.35">
      <c r="A28" s="259"/>
      <c r="B28" s="254"/>
      <c r="C28" s="141" t="s">
        <v>64</v>
      </c>
      <c r="D28" s="141" t="s">
        <v>50</v>
      </c>
      <c r="E28" s="141">
        <v>10</v>
      </c>
      <c r="F28" s="141" t="s">
        <v>54</v>
      </c>
      <c r="G28" s="141">
        <v>1</v>
      </c>
      <c r="H28" s="141" t="s">
        <v>55</v>
      </c>
      <c r="I28" s="141">
        <v>2550</v>
      </c>
      <c r="J28" s="141" t="s">
        <v>33</v>
      </c>
      <c r="K28" s="148">
        <f t="shared" si="1"/>
        <v>25500</v>
      </c>
      <c r="L28" s="167" t="s">
        <v>58</v>
      </c>
      <c r="M28" s="1"/>
      <c r="N28" s="1"/>
      <c r="O28" s="1"/>
      <c r="P28" s="1"/>
    </row>
    <row r="29" spans="1:19" ht="15" customHeight="1" x14ac:dyDescent="0.35">
      <c r="A29" s="259"/>
      <c r="B29" s="254"/>
      <c r="C29" s="141" t="s">
        <v>65</v>
      </c>
      <c r="D29" s="141" t="s">
        <v>60</v>
      </c>
      <c r="E29" s="141">
        <v>2</v>
      </c>
      <c r="F29" s="141" t="s">
        <v>54</v>
      </c>
      <c r="G29" s="141">
        <v>1</v>
      </c>
      <c r="H29" s="141" t="s">
        <v>55</v>
      </c>
      <c r="I29" s="141">
        <v>10800</v>
      </c>
      <c r="J29" s="141" t="s">
        <v>33</v>
      </c>
      <c r="K29" s="148">
        <f t="shared" si="1"/>
        <v>21600</v>
      </c>
      <c r="L29" s="188" t="s">
        <v>19</v>
      </c>
      <c r="M29" s="1"/>
      <c r="N29" s="1"/>
      <c r="O29" s="1"/>
      <c r="P29" s="1"/>
    </row>
    <row r="30" spans="1:19" ht="15" customHeight="1" x14ac:dyDescent="0.35">
      <c r="A30" s="259"/>
      <c r="B30" s="254"/>
      <c r="C30" s="141" t="s">
        <v>66</v>
      </c>
      <c r="D30" s="141" t="s">
        <v>62</v>
      </c>
      <c r="E30" s="189">
        <v>5</v>
      </c>
      <c r="F30" s="141" t="s">
        <v>54</v>
      </c>
      <c r="G30" s="141">
        <v>1</v>
      </c>
      <c r="H30" s="141" t="s">
        <v>55</v>
      </c>
      <c r="I30" s="141">
        <v>5800</v>
      </c>
      <c r="J30" s="141" t="s">
        <v>33</v>
      </c>
      <c r="K30" s="148">
        <f t="shared" si="1"/>
        <v>29000</v>
      </c>
      <c r="L30" s="193" t="s">
        <v>19</v>
      </c>
      <c r="M30" s="1"/>
      <c r="N30" s="1"/>
      <c r="O30" s="1"/>
      <c r="P30" s="1"/>
    </row>
    <row r="31" spans="1:19" ht="15" customHeight="1" x14ac:dyDescent="0.35">
      <c r="A31" s="259"/>
      <c r="B31" s="254"/>
      <c r="C31" s="192">
        <v>44213</v>
      </c>
      <c r="D31" s="141" t="s">
        <v>50</v>
      </c>
      <c r="E31" s="141">
        <v>10</v>
      </c>
      <c r="F31" s="141" t="s">
        <v>51</v>
      </c>
      <c r="G31" s="141">
        <v>1</v>
      </c>
      <c r="H31" s="141" t="s">
        <v>48</v>
      </c>
      <c r="I31" s="141">
        <v>1150</v>
      </c>
      <c r="J31" s="141" t="s">
        <v>33</v>
      </c>
      <c r="K31" s="148">
        <f t="shared" si="1"/>
        <v>11500</v>
      </c>
      <c r="L31" s="194"/>
      <c r="M31" s="1"/>
      <c r="N31" s="1"/>
      <c r="O31" s="1"/>
      <c r="P31" s="1"/>
    </row>
    <row r="32" spans="1:19" ht="15" customHeight="1" x14ac:dyDescent="0.35">
      <c r="A32" s="259"/>
      <c r="B32" s="254"/>
      <c r="C32" s="141" t="s">
        <v>67</v>
      </c>
      <c r="D32" s="141" t="s">
        <v>50</v>
      </c>
      <c r="E32" s="141">
        <v>9</v>
      </c>
      <c r="F32" s="141" t="s">
        <v>51</v>
      </c>
      <c r="G32" s="141">
        <v>5</v>
      </c>
      <c r="H32" s="141" t="s">
        <v>48</v>
      </c>
      <c r="I32" s="141">
        <v>1150</v>
      </c>
      <c r="J32" s="141" t="s">
        <v>33</v>
      </c>
      <c r="K32" s="148">
        <f t="shared" si="1"/>
        <v>51750</v>
      </c>
      <c r="L32" s="194"/>
      <c r="M32" s="1"/>
      <c r="N32" s="1"/>
      <c r="O32" s="1"/>
      <c r="P32" s="1"/>
    </row>
    <row r="33" spans="1:16" ht="15" customHeight="1" x14ac:dyDescent="0.35">
      <c r="A33" s="259"/>
      <c r="B33" s="254"/>
      <c r="C33" s="141" t="s">
        <v>68</v>
      </c>
      <c r="D33" s="141" t="s">
        <v>50</v>
      </c>
      <c r="E33" s="141">
        <v>1</v>
      </c>
      <c r="F33" s="141" t="s">
        <v>51</v>
      </c>
      <c r="G33" s="141">
        <v>8</v>
      </c>
      <c r="H33" s="141" t="s">
        <v>48</v>
      </c>
      <c r="I33" s="141">
        <v>850</v>
      </c>
      <c r="J33" s="141" t="s">
        <v>33</v>
      </c>
      <c r="K33" s="148">
        <f t="shared" si="1"/>
        <v>6800</v>
      </c>
      <c r="L33" s="194"/>
      <c r="M33" s="1"/>
      <c r="N33" s="1"/>
      <c r="O33" s="1"/>
      <c r="P33" s="1"/>
    </row>
    <row r="34" spans="1:16" ht="15" x14ac:dyDescent="0.35">
      <c r="A34" s="259"/>
      <c r="B34" s="254"/>
      <c r="C34" s="141" t="s">
        <v>69</v>
      </c>
      <c r="D34" s="141" t="s">
        <v>50</v>
      </c>
      <c r="E34" s="141">
        <v>1</v>
      </c>
      <c r="F34" s="141" t="s">
        <v>51</v>
      </c>
      <c r="G34" s="141">
        <v>1</v>
      </c>
      <c r="H34" s="141" t="s">
        <v>48</v>
      </c>
      <c r="I34" s="141">
        <v>850</v>
      </c>
      <c r="J34" s="141" t="s">
        <v>33</v>
      </c>
      <c r="K34" s="148">
        <f t="shared" si="1"/>
        <v>850</v>
      </c>
      <c r="L34" s="194"/>
      <c r="M34" s="1"/>
      <c r="N34" s="1"/>
      <c r="O34" s="1"/>
      <c r="P34" s="1"/>
    </row>
    <row r="35" spans="1:16" ht="15.75" x14ac:dyDescent="0.35">
      <c r="A35" s="259"/>
      <c r="B35" s="254"/>
      <c r="C35" s="141" t="s">
        <v>70</v>
      </c>
      <c r="D35" s="141" t="s">
        <v>71</v>
      </c>
      <c r="E35" s="141">
        <v>1</v>
      </c>
      <c r="F35" s="141" t="s">
        <v>31</v>
      </c>
      <c r="G35" s="141">
        <v>1</v>
      </c>
      <c r="H35" s="141" t="s">
        <v>72</v>
      </c>
      <c r="I35" s="143">
        <v>12866.86</v>
      </c>
      <c r="J35" s="141" t="s">
        <v>33</v>
      </c>
      <c r="K35" s="148">
        <f t="shared" si="1"/>
        <v>12866.86</v>
      </c>
      <c r="L35" s="194"/>
      <c r="M35" s="1"/>
      <c r="N35" s="1"/>
      <c r="O35" s="1"/>
      <c r="P35" s="1"/>
    </row>
    <row r="36" spans="1:16" s="67" customFormat="1" ht="15" x14ac:dyDescent="0.35">
      <c r="A36" s="259"/>
      <c r="B36" s="254" t="s">
        <v>285</v>
      </c>
      <c r="C36" s="141" t="s">
        <v>286</v>
      </c>
      <c r="D36" s="141" t="s">
        <v>287</v>
      </c>
      <c r="E36" s="195">
        <v>13</v>
      </c>
      <c r="F36" s="141" t="s">
        <v>54</v>
      </c>
      <c r="G36" s="141">
        <v>1</v>
      </c>
      <c r="H36" s="141" t="s">
        <v>55</v>
      </c>
      <c r="I36" s="141">
        <v>650</v>
      </c>
      <c r="J36" s="141" t="s">
        <v>33</v>
      </c>
      <c r="K36" s="148">
        <f t="shared" si="1"/>
        <v>8450</v>
      </c>
      <c r="L36" s="194"/>
      <c r="M36" s="139"/>
      <c r="N36" s="139"/>
      <c r="O36" s="139"/>
      <c r="P36" s="139"/>
    </row>
    <row r="37" spans="1:16" s="67" customFormat="1" ht="15" x14ac:dyDescent="0.35">
      <c r="A37" s="259"/>
      <c r="B37" s="254"/>
      <c r="C37" s="141" t="s">
        <v>288</v>
      </c>
      <c r="D37" s="141" t="s">
        <v>287</v>
      </c>
      <c r="E37" s="195">
        <v>22</v>
      </c>
      <c r="F37" s="141" t="s">
        <v>54</v>
      </c>
      <c r="G37" s="141">
        <v>1</v>
      </c>
      <c r="H37" s="141" t="s">
        <v>55</v>
      </c>
      <c r="I37" s="141">
        <v>650</v>
      </c>
      <c r="J37" s="141" t="s">
        <v>33</v>
      </c>
      <c r="K37" s="148">
        <f t="shared" si="1"/>
        <v>14300</v>
      </c>
      <c r="L37" s="194"/>
      <c r="M37" s="139"/>
      <c r="N37" s="139"/>
      <c r="O37" s="139"/>
      <c r="P37" s="139"/>
    </row>
    <row r="38" spans="1:16" s="67" customFormat="1" ht="15" x14ac:dyDescent="0.35">
      <c r="A38" s="259"/>
      <c r="B38" s="254"/>
      <c r="C38" s="141" t="s">
        <v>289</v>
      </c>
      <c r="D38" s="141" t="s">
        <v>287</v>
      </c>
      <c r="E38" s="195">
        <v>4</v>
      </c>
      <c r="F38" s="141" t="s">
        <v>54</v>
      </c>
      <c r="G38" s="141">
        <v>1</v>
      </c>
      <c r="H38" s="141" t="s">
        <v>55</v>
      </c>
      <c r="I38" s="141">
        <v>850</v>
      </c>
      <c r="J38" s="141" t="s">
        <v>33</v>
      </c>
      <c r="K38" s="148">
        <f t="shared" si="1"/>
        <v>3400</v>
      </c>
      <c r="L38" s="194"/>
      <c r="M38" s="139"/>
      <c r="N38" s="139"/>
      <c r="O38" s="139"/>
      <c r="P38" s="139"/>
    </row>
    <row r="39" spans="1:16" s="67" customFormat="1" ht="15" x14ac:dyDescent="0.35">
      <c r="A39" s="259"/>
      <c r="B39" s="254"/>
      <c r="C39" s="141" t="s">
        <v>290</v>
      </c>
      <c r="D39" s="141" t="s">
        <v>287</v>
      </c>
      <c r="E39" s="195">
        <v>26</v>
      </c>
      <c r="F39" s="141" t="s">
        <v>54</v>
      </c>
      <c r="G39" s="141">
        <v>1</v>
      </c>
      <c r="H39" s="141" t="s">
        <v>55</v>
      </c>
      <c r="I39" s="141">
        <v>650</v>
      </c>
      <c r="J39" s="141" t="s">
        <v>33</v>
      </c>
      <c r="K39" s="148">
        <f t="shared" si="1"/>
        <v>16900</v>
      </c>
      <c r="L39" s="194"/>
      <c r="M39" s="139"/>
      <c r="N39" s="139"/>
      <c r="O39" s="139"/>
      <c r="P39" s="139"/>
    </row>
    <row r="40" spans="1:16" s="67" customFormat="1" ht="15" x14ac:dyDescent="0.35">
      <c r="A40" s="259"/>
      <c r="B40" s="254"/>
      <c r="C40" s="141" t="s">
        <v>291</v>
      </c>
      <c r="D40" s="141" t="s">
        <v>287</v>
      </c>
      <c r="E40" s="195">
        <v>5</v>
      </c>
      <c r="F40" s="141" t="s">
        <v>54</v>
      </c>
      <c r="G40" s="141">
        <v>1</v>
      </c>
      <c r="H40" s="141" t="s">
        <v>55</v>
      </c>
      <c r="I40" s="141">
        <v>850</v>
      </c>
      <c r="J40" s="141" t="s">
        <v>33</v>
      </c>
      <c r="K40" s="148">
        <f t="shared" si="1"/>
        <v>4250</v>
      </c>
      <c r="L40" s="194"/>
      <c r="M40" s="139"/>
      <c r="N40" s="139"/>
      <c r="O40" s="139"/>
      <c r="P40" s="139"/>
    </row>
    <row r="41" spans="1:16" s="67" customFormat="1" ht="15" x14ac:dyDescent="0.35">
      <c r="A41" s="259"/>
      <c r="B41" s="254"/>
      <c r="C41" s="141" t="s">
        <v>292</v>
      </c>
      <c r="D41" s="141" t="s">
        <v>287</v>
      </c>
      <c r="E41" s="195">
        <v>37</v>
      </c>
      <c r="F41" s="141" t="s">
        <v>54</v>
      </c>
      <c r="G41" s="141">
        <v>1</v>
      </c>
      <c r="H41" s="141" t="s">
        <v>55</v>
      </c>
      <c r="I41" s="141">
        <v>650</v>
      </c>
      <c r="J41" s="141" t="s">
        <v>33</v>
      </c>
      <c r="K41" s="148">
        <f t="shared" si="1"/>
        <v>24050</v>
      </c>
      <c r="L41" s="194"/>
      <c r="M41" s="139"/>
      <c r="N41" s="139"/>
      <c r="O41" s="139"/>
      <c r="P41" s="139"/>
    </row>
    <row r="42" spans="1:16" s="67" customFormat="1" ht="15" x14ac:dyDescent="0.35">
      <c r="A42" s="259"/>
      <c r="B42" s="254"/>
      <c r="C42" s="141" t="s">
        <v>293</v>
      </c>
      <c r="D42" s="141" t="s">
        <v>287</v>
      </c>
      <c r="E42" s="195">
        <v>6</v>
      </c>
      <c r="F42" s="141" t="s">
        <v>54</v>
      </c>
      <c r="G42" s="141">
        <v>1</v>
      </c>
      <c r="H42" s="141" t="s">
        <v>55</v>
      </c>
      <c r="I42" s="141">
        <v>850</v>
      </c>
      <c r="J42" s="141" t="s">
        <v>33</v>
      </c>
      <c r="K42" s="148">
        <f t="shared" si="1"/>
        <v>5100</v>
      </c>
      <c r="L42" s="194"/>
      <c r="M42" s="139"/>
      <c r="N42" s="139"/>
      <c r="O42" s="139"/>
      <c r="P42" s="139"/>
    </row>
    <row r="43" spans="1:16" s="67" customFormat="1" ht="15" x14ac:dyDescent="0.35">
      <c r="A43" s="259"/>
      <c r="B43" s="254"/>
      <c r="C43" s="141" t="s">
        <v>294</v>
      </c>
      <c r="D43" s="141" t="s">
        <v>287</v>
      </c>
      <c r="E43" s="195">
        <v>59</v>
      </c>
      <c r="F43" s="141" t="s">
        <v>54</v>
      </c>
      <c r="G43" s="141">
        <v>1</v>
      </c>
      <c r="H43" s="141" t="s">
        <v>55</v>
      </c>
      <c r="I43" s="141">
        <v>650</v>
      </c>
      <c r="J43" s="141" t="s">
        <v>33</v>
      </c>
      <c r="K43" s="148">
        <f t="shared" si="1"/>
        <v>38350</v>
      </c>
      <c r="L43" s="194"/>
      <c r="M43" s="139"/>
      <c r="N43" s="139"/>
      <c r="O43" s="139"/>
      <c r="P43" s="139"/>
    </row>
    <row r="44" spans="1:16" s="67" customFormat="1" ht="15" x14ac:dyDescent="0.35">
      <c r="A44" s="259"/>
      <c r="B44" s="254"/>
      <c r="C44" s="141" t="s">
        <v>295</v>
      </c>
      <c r="D44" s="141" t="s">
        <v>287</v>
      </c>
      <c r="E44" s="195">
        <v>9</v>
      </c>
      <c r="F44" s="141" t="s">
        <v>54</v>
      </c>
      <c r="G44" s="141">
        <v>1</v>
      </c>
      <c r="H44" s="141" t="s">
        <v>55</v>
      </c>
      <c r="I44" s="141">
        <v>850</v>
      </c>
      <c r="J44" s="141" t="s">
        <v>33</v>
      </c>
      <c r="K44" s="148">
        <f t="shared" si="1"/>
        <v>7650</v>
      </c>
      <c r="L44" s="194"/>
      <c r="M44" s="139"/>
      <c r="N44" s="139"/>
      <c r="O44" s="139"/>
      <c r="P44" s="139"/>
    </row>
    <row r="45" spans="1:16" s="67" customFormat="1" ht="15" x14ac:dyDescent="0.35">
      <c r="A45" s="259"/>
      <c r="B45" s="254"/>
      <c r="C45" s="141" t="s">
        <v>296</v>
      </c>
      <c r="D45" s="141" t="s">
        <v>287</v>
      </c>
      <c r="E45" s="195">
        <v>149</v>
      </c>
      <c r="F45" s="141" t="s">
        <v>51</v>
      </c>
      <c r="G45" s="141">
        <v>1</v>
      </c>
      <c r="H45" s="141" t="s">
        <v>55</v>
      </c>
      <c r="I45" s="141">
        <v>650</v>
      </c>
      <c r="J45" s="141" t="s">
        <v>33</v>
      </c>
      <c r="K45" s="148">
        <f t="shared" si="1"/>
        <v>96850</v>
      </c>
      <c r="L45" s="194"/>
      <c r="M45" s="139"/>
      <c r="N45" s="139"/>
      <c r="O45" s="139"/>
      <c r="P45" s="139"/>
    </row>
    <row r="46" spans="1:16" s="67" customFormat="1" ht="15" x14ac:dyDescent="0.35">
      <c r="A46" s="259"/>
      <c r="B46" s="254"/>
      <c r="C46" s="141" t="s">
        <v>297</v>
      </c>
      <c r="D46" s="141" t="s">
        <v>287</v>
      </c>
      <c r="E46" s="189">
        <v>19</v>
      </c>
      <c r="F46" s="141" t="s">
        <v>51</v>
      </c>
      <c r="G46" s="141">
        <v>1</v>
      </c>
      <c r="H46" s="141" t="s">
        <v>55</v>
      </c>
      <c r="I46" s="141">
        <v>850</v>
      </c>
      <c r="J46" s="141" t="s">
        <v>33</v>
      </c>
      <c r="K46" s="148">
        <f t="shared" si="1"/>
        <v>16150</v>
      </c>
      <c r="L46" s="194"/>
      <c r="M46" s="139"/>
      <c r="N46" s="139"/>
      <c r="O46" s="139"/>
      <c r="P46" s="139"/>
    </row>
    <row r="47" spans="1:16" s="67" customFormat="1" ht="15" x14ac:dyDescent="0.35">
      <c r="A47" s="259"/>
      <c r="B47" s="254"/>
      <c r="C47" s="141" t="s">
        <v>298</v>
      </c>
      <c r="D47" s="141" t="s">
        <v>287</v>
      </c>
      <c r="E47" s="195">
        <v>115</v>
      </c>
      <c r="F47" s="141" t="s">
        <v>51</v>
      </c>
      <c r="G47" s="141">
        <v>1</v>
      </c>
      <c r="H47" s="141" t="s">
        <v>55</v>
      </c>
      <c r="I47" s="141">
        <v>650</v>
      </c>
      <c r="J47" s="141" t="s">
        <v>33</v>
      </c>
      <c r="K47" s="148">
        <f t="shared" si="1"/>
        <v>74750</v>
      </c>
      <c r="L47" s="194"/>
      <c r="M47" s="139"/>
      <c r="N47" s="139"/>
      <c r="O47" s="139"/>
      <c r="P47" s="139"/>
    </row>
    <row r="48" spans="1:16" s="67" customFormat="1" ht="15" x14ac:dyDescent="0.35">
      <c r="A48" s="259"/>
      <c r="B48" s="254"/>
      <c r="C48" s="141" t="s">
        <v>299</v>
      </c>
      <c r="D48" s="141" t="s">
        <v>287</v>
      </c>
      <c r="E48" s="189">
        <v>19</v>
      </c>
      <c r="F48" s="141" t="s">
        <v>51</v>
      </c>
      <c r="G48" s="141">
        <v>1</v>
      </c>
      <c r="H48" s="141" t="s">
        <v>55</v>
      </c>
      <c r="I48" s="141">
        <v>850</v>
      </c>
      <c r="J48" s="141" t="s">
        <v>33</v>
      </c>
      <c r="K48" s="148">
        <f t="shared" si="1"/>
        <v>16150</v>
      </c>
      <c r="L48" s="194"/>
      <c r="M48" s="139"/>
      <c r="N48" s="139"/>
      <c r="O48" s="139"/>
      <c r="P48" s="139"/>
    </row>
    <row r="49" spans="1:16" s="67" customFormat="1" ht="15" x14ac:dyDescent="0.35">
      <c r="A49" s="259"/>
      <c r="B49" s="149" t="s">
        <v>300</v>
      </c>
      <c r="C49" s="141" t="s">
        <v>301</v>
      </c>
      <c r="D49" s="149" t="s">
        <v>287</v>
      </c>
      <c r="E49" s="189">
        <v>38</v>
      </c>
      <c r="F49" s="141" t="s">
        <v>51</v>
      </c>
      <c r="G49" s="141">
        <v>2</v>
      </c>
      <c r="H49" s="141" t="s">
        <v>55</v>
      </c>
      <c r="I49" s="141">
        <v>650</v>
      </c>
      <c r="J49" s="141" t="s">
        <v>33</v>
      </c>
      <c r="K49" s="148">
        <f t="shared" si="1"/>
        <v>49400</v>
      </c>
      <c r="L49" s="194"/>
      <c r="M49" s="139"/>
      <c r="N49" s="139"/>
      <c r="O49" s="139"/>
      <c r="P49" s="139"/>
    </row>
    <row r="50" spans="1:16" s="67" customFormat="1" ht="15" x14ac:dyDescent="0.35">
      <c r="A50" s="259"/>
      <c r="B50" s="253" t="s">
        <v>302</v>
      </c>
      <c r="C50" s="192">
        <v>44204</v>
      </c>
      <c r="D50" s="149" t="s">
        <v>303</v>
      </c>
      <c r="E50" s="189">
        <v>8</v>
      </c>
      <c r="F50" s="141" t="s">
        <v>51</v>
      </c>
      <c r="G50" s="141">
        <v>1</v>
      </c>
      <c r="H50" s="141" t="s">
        <v>55</v>
      </c>
      <c r="I50" s="141">
        <v>500</v>
      </c>
      <c r="J50" s="141" t="s">
        <v>33</v>
      </c>
      <c r="K50" s="148">
        <f t="shared" si="1"/>
        <v>4000</v>
      </c>
      <c r="L50" s="194"/>
      <c r="M50" s="139"/>
      <c r="N50" s="139"/>
      <c r="O50" s="139"/>
      <c r="P50" s="139"/>
    </row>
    <row r="51" spans="1:16" s="67" customFormat="1" ht="15" x14ac:dyDescent="0.35">
      <c r="A51" s="259"/>
      <c r="B51" s="253"/>
      <c r="C51" s="192">
        <v>44205</v>
      </c>
      <c r="D51" s="149" t="s">
        <v>303</v>
      </c>
      <c r="E51" s="189">
        <v>13</v>
      </c>
      <c r="F51" s="141" t="s">
        <v>51</v>
      </c>
      <c r="G51" s="141">
        <v>1</v>
      </c>
      <c r="H51" s="141" t="s">
        <v>55</v>
      </c>
      <c r="I51" s="141">
        <v>500</v>
      </c>
      <c r="J51" s="141" t="s">
        <v>33</v>
      </c>
      <c r="K51" s="148">
        <f t="shared" si="1"/>
        <v>6500</v>
      </c>
      <c r="L51" s="194"/>
      <c r="M51" s="139"/>
      <c r="N51" s="139"/>
      <c r="O51" s="139"/>
      <c r="P51" s="139"/>
    </row>
    <row r="52" spans="1:16" s="67" customFormat="1" ht="15" x14ac:dyDescent="0.35">
      <c r="A52" s="259"/>
      <c r="B52" s="253"/>
      <c r="C52" s="260">
        <v>44206</v>
      </c>
      <c r="D52" s="149" t="s">
        <v>303</v>
      </c>
      <c r="E52" s="189">
        <v>21</v>
      </c>
      <c r="F52" s="141" t="s">
        <v>51</v>
      </c>
      <c r="G52" s="141">
        <v>1</v>
      </c>
      <c r="H52" s="141" t="s">
        <v>55</v>
      </c>
      <c r="I52" s="141">
        <v>500</v>
      </c>
      <c r="J52" s="141" t="s">
        <v>33</v>
      </c>
      <c r="K52" s="148">
        <f t="shared" si="1"/>
        <v>10500</v>
      </c>
      <c r="L52" s="194"/>
      <c r="M52" s="139"/>
      <c r="N52" s="139"/>
      <c r="O52" s="139"/>
      <c r="P52" s="139"/>
    </row>
    <row r="53" spans="1:16" s="67" customFormat="1" ht="15" x14ac:dyDescent="0.35">
      <c r="A53" s="259"/>
      <c r="B53" s="253"/>
      <c r="C53" s="260"/>
      <c r="D53" s="149" t="s">
        <v>304</v>
      </c>
      <c r="E53" s="189">
        <v>2</v>
      </c>
      <c r="F53" s="141" t="s">
        <v>51</v>
      </c>
      <c r="G53" s="141">
        <v>1</v>
      </c>
      <c r="H53" s="141" t="s">
        <v>55</v>
      </c>
      <c r="I53" s="141">
        <v>100</v>
      </c>
      <c r="J53" s="141" t="s">
        <v>33</v>
      </c>
      <c r="K53" s="148">
        <f t="shared" si="1"/>
        <v>200</v>
      </c>
      <c r="L53" s="194"/>
      <c r="M53" s="139"/>
      <c r="N53" s="139"/>
      <c r="O53" s="139"/>
      <c r="P53" s="139"/>
    </row>
    <row r="54" spans="1:16" s="67" customFormat="1" ht="15" x14ac:dyDescent="0.35">
      <c r="A54" s="259"/>
      <c r="B54" s="253"/>
      <c r="C54" s="260">
        <v>44207</v>
      </c>
      <c r="D54" s="149" t="s">
        <v>303</v>
      </c>
      <c r="E54" s="189">
        <v>26</v>
      </c>
      <c r="F54" s="141" t="s">
        <v>51</v>
      </c>
      <c r="G54" s="141">
        <v>1</v>
      </c>
      <c r="H54" s="141" t="s">
        <v>55</v>
      </c>
      <c r="I54" s="141">
        <v>500</v>
      </c>
      <c r="J54" s="141" t="s">
        <v>33</v>
      </c>
      <c r="K54" s="148">
        <f t="shared" si="1"/>
        <v>13000</v>
      </c>
      <c r="L54" s="194"/>
      <c r="M54" s="139"/>
      <c r="N54" s="139"/>
      <c r="O54" s="139"/>
      <c r="P54" s="139"/>
    </row>
    <row r="55" spans="1:16" s="67" customFormat="1" ht="15" x14ac:dyDescent="0.35">
      <c r="A55" s="259"/>
      <c r="B55" s="253"/>
      <c r="C55" s="260"/>
      <c r="D55" s="149" t="s">
        <v>304</v>
      </c>
      <c r="E55" s="189">
        <v>7</v>
      </c>
      <c r="F55" s="141" t="s">
        <v>51</v>
      </c>
      <c r="G55" s="141">
        <v>1</v>
      </c>
      <c r="H55" s="141" t="s">
        <v>55</v>
      </c>
      <c r="I55" s="141">
        <v>100</v>
      </c>
      <c r="J55" s="141" t="s">
        <v>33</v>
      </c>
      <c r="K55" s="148">
        <f t="shared" si="1"/>
        <v>700</v>
      </c>
      <c r="L55" s="194"/>
      <c r="M55" s="139"/>
      <c r="N55" s="139"/>
      <c r="O55" s="139"/>
      <c r="P55" s="139"/>
    </row>
    <row r="56" spans="1:16" s="67" customFormat="1" ht="15" x14ac:dyDescent="0.35">
      <c r="A56" s="259"/>
      <c r="B56" s="253"/>
      <c r="C56" s="260">
        <v>44208</v>
      </c>
      <c r="D56" s="149" t="s">
        <v>303</v>
      </c>
      <c r="E56" s="189">
        <v>26</v>
      </c>
      <c r="F56" s="141" t="s">
        <v>51</v>
      </c>
      <c r="G56" s="141">
        <v>1</v>
      </c>
      <c r="H56" s="141" t="s">
        <v>55</v>
      </c>
      <c r="I56" s="141">
        <v>500</v>
      </c>
      <c r="J56" s="141" t="s">
        <v>33</v>
      </c>
      <c r="K56" s="148">
        <f t="shared" si="1"/>
        <v>13000</v>
      </c>
      <c r="L56" s="194"/>
      <c r="M56" s="139"/>
      <c r="N56" s="139"/>
      <c r="O56" s="139"/>
      <c r="P56" s="139"/>
    </row>
    <row r="57" spans="1:16" s="67" customFormat="1" ht="15" x14ac:dyDescent="0.35">
      <c r="A57" s="259"/>
      <c r="B57" s="253"/>
      <c r="C57" s="260"/>
      <c r="D57" s="149" t="s">
        <v>304</v>
      </c>
      <c r="E57" s="189">
        <v>8</v>
      </c>
      <c r="F57" s="141" t="s">
        <v>51</v>
      </c>
      <c r="G57" s="141">
        <v>1</v>
      </c>
      <c r="H57" s="141" t="s">
        <v>55</v>
      </c>
      <c r="I57" s="141">
        <v>100</v>
      </c>
      <c r="J57" s="141" t="s">
        <v>33</v>
      </c>
      <c r="K57" s="148">
        <f t="shared" si="1"/>
        <v>800</v>
      </c>
      <c r="L57" s="194"/>
      <c r="M57" s="139"/>
      <c r="N57" s="139"/>
      <c r="O57" s="139"/>
      <c r="P57" s="139"/>
    </row>
    <row r="58" spans="1:16" s="67" customFormat="1" ht="15" x14ac:dyDescent="0.35">
      <c r="A58" s="259"/>
      <c r="B58" s="253"/>
      <c r="C58" s="260">
        <v>44209</v>
      </c>
      <c r="D58" s="149" t="s">
        <v>303</v>
      </c>
      <c r="E58" s="189">
        <v>28</v>
      </c>
      <c r="F58" s="141" t="s">
        <v>51</v>
      </c>
      <c r="G58" s="141">
        <v>1</v>
      </c>
      <c r="H58" s="141" t="s">
        <v>55</v>
      </c>
      <c r="I58" s="141">
        <v>500</v>
      </c>
      <c r="J58" s="141" t="s">
        <v>33</v>
      </c>
      <c r="K58" s="148">
        <f t="shared" si="1"/>
        <v>14000</v>
      </c>
      <c r="L58" s="194"/>
      <c r="M58" s="139"/>
      <c r="N58" s="139"/>
      <c r="O58" s="139"/>
      <c r="P58" s="139"/>
    </row>
    <row r="59" spans="1:16" s="67" customFormat="1" ht="15" x14ac:dyDescent="0.35">
      <c r="A59" s="259"/>
      <c r="B59" s="253"/>
      <c r="C59" s="260"/>
      <c r="D59" s="149" t="s">
        <v>304</v>
      </c>
      <c r="E59" s="189">
        <v>20</v>
      </c>
      <c r="F59" s="141" t="s">
        <v>51</v>
      </c>
      <c r="G59" s="141">
        <v>1</v>
      </c>
      <c r="H59" s="141" t="s">
        <v>55</v>
      </c>
      <c r="I59" s="141">
        <v>100</v>
      </c>
      <c r="J59" s="141" t="s">
        <v>33</v>
      </c>
      <c r="K59" s="148">
        <f t="shared" si="1"/>
        <v>2000</v>
      </c>
      <c r="L59" s="194"/>
      <c r="M59" s="139"/>
      <c r="N59" s="139"/>
      <c r="O59" s="139"/>
      <c r="P59" s="139"/>
    </row>
    <row r="60" spans="1:16" s="67" customFormat="1" ht="15" x14ac:dyDescent="0.35">
      <c r="A60" s="259"/>
      <c r="B60" s="253"/>
      <c r="C60" s="260">
        <v>44210</v>
      </c>
      <c r="D60" s="149" t="s">
        <v>303</v>
      </c>
      <c r="E60" s="189">
        <v>43</v>
      </c>
      <c r="F60" s="141" t="s">
        <v>51</v>
      </c>
      <c r="G60" s="141">
        <v>1</v>
      </c>
      <c r="H60" s="141" t="s">
        <v>55</v>
      </c>
      <c r="I60" s="141">
        <v>500</v>
      </c>
      <c r="J60" s="141" t="s">
        <v>33</v>
      </c>
      <c r="K60" s="148">
        <f t="shared" si="1"/>
        <v>21500</v>
      </c>
      <c r="L60" s="194"/>
      <c r="M60" s="139"/>
      <c r="N60" s="139"/>
      <c r="O60" s="139"/>
      <c r="P60" s="139"/>
    </row>
    <row r="61" spans="1:16" s="67" customFormat="1" ht="15" x14ac:dyDescent="0.35">
      <c r="A61" s="259"/>
      <c r="B61" s="253"/>
      <c r="C61" s="260"/>
      <c r="D61" s="149" t="s">
        <v>304</v>
      </c>
      <c r="E61" s="189">
        <v>59</v>
      </c>
      <c r="F61" s="141" t="s">
        <v>51</v>
      </c>
      <c r="G61" s="141">
        <v>1</v>
      </c>
      <c r="H61" s="141" t="s">
        <v>55</v>
      </c>
      <c r="I61" s="141">
        <v>100</v>
      </c>
      <c r="J61" s="141" t="s">
        <v>33</v>
      </c>
      <c r="K61" s="148">
        <f t="shared" si="1"/>
        <v>5900</v>
      </c>
      <c r="L61" s="194"/>
      <c r="M61" s="139"/>
      <c r="N61" s="139"/>
      <c r="O61" s="139"/>
      <c r="P61" s="139"/>
    </row>
    <row r="62" spans="1:16" s="67" customFormat="1" ht="15" x14ac:dyDescent="0.35">
      <c r="A62" s="259"/>
      <c r="B62" s="253"/>
      <c r="C62" s="260">
        <v>44211</v>
      </c>
      <c r="D62" s="149" t="s">
        <v>303</v>
      </c>
      <c r="E62" s="189">
        <v>43</v>
      </c>
      <c r="F62" s="141" t="s">
        <v>51</v>
      </c>
      <c r="G62" s="141">
        <v>1</v>
      </c>
      <c r="H62" s="141" t="s">
        <v>55</v>
      </c>
      <c r="I62" s="141">
        <v>500</v>
      </c>
      <c r="J62" s="141" t="s">
        <v>33</v>
      </c>
      <c r="K62" s="148">
        <f t="shared" si="1"/>
        <v>21500</v>
      </c>
      <c r="L62" s="194"/>
      <c r="M62" s="139"/>
      <c r="N62" s="139"/>
      <c r="O62" s="139"/>
      <c r="P62" s="139"/>
    </row>
    <row r="63" spans="1:16" s="67" customFormat="1" ht="15" x14ac:dyDescent="0.35">
      <c r="A63" s="259"/>
      <c r="B63" s="253"/>
      <c r="C63" s="260" t="s">
        <v>305</v>
      </c>
      <c r="D63" s="149" t="s">
        <v>304</v>
      </c>
      <c r="E63" s="189">
        <v>72</v>
      </c>
      <c r="F63" s="141" t="s">
        <v>51</v>
      </c>
      <c r="G63" s="141">
        <v>1</v>
      </c>
      <c r="H63" s="141" t="s">
        <v>55</v>
      </c>
      <c r="I63" s="141">
        <v>100</v>
      </c>
      <c r="J63" s="141" t="s">
        <v>33</v>
      </c>
      <c r="K63" s="148">
        <f t="shared" si="1"/>
        <v>7200</v>
      </c>
      <c r="L63" s="194"/>
      <c r="M63" s="139"/>
      <c r="N63" s="139"/>
      <c r="O63" s="139"/>
      <c r="P63" s="139"/>
    </row>
    <row r="64" spans="1:16" s="67" customFormat="1" ht="15" x14ac:dyDescent="0.35">
      <c r="A64" s="259"/>
      <c r="B64" s="253"/>
      <c r="C64" s="260">
        <v>44212</v>
      </c>
      <c r="D64" s="149" t="s">
        <v>303</v>
      </c>
      <c r="E64" s="189">
        <v>43</v>
      </c>
      <c r="F64" s="141" t="s">
        <v>51</v>
      </c>
      <c r="G64" s="141">
        <v>1</v>
      </c>
      <c r="H64" s="141" t="s">
        <v>55</v>
      </c>
      <c r="I64" s="141">
        <v>500</v>
      </c>
      <c r="J64" s="141" t="s">
        <v>33</v>
      </c>
      <c r="K64" s="148">
        <f t="shared" si="1"/>
        <v>21500</v>
      </c>
      <c r="L64" s="194"/>
      <c r="M64" s="139"/>
      <c r="N64" s="139"/>
      <c r="O64" s="139"/>
      <c r="P64" s="139"/>
    </row>
    <row r="65" spans="1:19" s="67" customFormat="1" ht="15" x14ac:dyDescent="0.35">
      <c r="A65" s="259"/>
      <c r="B65" s="253"/>
      <c r="C65" s="260"/>
      <c r="D65" s="149" t="s">
        <v>304</v>
      </c>
      <c r="E65" s="189">
        <v>72</v>
      </c>
      <c r="F65" s="141" t="s">
        <v>51</v>
      </c>
      <c r="G65" s="141">
        <v>1</v>
      </c>
      <c r="H65" s="141" t="s">
        <v>55</v>
      </c>
      <c r="I65" s="141">
        <v>100</v>
      </c>
      <c r="J65" s="141" t="s">
        <v>33</v>
      </c>
      <c r="K65" s="148">
        <f t="shared" si="1"/>
        <v>7200</v>
      </c>
      <c r="L65" s="194"/>
      <c r="M65" s="139"/>
      <c r="N65" s="139"/>
      <c r="O65" s="139"/>
      <c r="P65" s="139"/>
    </row>
    <row r="66" spans="1:19" s="67" customFormat="1" ht="15" x14ac:dyDescent="0.35">
      <c r="A66" s="259"/>
      <c r="B66" s="253"/>
      <c r="C66" s="260">
        <v>44213</v>
      </c>
      <c r="D66" s="149" t="s">
        <v>303</v>
      </c>
      <c r="E66" s="189">
        <v>8</v>
      </c>
      <c r="F66" s="141" t="s">
        <v>51</v>
      </c>
      <c r="G66" s="141">
        <v>1</v>
      </c>
      <c r="H66" s="141" t="s">
        <v>55</v>
      </c>
      <c r="I66" s="141">
        <v>500</v>
      </c>
      <c r="J66" s="141" t="s">
        <v>33</v>
      </c>
      <c r="K66" s="148">
        <f t="shared" si="1"/>
        <v>4000</v>
      </c>
      <c r="L66" s="194"/>
      <c r="M66" s="139"/>
      <c r="N66" s="139"/>
      <c r="O66" s="139"/>
      <c r="P66" s="139"/>
    </row>
    <row r="67" spans="1:19" s="67" customFormat="1" ht="15" x14ac:dyDescent="0.35">
      <c r="A67" s="259"/>
      <c r="B67" s="253"/>
      <c r="C67" s="260"/>
      <c r="D67" s="149" t="s">
        <v>304</v>
      </c>
      <c r="E67" s="189">
        <v>2</v>
      </c>
      <c r="F67" s="141" t="s">
        <v>51</v>
      </c>
      <c r="G67" s="141">
        <v>1</v>
      </c>
      <c r="H67" s="141" t="s">
        <v>55</v>
      </c>
      <c r="I67" s="141">
        <v>100</v>
      </c>
      <c r="J67" s="141" t="s">
        <v>33</v>
      </c>
      <c r="K67" s="148">
        <f t="shared" si="1"/>
        <v>200</v>
      </c>
      <c r="L67" s="194"/>
      <c r="M67" s="139"/>
      <c r="N67" s="139"/>
      <c r="O67" s="139"/>
      <c r="P67" s="139"/>
    </row>
    <row r="68" spans="1:19" s="67" customFormat="1" ht="15" x14ac:dyDescent="0.35">
      <c r="A68" s="259"/>
      <c r="B68" s="253"/>
      <c r="C68" s="141" t="s">
        <v>306</v>
      </c>
      <c r="D68" s="149" t="s">
        <v>303</v>
      </c>
      <c r="E68" s="189">
        <v>13</v>
      </c>
      <c r="F68" s="141" t="s">
        <v>51</v>
      </c>
      <c r="G68" s="141">
        <v>1</v>
      </c>
      <c r="H68" s="141" t="s">
        <v>55</v>
      </c>
      <c r="I68" s="141">
        <v>500</v>
      </c>
      <c r="J68" s="141" t="s">
        <v>33</v>
      </c>
      <c r="K68" s="148">
        <f t="shared" si="1"/>
        <v>6500</v>
      </c>
      <c r="L68" s="194"/>
      <c r="M68" s="139"/>
      <c r="N68" s="139"/>
      <c r="O68" s="139"/>
      <c r="P68" s="139"/>
    </row>
    <row r="69" spans="1:19" s="67" customFormat="1" ht="15" x14ac:dyDescent="0.35">
      <c r="A69" s="259"/>
      <c r="B69" s="253"/>
      <c r="C69" s="141" t="s">
        <v>307</v>
      </c>
      <c r="D69" s="149" t="s">
        <v>303</v>
      </c>
      <c r="E69" s="189">
        <v>12</v>
      </c>
      <c r="F69" s="141" t="s">
        <v>51</v>
      </c>
      <c r="G69" s="141">
        <v>1</v>
      </c>
      <c r="H69" s="141" t="s">
        <v>55</v>
      </c>
      <c r="I69" s="141">
        <v>500</v>
      </c>
      <c r="J69" s="141" t="s">
        <v>33</v>
      </c>
      <c r="K69" s="148">
        <f t="shared" si="1"/>
        <v>6000</v>
      </c>
      <c r="L69" s="194"/>
      <c r="M69" s="139"/>
      <c r="N69" s="139"/>
      <c r="O69" s="139"/>
      <c r="P69" s="139"/>
    </row>
    <row r="70" spans="1:19" ht="15.75" x14ac:dyDescent="0.35">
      <c r="A70" s="262" t="s">
        <v>1755</v>
      </c>
      <c r="B70" s="262"/>
      <c r="C70" s="262"/>
      <c r="D70" s="262"/>
      <c r="E70" s="262"/>
      <c r="F70" s="262"/>
      <c r="G70" s="262"/>
      <c r="H70" s="262"/>
      <c r="I70" s="263"/>
      <c r="J70" s="262"/>
      <c r="K70" s="151">
        <f>SUM(K21:K69)</f>
        <v>936616.86</v>
      </c>
      <c r="L70" s="166" t="s">
        <v>19</v>
      </c>
      <c r="M70" s="1"/>
      <c r="N70" s="1"/>
      <c r="O70" s="1"/>
      <c r="P70" s="1"/>
    </row>
    <row r="71" spans="1:19" ht="30" x14ac:dyDescent="0.35">
      <c r="A71" s="254" t="s">
        <v>74</v>
      </c>
      <c r="B71" s="144" t="s">
        <v>75</v>
      </c>
      <c r="C71" s="261" t="s">
        <v>76</v>
      </c>
      <c r="D71" s="261"/>
      <c r="E71" s="145" t="s">
        <v>77</v>
      </c>
      <c r="F71" s="145" t="s">
        <v>78</v>
      </c>
      <c r="G71" s="145" t="s">
        <v>77</v>
      </c>
      <c r="H71" s="145" t="s">
        <v>23</v>
      </c>
      <c r="I71" s="145" t="s">
        <v>22</v>
      </c>
      <c r="J71" s="145" t="s">
        <v>23</v>
      </c>
      <c r="K71" s="146" t="s">
        <v>19</v>
      </c>
      <c r="L71" s="147"/>
      <c r="M71" s="1"/>
      <c r="N71" s="1"/>
      <c r="O71" s="1"/>
      <c r="P71" s="1"/>
    </row>
    <row r="72" spans="1:19" ht="15" customHeight="1" x14ac:dyDescent="0.35">
      <c r="A72" s="254"/>
      <c r="B72" s="254" t="s">
        <v>1654</v>
      </c>
      <c r="C72" s="254" t="s">
        <v>79</v>
      </c>
      <c r="D72" s="254"/>
      <c r="E72" s="141">
        <v>2</v>
      </c>
      <c r="F72" s="141" t="s">
        <v>78</v>
      </c>
      <c r="G72" s="141">
        <v>3</v>
      </c>
      <c r="H72" s="141" t="s">
        <v>1641</v>
      </c>
      <c r="I72" s="141">
        <v>3600</v>
      </c>
      <c r="J72" s="141" t="s">
        <v>33</v>
      </c>
      <c r="K72" s="148">
        <f>SUM(I72*E72*G72)</f>
        <v>21600</v>
      </c>
      <c r="L72" s="147"/>
      <c r="M72" s="1"/>
      <c r="N72" s="1"/>
      <c r="O72" s="1"/>
      <c r="P72" s="1"/>
      <c r="Q72" s="11"/>
      <c r="R72" s="11"/>
      <c r="S72" s="11"/>
    </row>
    <row r="73" spans="1:19" ht="15" customHeight="1" x14ac:dyDescent="0.35">
      <c r="A73" s="254"/>
      <c r="B73" s="254"/>
      <c r="C73" s="254" t="s">
        <v>81</v>
      </c>
      <c r="D73" s="254"/>
      <c r="E73" s="141">
        <v>19</v>
      </c>
      <c r="F73" s="141" t="s">
        <v>78</v>
      </c>
      <c r="G73" s="141">
        <v>3</v>
      </c>
      <c r="H73" s="141" t="s">
        <v>80</v>
      </c>
      <c r="I73" s="141">
        <v>2800</v>
      </c>
      <c r="J73" s="141" t="s">
        <v>33</v>
      </c>
      <c r="K73" s="148">
        <f t="shared" ref="K73:K105" si="2">SUM(I73*E73*G73)</f>
        <v>159600</v>
      </c>
      <c r="L73" s="147"/>
      <c r="M73" s="1"/>
      <c r="N73" s="1"/>
      <c r="O73" s="1"/>
      <c r="P73" s="1"/>
      <c r="Q73" s="11"/>
      <c r="R73" s="11"/>
      <c r="S73" s="11"/>
    </row>
    <row r="74" spans="1:19" ht="15" customHeight="1" x14ac:dyDescent="0.35">
      <c r="A74" s="254"/>
      <c r="B74" s="254"/>
      <c r="C74" s="254" t="s">
        <v>82</v>
      </c>
      <c r="D74" s="254"/>
      <c r="E74" s="141">
        <v>1</v>
      </c>
      <c r="F74" s="141" t="s">
        <v>78</v>
      </c>
      <c r="G74" s="141">
        <v>3</v>
      </c>
      <c r="H74" s="141" t="s">
        <v>80</v>
      </c>
      <c r="I74" s="141">
        <v>2800</v>
      </c>
      <c r="J74" s="141" t="s">
        <v>33</v>
      </c>
      <c r="K74" s="148">
        <f t="shared" si="2"/>
        <v>8400</v>
      </c>
      <c r="L74" s="147"/>
      <c r="M74" s="1"/>
      <c r="N74" s="1"/>
      <c r="O74" s="1"/>
      <c r="P74" s="1"/>
      <c r="Q74" s="11"/>
      <c r="R74" s="11"/>
      <c r="S74" s="11"/>
    </row>
    <row r="75" spans="1:19" ht="15" customHeight="1" x14ac:dyDescent="0.35">
      <c r="A75" s="254"/>
      <c r="B75" s="254"/>
      <c r="C75" s="254" t="s">
        <v>83</v>
      </c>
      <c r="D75" s="254"/>
      <c r="E75" s="141">
        <v>8</v>
      </c>
      <c r="F75" s="141" t="s">
        <v>78</v>
      </c>
      <c r="G75" s="141">
        <v>3</v>
      </c>
      <c r="H75" s="141" t="s">
        <v>80</v>
      </c>
      <c r="I75" s="141">
        <v>1300</v>
      </c>
      <c r="J75" s="141" t="s">
        <v>33</v>
      </c>
      <c r="K75" s="148">
        <f t="shared" si="2"/>
        <v>31200</v>
      </c>
      <c r="L75" s="147"/>
      <c r="M75" s="1"/>
      <c r="N75" s="1"/>
      <c r="O75" s="1"/>
      <c r="P75" s="1"/>
      <c r="Q75" s="11"/>
      <c r="R75" s="11"/>
      <c r="S75" s="11"/>
    </row>
    <row r="76" spans="1:19" ht="15" customHeight="1" x14ac:dyDescent="0.35">
      <c r="A76" s="254"/>
      <c r="B76" s="254"/>
      <c r="C76" s="254" t="s">
        <v>84</v>
      </c>
      <c r="D76" s="254"/>
      <c r="E76" s="141">
        <v>1</v>
      </c>
      <c r="F76" s="141" t="s">
        <v>78</v>
      </c>
      <c r="G76" s="141">
        <v>3</v>
      </c>
      <c r="H76" s="141" t="s">
        <v>80</v>
      </c>
      <c r="I76" s="141">
        <v>1300</v>
      </c>
      <c r="J76" s="141" t="s">
        <v>33</v>
      </c>
      <c r="K76" s="148">
        <f t="shared" si="2"/>
        <v>3900</v>
      </c>
      <c r="L76" s="147"/>
      <c r="M76" s="1"/>
      <c r="N76" s="1"/>
      <c r="O76" s="1"/>
      <c r="P76" s="1"/>
      <c r="Q76" s="11"/>
      <c r="R76" s="11"/>
      <c r="S76" s="11"/>
    </row>
    <row r="77" spans="1:19" ht="15" customHeight="1" x14ac:dyDescent="0.35">
      <c r="A77" s="254"/>
      <c r="B77" s="254" t="s">
        <v>1655</v>
      </c>
      <c r="C77" s="254" t="s">
        <v>85</v>
      </c>
      <c r="D77" s="254"/>
      <c r="E77" s="141">
        <v>10</v>
      </c>
      <c r="F77" s="141" t="s">
        <v>78</v>
      </c>
      <c r="G77" s="141">
        <v>1</v>
      </c>
      <c r="H77" s="141" t="s">
        <v>80</v>
      </c>
      <c r="I77" s="141">
        <v>1300</v>
      </c>
      <c r="J77" s="141" t="s">
        <v>33</v>
      </c>
      <c r="K77" s="148">
        <f t="shared" si="2"/>
        <v>13000</v>
      </c>
      <c r="L77" s="147"/>
      <c r="M77" s="1"/>
      <c r="N77" s="1"/>
      <c r="O77" s="1"/>
      <c r="P77" s="1"/>
      <c r="Q77" s="11"/>
      <c r="R77" s="11"/>
      <c r="S77" s="11"/>
    </row>
    <row r="78" spans="1:19" ht="15" customHeight="1" x14ac:dyDescent="0.35">
      <c r="A78" s="254"/>
      <c r="B78" s="254"/>
      <c r="C78" s="254" t="s">
        <v>86</v>
      </c>
      <c r="D78" s="254"/>
      <c r="E78" s="141">
        <v>2</v>
      </c>
      <c r="F78" s="141" t="s">
        <v>87</v>
      </c>
      <c r="G78" s="141">
        <v>1</v>
      </c>
      <c r="H78" s="141" t="s">
        <v>32</v>
      </c>
      <c r="I78" s="141">
        <v>550</v>
      </c>
      <c r="J78" s="141" t="s">
        <v>33</v>
      </c>
      <c r="K78" s="148">
        <f t="shared" si="2"/>
        <v>1100</v>
      </c>
      <c r="L78" s="147"/>
      <c r="M78" s="1"/>
      <c r="N78" s="1"/>
      <c r="O78" s="1"/>
      <c r="P78" s="1"/>
      <c r="Q78" s="11"/>
      <c r="R78" s="11"/>
      <c r="S78" s="11"/>
    </row>
    <row r="79" spans="1:19" ht="15" customHeight="1" x14ac:dyDescent="0.35">
      <c r="A79" s="254"/>
      <c r="B79" s="141" t="s">
        <v>1656</v>
      </c>
      <c r="C79" s="254" t="s">
        <v>85</v>
      </c>
      <c r="D79" s="254"/>
      <c r="E79" s="141">
        <v>17</v>
      </c>
      <c r="F79" s="141" t="s">
        <v>78</v>
      </c>
      <c r="G79" s="141">
        <v>1</v>
      </c>
      <c r="H79" s="141" t="s">
        <v>80</v>
      </c>
      <c r="I79" s="141">
        <v>1000</v>
      </c>
      <c r="J79" s="141" t="s">
        <v>33</v>
      </c>
      <c r="K79" s="148">
        <f t="shared" si="2"/>
        <v>17000</v>
      </c>
      <c r="L79" s="147"/>
      <c r="M79" s="1"/>
      <c r="N79" s="1"/>
      <c r="O79" s="1"/>
      <c r="P79" s="1"/>
      <c r="Q79" s="11"/>
      <c r="R79" s="11"/>
      <c r="S79" s="11"/>
    </row>
    <row r="80" spans="1:19" ht="15" customHeight="1" x14ac:dyDescent="0.35">
      <c r="A80" s="254"/>
      <c r="B80" s="254" t="s">
        <v>1657</v>
      </c>
      <c r="C80" s="254" t="s">
        <v>85</v>
      </c>
      <c r="D80" s="254"/>
      <c r="E80" s="141">
        <v>9</v>
      </c>
      <c r="F80" s="141" t="s">
        <v>78</v>
      </c>
      <c r="G80" s="141">
        <v>1</v>
      </c>
      <c r="H80" s="141" t="s">
        <v>80</v>
      </c>
      <c r="I80" s="141">
        <v>1300</v>
      </c>
      <c r="J80" s="141" t="s">
        <v>33</v>
      </c>
      <c r="K80" s="148">
        <f t="shared" si="2"/>
        <v>11700</v>
      </c>
      <c r="L80" s="147"/>
      <c r="M80" s="1"/>
      <c r="N80" s="1"/>
      <c r="O80" s="1"/>
      <c r="P80" s="1"/>
      <c r="Q80" s="11"/>
      <c r="R80" s="11"/>
      <c r="S80" s="11"/>
    </row>
    <row r="81" spans="1:19" ht="15" customHeight="1" x14ac:dyDescent="0.35">
      <c r="A81" s="254"/>
      <c r="B81" s="254"/>
      <c r="C81" s="254" t="s">
        <v>86</v>
      </c>
      <c r="D81" s="254"/>
      <c r="E81" s="141">
        <v>2</v>
      </c>
      <c r="F81" s="141" t="s">
        <v>87</v>
      </c>
      <c r="G81" s="141">
        <v>1</v>
      </c>
      <c r="H81" s="141" t="s">
        <v>32</v>
      </c>
      <c r="I81" s="141">
        <v>550</v>
      </c>
      <c r="J81" s="141" t="s">
        <v>33</v>
      </c>
      <c r="K81" s="148">
        <f t="shared" si="2"/>
        <v>1100</v>
      </c>
      <c r="L81" s="147"/>
      <c r="M81" s="1"/>
      <c r="N81" s="1"/>
      <c r="O81" s="1"/>
      <c r="P81" s="1"/>
      <c r="Q81" s="11"/>
      <c r="R81" s="11"/>
      <c r="S81" s="11"/>
    </row>
    <row r="82" spans="1:19" ht="15" customHeight="1" x14ac:dyDescent="0.35">
      <c r="A82" s="254"/>
      <c r="B82" s="254" t="s">
        <v>1484</v>
      </c>
      <c r="C82" s="254" t="s">
        <v>88</v>
      </c>
      <c r="D82" s="254"/>
      <c r="E82" s="141">
        <v>1</v>
      </c>
      <c r="F82" s="141" t="s">
        <v>78</v>
      </c>
      <c r="G82" s="141">
        <v>12</v>
      </c>
      <c r="H82" s="141" t="s">
        <v>80</v>
      </c>
      <c r="I82" s="141">
        <v>1300</v>
      </c>
      <c r="J82" s="141" t="s">
        <v>33</v>
      </c>
      <c r="K82" s="148">
        <f t="shared" si="2"/>
        <v>15600</v>
      </c>
      <c r="L82" s="147"/>
      <c r="M82" s="1"/>
      <c r="N82" s="1"/>
      <c r="O82" s="1"/>
      <c r="P82" s="1"/>
      <c r="Q82" s="11"/>
      <c r="R82" s="11"/>
      <c r="S82" s="11"/>
    </row>
    <row r="83" spans="1:19" ht="15" customHeight="1" x14ac:dyDescent="0.35">
      <c r="A83" s="254"/>
      <c r="B83" s="254"/>
      <c r="C83" s="254" t="s">
        <v>89</v>
      </c>
      <c r="D83" s="254"/>
      <c r="E83" s="141">
        <v>1</v>
      </c>
      <c r="F83" s="141" t="s">
        <v>78</v>
      </c>
      <c r="G83" s="141">
        <v>6</v>
      </c>
      <c r="H83" s="141" t="s">
        <v>80</v>
      </c>
      <c r="I83" s="141">
        <v>1300</v>
      </c>
      <c r="J83" s="141" t="s">
        <v>33</v>
      </c>
      <c r="K83" s="148">
        <f t="shared" si="2"/>
        <v>7800</v>
      </c>
      <c r="L83" s="147"/>
      <c r="M83" s="1"/>
      <c r="N83" s="1"/>
      <c r="O83" s="1"/>
      <c r="P83" s="1"/>
      <c r="Q83" s="11"/>
      <c r="R83" s="11"/>
      <c r="S83" s="11"/>
    </row>
    <row r="84" spans="1:19" ht="15" customHeight="1" x14ac:dyDescent="0.35">
      <c r="A84" s="254"/>
      <c r="B84" s="254"/>
      <c r="C84" s="254" t="s">
        <v>90</v>
      </c>
      <c r="D84" s="254"/>
      <c r="E84" s="141">
        <v>1</v>
      </c>
      <c r="F84" s="141" t="s">
        <v>78</v>
      </c>
      <c r="G84" s="141">
        <v>1</v>
      </c>
      <c r="H84" s="141" t="s">
        <v>80</v>
      </c>
      <c r="I84" s="141">
        <v>1000</v>
      </c>
      <c r="J84" s="141" t="s">
        <v>33</v>
      </c>
      <c r="K84" s="148">
        <f t="shared" si="2"/>
        <v>1000</v>
      </c>
      <c r="L84" s="147"/>
      <c r="M84" s="1"/>
      <c r="N84" s="1"/>
      <c r="O84" s="1"/>
      <c r="P84" s="1"/>
      <c r="Q84" s="11"/>
      <c r="R84" s="11"/>
      <c r="S84" s="11"/>
    </row>
    <row r="85" spans="1:19" ht="15" x14ac:dyDescent="0.35">
      <c r="A85" s="254"/>
      <c r="B85" s="254"/>
      <c r="C85" s="254" t="s">
        <v>91</v>
      </c>
      <c r="D85" s="254"/>
      <c r="E85" s="141">
        <v>1</v>
      </c>
      <c r="F85" s="141" t="s">
        <v>87</v>
      </c>
      <c r="G85" s="141">
        <v>1</v>
      </c>
      <c r="H85" s="141" t="s">
        <v>32</v>
      </c>
      <c r="I85" s="141">
        <v>550</v>
      </c>
      <c r="J85" s="141" t="s">
        <v>33</v>
      </c>
      <c r="K85" s="148">
        <f t="shared" si="2"/>
        <v>550</v>
      </c>
      <c r="L85" s="147"/>
      <c r="M85" s="1"/>
      <c r="N85" s="1"/>
      <c r="O85" s="1"/>
      <c r="P85" s="1"/>
      <c r="Q85" s="11"/>
      <c r="R85" s="11"/>
      <c r="S85" s="11"/>
    </row>
    <row r="86" spans="1:19" ht="15" x14ac:dyDescent="0.35">
      <c r="A86" s="254"/>
      <c r="B86" s="254"/>
      <c r="C86" s="254" t="s">
        <v>92</v>
      </c>
      <c r="D86" s="254"/>
      <c r="E86" s="141">
        <v>2</v>
      </c>
      <c r="F86" s="141" t="s">
        <v>78</v>
      </c>
      <c r="G86" s="141">
        <v>1</v>
      </c>
      <c r="H86" s="141" t="s">
        <v>80</v>
      </c>
      <c r="I86" s="141">
        <v>1000</v>
      </c>
      <c r="J86" s="141" t="s">
        <v>33</v>
      </c>
      <c r="K86" s="148">
        <f t="shared" si="2"/>
        <v>2000</v>
      </c>
      <c r="L86" s="147"/>
      <c r="M86" s="1"/>
      <c r="N86" s="1"/>
      <c r="O86" s="1"/>
      <c r="P86" s="1"/>
      <c r="Q86" s="11"/>
      <c r="R86" s="11"/>
      <c r="S86" s="11"/>
    </row>
    <row r="87" spans="1:19" ht="15" x14ac:dyDescent="0.35">
      <c r="A87" s="254"/>
      <c r="B87" s="254"/>
      <c r="C87" s="254" t="s">
        <v>93</v>
      </c>
      <c r="D87" s="254"/>
      <c r="E87" s="141">
        <v>2</v>
      </c>
      <c r="F87" s="141" t="s">
        <v>78</v>
      </c>
      <c r="G87" s="141">
        <v>1</v>
      </c>
      <c r="H87" s="141" t="s">
        <v>80</v>
      </c>
      <c r="I87" s="141">
        <v>1000</v>
      </c>
      <c r="J87" s="141" t="s">
        <v>33</v>
      </c>
      <c r="K87" s="148">
        <f t="shared" si="2"/>
        <v>2000</v>
      </c>
      <c r="L87" s="147"/>
      <c r="M87" s="1"/>
      <c r="N87" s="1"/>
      <c r="O87" s="1"/>
      <c r="P87" s="1"/>
      <c r="Q87" s="11"/>
      <c r="R87" s="11"/>
      <c r="S87" s="11"/>
    </row>
    <row r="88" spans="1:19" ht="15" x14ac:dyDescent="0.35">
      <c r="A88" s="254"/>
      <c r="B88" s="254"/>
      <c r="C88" s="254" t="s">
        <v>94</v>
      </c>
      <c r="D88" s="254"/>
      <c r="E88" s="141">
        <v>1</v>
      </c>
      <c r="F88" s="141" t="s">
        <v>78</v>
      </c>
      <c r="G88" s="141">
        <v>1</v>
      </c>
      <c r="H88" s="141" t="s">
        <v>80</v>
      </c>
      <c r="I88" s="141">
        <v>2600</v>
      </c>
      <c r="J88" s="141" t="s">
        <v>33</v>
      </c>
      <c r="K88" s="148">
        <f t="shared" si="2"/>
        <v>2600</v>
      </c>
      <c r="L88" s="147"/>
      <c r="M88" s="1"/>
      <c r="N88" s="1"/>
      <c r="O88" s="1"/>
      <c r="P88" s="1"/>
      <c r="Q88" s="11"/>
      <c r="R88" s="11"/>
      <c r="S88" s="11"/>
    </row>
    <row r="89" spans="1:19" ht="15" x14ac:dyDescent="0.35">
      <c r="A89" s="254"/>
      <c r="B89" s="149" t="s">
        <v>1483</v>
      </c>
      <c r="C89" s="271" t="s">
        <v>1643</v>
      </c>
      <c r="D89" s="271"/>
      <c r="E89" s="149">
        <v>1</v>
      </c>
      <c r="F89" s="149" t="s">
        <v>31</v>
      </c>
      <c r="G89" s="149">
        <v>1</v>
      </c>
      <c r="H89" s="149" t="s">
        <v>32</v>
      </c>
      <c r="I89" s="149">
        <v>30929</v>
      </c>
      <c r="J89" s="149" t="s">
        <v>33</v>
      </c>
      <c r="K89" s="148">
        <f t="shared" si="2"/>
        <v>30929</v>
      </c>
      <c r="L89" s="150"/>
      <c r="M89" s="1"/>
      <c r="N89" s="1"/>
      <c r="O89" s="1"/>
      <c r="P89" s="1"/>
      <c r="Q89" s="11"/>
      <c r="R89" s="11"/>
      <c r="S89" s="11"/>
    </row>
    <row r="90" spans="1:19" s="67" customFormat="1" ht="15" x14ac:dyDescent="0.35">
      <c r="A90" s="254"/>
      <c r="B90" s="254" t="s">
        <v>1485</v>
      </c>
      <c r="C90" s="141" t="s">
        <v>310</v>
      </c>
      <c r="D90" s="196" t="s">
        <v>311</v>
      </c>
      <c r="E90" s="141">
        <v>21</v>
      </c>
      <c r="F90" s="141" t="s">
        <v>78</v>
      </c>
      <c r="G90" s="141">
        <v>1</v>
      </c>
      <c r="H90" s="141" t="s">
        <v>80</v>
      </c>
      <c r="I90" s="141">
        <v>1000</v>
      </c>
      <c r="J90" s="141" t="s">
        <v>33</v>
      </c>
      <c r="K90" s="148">
        <f t="shared" si="2"/>
        <v>21000</v>
      </c>
      <c r="L90" s="150"/>
      <c r="M90" s="139"/>
      <c r="N90" s="139"/>
      <c r="O90" s="139"/>
      <c r="P90" s="139"/>
      <c r="Q90" s="140"/>
      <c r="R90" s="140"/>
      <c r="S90" s="140"/>
    </row>
    <row r="91" spans="1:19" s="67" customFormat="1" ht="15" x14ac:dyDescent="0.35">
      <c r="A91" s="254"/>
      <c r="B91" s="254"/>
      <c r="C91" s="141" t="s">
        <v>312</v>
      </c>
      <c r="D91" s="149" t="s">
        <v>313</v>
      </c>
      <c r="E91" s="149">
        <v>11</v>
      </c>
      <c r="F91" s="149" t="s">
        <v>87</v>
      </c>
      <c r="G91" s="149">
        <v>1</v>
      </c>
      <c r="H91" s="149" t="s">
        <v>32</v>
      </c>
      <c r="I91" s="149">
        <v>550</v>
      </c>
      <c r="J91" s="141" t="s">
        <v>33</v>
      </c>
      <c r="K91" s="148">
        <f t="shared" si="2"/>
        <v>6050</v>
      </c>
      <c r="L91" s="150"/>
      <c r="M91" s="139"/>
      <c r="N91" s="139"/>
      <c r="O91" s="139"/>
      <c r="P91" s="139"/>
      <c r="Q91" s="140"/>
      <c r="R91" s="140"/>
      <c r="S91" s="140"/>
    </row>
    <row r="92" spans="1:19" s="67" customFormat="1" ht="15" x14ac:dyDescent="0.35">
      <c r="A92" s="254"/>
      <c r="B92" s="253" t="s">
        <v>1486</v>
      </c>
      <c r="C92" s="149" t="s">
        <v>315</v>
      </c>
      <c r="D92" s="149" t="s">
        <v>313</v>
      </c>
      <c r="E92" s="149">
        <v>1</v>
      </c>
      <c r="F92" s="149" t="s">
        <v>87</v>
      </c>
      <c r="G92" s="149">
        <v>1</v>
      </c>
      <c r="H92" s="149" t="s">
        <v>32</v>
      </c>
      <c r="I92" s="149">
        <v>550</v>
      </c>
      <c r="J92" s="141" t="s">
        <v>33</v>
      </c>
      <c r="K92" s="148">
        <f t="shared" si="2"/>
        <v>550</v>
      </c>
      <c r="L92" s="150"/>
      <c r="M92" s="139"/>
      <c r="N92" s="139"/>
      <c r="O92" s="139"/>
      <c r="P92" s="139"/>
      <c r="Q92" s="140"/>
      <c r="R92" s="140"/>
      <c r="S92" s="140"/>
    </row>
    <row r="93" spans="1:19" s="67" customFormat="1" ht="15" x14ac:dyDescent="0.35">
      <c r="A93" s="254"/>
      <c r="B93" s="253"/>
      <c r="C93" s="149" t="s">
        <v>316</v>
      </c>
      <c r="D93" s="196" t="s">
        <v>311</v>
      </c>
      <c r="E93" s="149">
        <v>2</v>
      </c>
      <c r="F93" s="149" t="s">
        <v>78</v>
      </c>
      <c r="G93" s="149">
        <v>1</v>
      </c>
      <c r="H93" s="149" t="s">
        <v>80</v>
      </c>
      <c r="I93" s="149">
        <v>2500</v>
      </c>
      <c r="J93" s="141" t="s">
        <v>33</v>
      </c>
      <c r="K93" s="148">
        <f t="shared" si="2"/>
        <v>5000</v>
      </c>
      <c r="L93" s="150"/>
      <c r="M93" s="139"/>
      <c r="N93" s="139"/>
      <c r="O93" s="139"/>
      <c r="P93" s="139"/>
      <c r="Q93" s="140"/>
      <c r="R93" s="140"/>
      <c r="S93" s="140"/>
    </row>
    <row r="94" spans="1:19" s="67" customFormat="1" ht="15" x14ac:dyDescent="0.35">
      <c r="A94" s="254"/>
      <c r="B94" s="253" t="s">
        <v>1487</v>
      </c>
      <c r="C94" s="149" t="s">
        <v>83</v>
      </c>
      <c r="D94" s="196" t="s">
        <v>311</v>
      </c>
      <c r="E94" s="149">
        <v>30</v>
      </c>
      <c r="F94" s="149" t="s">
        <v>78</v>
      </c>
      <c r="G94" s="149">
        <v>1</v>
      </c>
      <c r="H94" s="149" t="s">
        <v>80</v>
      </c>
      <c r="I94" s="149">
        <v>1000</v>
      </c>
      <c r="J94" s="141" t="s">
        <v>33</v>
      </c>
      <c r="K94" s="148">
        <f t="shared" si="2"/>
        <v>30000</v>
      </c>
      <c r="L94" s="150"/>
      <c r="M94" s="139"/>
      <c r="N94" s="139"/>
      <c r="O94" s="139"/>
      <c r="P94" s="139"/>
      <c r="Q94" s="140"/>
      <c r="R94" s="140"/>
      <c r="S94" s="140"/>
    </row>
    <row r="95" spans="1:19" s="67" customFormat="1" ht="15" x14ac:dyDescent="0.35">
      <c r="A95" s="254"/>
      <c r="B95" s="280"/>
      <c r="C95" s="149" t="s">
        <v>318</v>
      </c>
      <c r="D95" s="196" t="s">
        <v>311</v>
      </c>
      <c r="E95" s="149">
        <v>5</v>
      </c>
      <c r="F95" s="149" t="s">
        <v>78</v>
      </c>
      <c r="G95" s="149">
        <v>1</v>
      </c>
      <c r="H95" s="149" t="s">
        <v>80</v>
      </c>
      <c r="I95" s="149">
        <v>1800</v>
      </c>
      <c r="J95" s="141" t="s">
        <v>33</v>
      </c>
      <c r="K95" s="148">
        <f t="shared" si="2"/>
        <v>9000</v>
      </c>
      <c r="L95" s="150"/>
      <c r="M95" s="139"/>
      <c r="N95" s="139"/>
      <c r="O95" s="139"/>
      <c r="P95" s="139"/>
      <c r="Q95" s="140"/>
      <c r="R95" s="140"/>
      <c r="S95" s="140"/>
    </row>
    <row r="96" spans="1:19" s="67" customFormat="1" ht="15" x14ac:dyDescent="0.35">
      <c r="A96" s="254"/>
      <c r="B96" s="280"/>
      <c r="C96" s="149" t="s">
        <v>319</v>
      </c>
      <c r="D96" s="196" t="s">
        <v>311</v>
      </c>
      <c r="E96" s="149">
        <v>1</v>
      </c>
      <c r="F96" s="149" t="s">
        <v>78</v>
      </c>
      <c r="G96" s="149">
        <v>1</v>
      </c>
      <c r="H96" s="149" t="s">
        <v>80</v>
      </c>
      <c r="I96" s="149">
        <v>2500</v>
      </c>
      <c r="J96" s="141" t="s">
        <v>33</v>
      </c>
      <c r="K96" s="148">
        <f t="shared" si="2"/>
        <v>2500</v>
      </c>
      <c r="L96" s="150"/>
      <c r="M96" s="139"/>
      <c r="N96" s="139"/>
      <c r="O96" s="139"/>
      <c r="P96" s="139"/>
      <c r="Q96" s="140"/>
      <c r="R96" s="140"/>
      <c r="S96" s="140"/>
    </row>
    <row r="97" spans="1:19" s="67" customFormat="1" ht="15" x14ac:dyDescent="0.35">
      <c r="A97" s="254"/>
      <c r="B97" s="280"/>
      <c r="C97" s="149" t="s">
        <v>320</v>
      </c>
      <c r="D97" s="196" t="s">
        <v>311</v>
      </c>
      <c r="E97" s="149">
        <v>8</v>
      </c>
      <c r="F97" s="149" t="s">
        <v>78</v>
      </c>
      <c r="G97" s="149">
        <v>1</v>
      </c>
      <c r="H97" s="149" t="s">
        <v>80</v>
      </c>
      <c r="I97" s="149">
        <v>2600</v>
      </c>
      <c r="J97" s="141" t="s">
        <v>33</v>
      </c>
      <c r="K97" s="148">
        <f t="shared" si="2"/>
        <v>20800</v>
      </c>
      <c r="L97" s="150"/>
      <c r="M97" s="139"/>
      <c r="N97" s="139"/>
      <c r="O97" s="139"/>
      <c r="P97" s="139"/>
      <c r="Q97" s="140"/>
      <c r="R97" s="140"/>
      <c r="S97" s="140"/>
    </row>
    <row r="98" spans="1:19" s="67" customFormat="1" ht="15" x14ac:dyDescent="0.35">
      <c r="A98" s="254"/>
      <c r="B98" s="253" t="s">
        <v>1488</v>
      </c>
      <c r="C98" s="149" t="s">
        <v>83</v>
      </c>
      <c r="D98" s="196" t="s">
        <v>311</v>
      </c>
      <c r="E98" s="149">
        <v>5</v>
      </c>
      <c r="F98" s="149" t="s">
        <v>78</v>
      </c>
      <c r="G98" s="149">
        <v>1</v>
      </c>
      <c r="H98" s="149" t="s">
        <v>80</v>
      </c>
      <c r="I98" s="149">
        <v>1000</v>
      </c>
      <c r="J98" s="141" t="s">
        <v>33</v>
      </c>
      <c r="K98" s="148">
        <f t="shared" si="2"/>
        <v>5000</v>
      </c>
      <c r="L98" s="150"/>
      <c r="M98" s="139"/>
      <c r="N98" s="139"/>
      <c r="O98" s="139"/>
      <c r="P98" s="139"/>
      <c r="Q98" s="140"/>
      <c r="R98" s="140"/>
      <c r="S98" s="140"/>
    </row>
    <row r="99" spans="1:19" s="67" customFormat="1" ht="15" x14ac:dyDescent="0.35">
      <c r="A99" s="254"/>
      <c r="B99" s="253"/>
      <c r="C99" s="149" t="s">
        <v>318</v>
      </c>
      <c r="D99" s="196" t="s">
        <v>311</v>
      </c>
      <c r="E99" s="149">
        <v>2</v>
      </c>
      <c r="F99" s="149" t="s">
        <v>78</v>
      </c>
      <c r="G99" s="149">
        <v>1</v>
      </c>
      <c r="H99" s="149" t="s">
        <v>80</v>
      </c>
      <c r="I99" s="149">
        <v>1800</v>
      </c>
      <c r="J99" s="141" t="s">
        <v>33</v>
      </c>
      <c r="K99" s="148">
        <f t="shared" si="2"/>
        <v>3600</v>
      </c>
      <c r="L99" s="150"/>
      <c r="M99" s="139"/>
      <c r="N99" s="139"/>
      <c r="O99" s="139"/>
      <c r="P99" s="139"/>
      <c r="Q99" s="140"/>
      <c r="R99" s="140"/>
      <c r="S99" s="140"/>
    </row>
    <row r="100" spans="1:19" s="67" customFormat="1" ht="15" x14ac:dyDescent="0.35">
      <c r="A100" s="254"/>
      <c r="B100" s="253"/>
      <c r="C100" s="149" t="s">
        <v>320</v>
      </c>
      <c r="D100" s="196" t="s">
        <v>311</v>
      </c>
      <c r="E100" s="149">
        <v>4</v>
      </c>
      <c r="F100" s="149" t="s">
        <v>78</v>
      </c>
      <c r="G100" s="149">
        <v>1</v>
      </c>
      <c r="H100" s="149" t="s">
        <v>80</v>
      </c>
      <c r="I100" s="149">
        <v>2600</v>
      </c>
      <c r="J100" s="141" t="s">
        <v>33</v>
      </c>
      <c r="K100" s="148">
        <f t="shared" si="2"/>
        <v>10400</v>
      </c>
      <c r="L100" s="150"/>
      <c r="M100" s="139"/>
      <c r="N100" s="139"/>
      <c r="O100" s="139"/>
      <c r="P100" s="139"/>
      <c r="Q100" s="140"/>
      <c r="R100" s="140"/>
      <c r="S100" s="140"/>
    </row>
    <row r="101" spans="1:19" s="67" customFormat="1" ht="15" x14ac:dyDescent="0.35">
      <c r="A101" s="254"/>
      <c r="B101" s="149" t="s">
        <v>322</v>
      </c>
      <c r="C101" s="149" t="s">
        <v>83</v>
      </c>
      <c r="D101" s="196" t="s">
        <v>311</v>
      </c>
      <c r="E101" s="149">
        <v>1</v>
      </c>
      <c r="F101" s="149" t="s">
        <v>78</v>
      </c>
      <c r="G101" s="149">
        <v>4</v>
      </c>
      <c r="H101" s="149" t="s">
        <v>80</v>
      </c>
      <c r="I101" s="149">
        <v>1000</v>
      </c>
      <c r="J101" s="141" t="s">
        <v>33</v>
      </c>
      <c r="K101" s="148">
        <f t="shared" si="2"/>
        <v>4000</v>
      </c>
      <c r="L101" s="150"/>
      <c r="M101" s="139"/>
      <c r="N101" s="139"/>
      <c r="O101" s="139"/>
      <c r="P101" s="139"/>
      <c r="Q101" s="140"/>
      <c r="R101" s="140"/>
      <c r="S101" s="140"/>
    </row>
    <row r="102" spans="1:19" s="67" customFormat="1" ht="15" x14ac:dyDescent="0.35">
      <c r="A102" s="254"/>
      <c r="B102" s="253" t="s">
        <v>1489</v>
      </c>
      <c r="C102" s="149" t="s">
        <v>83</v>
      </c>
      <c r="D102" s="196" t="s">
        <v>311</v>
      </c>
      <c r="E102" s="149">
        <v>22</v>
      </c>
      <c r="F102" s="149" t="s">
        <v>78</v>
      </c>
      <c r="G102" s="149">
        <v>1</v>
      </c>
      <c r="H102" s="149" t="s">
        <v>80</v>
      </c>
      <c r="I102" s="149">
        <v>1000</v>
      </c>
      <c r="J102" s="149" t="s">
        <v>33</v>
      </c>
      <c r="K102" s="148">
        <f t="shared" si="2"/>
        <v>22000</v>
      </c>
      <c r="L102" s="150"/>
      <c r="M102" s="139"/>
      <c r="N102" s="139"/>
      <c r="O102" s="139"/>
      <c r="P102" s="139"/>
      <c r="Q102" s="140"/>
      <c r="R102" s="140"/>
      <c r="S102" s="140"/>
    </row>
    <row r="103" spans="1:19" s="67" customFormat="1" ht="15" x14ac:dyDescent="0.35">
      <c r="A103" s="254"/>
      <c r="B103" s="253"/>
      <c r="C103" s="149" t="s">
        <v>324</v>
      </c>
      <c r="D103" s="196" t="s">
        <v>311</v>
      </c>
      <c r="E103" s="149">
        <v>1</v>
      </c>
      <c r="F103" s="149" t="s">
        <v>78</v>
      </c>
      <c r="G103" s="149">
        <v>1</v>
      </c>
      <c r="H103" s="149" t="s">
        <v>80</v>
      </c>
      <c r="I103" s="149">
        <v>2600</v>
      </c>
      <c r="J103" s="149" t="s">
        <v>33</v>
      </c>
      <c r="K103" s="148">
        <f t="shared" si="2"/>
        <v>2600</v>
      </c>
      <c r="L103" s="150"/>
      <c r="M103" s="139"/>
      <c r="N103" s="139"/>
      <c r="O103" s="139"/>
      <c r="P103" s="139"/>
      <c r="Q103" s="140"/>
      <c r="R103" s="140"/>
      <c r="S103" s="140"/>
    </row>
    <row r="104" spans="1:19" s="67" customFormat="1" ht="15" x14ac:dyDescent="0.35">
      <c r="A104" s="254"/>
      <c r="B104" s="149" t="s">
        <v>1490</v>
      </c>
      <c r="C104" s="149" t="s">
        <v>83</v>
      </c>
      <c r="D104" s="196" t="s">
        <v>311</v>
      </c>
      <c r="E104" s="149">
        <v>1</v>
      </c>
      <c r="F104" s="149" t="s">
        <v>78</v>
      </c>
      <c r="G104" s="149">
        <v>1</v>
      </c>
      <c r="H104" s="149" t="s">
        <v>80</v>
      </c>
      <c r="I104" s="149">
        <v>1000</v>
      </c>
      <c r="J104" s="149" t="s">
        <v>33</v>
      </c>
      <c r="K104" s="148">
        <f t="shared" si="2"/>
        <v>1000</v>
      </c>
      <c r="L104" s="150"/>
      <c r="M104" s="139"/>
      <c r="N104" s="139"/>
      <c r="O104" s="139"/>
      <c r="P104" s="139"/>
      <c r="Q104" s="140"/>
      <c r="R104" s="140"/>
      <c r="S104" s="140"/>
    </row>
    <row r="105" spans="1:19" s="67" customFormat="1" ht="15" x14ac:dyDescent="0.35">
      <c r="A105" s="254"/>
      <c r="B105" s="149" t="s">
        <v>1491</v>
      </c>
      <c r="C105" s="271" t="s">
        <v>1644</v>
      </c>
      <c r="D105" s="271"/>
      <c r="E105" s="149">
        <v>1</v>
      </c>
      <c r="F105" s="149" t="s">
        <v>31</v>
      </c>
      <c r="G105" s="149">
        <v>1</v>
      </c>
      <c r="H105" s="149" t="s">
        <v>32</v>
      </c>
      <c r="I105" s="149">
        <v>24589</v>
      </c>
      <c r="J105" s="149" t="s">
        <v>33</v>
      </c>
      <c r="K105" s="148">
        <f t="shared" si="2"/>
        <v>24589</v>
      </c>
      <c r="L105" s="150"/>
      <c r="M105" s="139"/>
      <c r="N105" s="139"/>
      <c r="O105" s="139"/>
      <c r="P105" s="139"/>
      <c r="Q105" s="140"/>
      <c r="R105" s="140"/>
      <c r="S105" s="140"/>
    </row>
    <row r="106" spans="1:19" ht="15.75" x14ac:dyDescent="0.35">
      <c r="A106" s="262" t="s">
        <v>96</v>
      </c>
      <c r="B106" s="263"/>
      <c r="C106" s="262"/>
      <c r="D106" s="262"/>
      <c r="E106" s="262"/>
      <c r="F106" s="262"/>
      <c r="G106" s="263"/>
      <c r="H106" s="263"/>
      <c r="I106" s="263"/>
      <c r="J106" s="263"/>
      <c r="K106" s="151">
        <f>SUM(K72:K105)</f>
        <v>499168</v>
      </c>
      <c r="L106" s="152"/>
      <c r="M106" s="1"/>
      <c r="N106" s="1"/>
      <c r="O106" s="1"/>
      <c r="P106" s="1"/>
    </row>
    <row r="107" spans="1:19" ht="15" x14ac:dyDescent="0.35">
      <c r="A107" s="253" t="s">
        <v>97</v>
      </c>
      <c r="B107" s="161" t="s">
        <v>1652</v>
      </c>
      <c r="C107" s="161" t="s">
        <v>99</v>
      </c>
      <c r="D107" s="161" t="s">
        <v>100</v>
      </c>
      <c r="E107" s="272" t="s">
        <v>19</v>
      </c>
      <c r="F107" s="272"/>
      <c r="G107" s="272"/>
      <c r="H107" s="272"/>
      <c r="I107" s="272"/>
      <c r="J107" s="272"/>
      <c r="K107" s="273"/>
      <c r="L107" s="162" t="s">
        <v>19</v>
      </c>
      <c r="M107" s="30"/>
      <c r="N107" s="30"/>
      <c r="O107" s="30"/>
      <c r="P107" s="30"/>
    </row>
    <row r="108" spans="1:19" ht="15" customHeight="1" x14ac:dyDescent="0.35">
      <c r="A108" s="253"/>
      <c r="B108" s="267" t="s">
        <v>1653</v>
      </c>
      <c r="C108" s="149" t="s">
        <v>1647</v>
      </c>
      <c r="D108" s="149" t="s">
        <v>101</v>
      </c>
      <c r="E108" s="149">
        <v>55</v>
      </c>
      <c r="F108" s="149" t="s">
        <v>102</v>
      </c>
      <c r="G108" s="149">
        <v>1</v>
      </c>
      <c r="H108" s="149" t="s">
        <v>72</v>
      </c>
      <c r="I108" s="149">
        <v>200</v>
      </c>
      <c r="J108" s="149" t="s">
        <v>33</v>
      </c>
      <c r="K108" s="163">
        <f>E108*G108*I108</f>
        <v>11000</v>
      </c>
      <c r="L108" s="164"/>
      <c r="M108" s="30"/>
      <c r="N108" s="30"/>
      <c r="O108" s="30"/>
      <c r="P108" s="30"/>
      <c r="Q108" s="11"/>
      <c r="R108" s="11"/>
      <c r="S108" s="11"/>
    </row>
    <row r="109" spans="1:19" ht="15" customHeight="1" x14ac:dyDescent="0.35">
      <c r="A109" s="253"/>
      <c r="B109" s="267"/>
      <c r="C109" s="149" t="s">
        <v>1648</v>
      </c>
      <c r="D109" s="149" t="s">
        <v>101</v>
      </c>
      <c r="E109" s="149">
        <v>55</v>
      </c>
      <c r="F109" s="149" t="s">
        <v>102</v>
      </c>
      <c r="G109" s="149">
        <v>1</v>
      </c>
      <c r="H109" s="149" t="s">
        <v>72</v>
      </c>
      <c r="I109" s="149">
        <v>200</v>
      </c>
      <c r="J109" s="149" t="s">
        <v>33</v>
      </c>
      <c r="K109" s="163">
        <f t="shared" ref="K109:K159" si="3">E109*G109*I109</f>
        <v>11000</v>
      </c>
      <c r="L109" s="164"/>
      <c r="M109" s="30"/>
      <c r="N109" s="30"/>
      <c r="O109" s="30"/>
      <c r="P109" s="30"/>
      <c r="Q109" s="11"/>
      <c r="R109" s="11"/>
      <c r="S109" s="11"/>
    </row>
    <row r="110" spans="1:19" ht="15" customHeight="1" x14ac:dyDescent="0.35">
      <c r="A110" s="253"/>
      <c r="B110" s="267"/>
      <c r="C110" s="149" t="s">
        <v>1649</v>
      </c>
      <c r="D110" s="149" t="s">
        <v>101</v>
      </c>
      <c r="E110" s="149">
        <v>55</v>
      </c>
      <c r="F110" s="149" t="s">
        <v>102</v>
      </c>
      <c r="G110" s="149">
        <v>1</v>
      </c>
      <c r="H110" s="149" t="s">
        <v>72</v>
      </c>
      <c r="I110" s="149">
        <v>200</v>
      </c>
      <c r="J110" s="149" t="s">
        <v>33</v>
      </c>
      <c r="K110" s="163">
        <f t="shared" si="3"/>
        <v>11000</v>
      </c>
      <c r="L110" s="164"/>
      <c r="M110" s="30"/>
      <c r="N110" s="30"/>
      <c r="O110" s="30"/>
      <c r="P110" s="30"/>
      <c r="Q110" s="11"/>
      <c r="R110" s="11"/>
      <c r="S110" s="11"/>
    </row>
    <row r="111" spans="1:19" ht="15" customHeight="1" x14ac:dyDescent="0.35">
      <c r="A111" s="253"/>
      <c r="B111" s="267"/>
      <c r="C111" s="149" t="s">
        <v>1650</v>
      </c>
      <c r="D111" s="149" t="s">
        <v>1651</v>
      </c>
      <c r="E111" s="149">
        <v>55</v>
      </c>
      <c r="F111" s="149" t="s">
        <v>102</v>
      </c>
      <c r="G111" s="149">
        <v>2</v>
      </c>
      <c r="H111" s="149" t="s">
        <v>72</v>
      </c>
      <c r="I111" s="149">
        <v>288</v>
      </c>
      <c r="J111" s="149" t="s">
        <v>33</v>
      </c>
      <c r="K111" s="163">
        <f t="shared" si="3"/>
        <v>31680</v>
      </c>
      <c r="L111" s="164"/>
      <c r="M111" s="30"/>
      <c r="N111" s="30"/>
      <c r="O111" s="30"/>
      <c r="P111" s="30"/>
      <c r="Q111" s="11"/>
      <c r="R111" s="11"/>
      <c r="S111" s="11"/>
    </row>
    <row r="112" spans="1:19" ht="15" customHeight="1" x14ac:dyDescent="0.35">
      <c r="A112" s="253"/>
      <c r="B112" s="253" t="s">
        <v>104</v>
      </c>
      <c r="C112" s="149" t="s">
        <v>105</v>
      </c>
      <c r="D112" s="149" t="s">
        <v>106</v>
      </c>
      <c r="E112" s="149">
        <v>93</v>
      </c>
      <c r="F112" s="149" t="s">
        <v>107</v>
      </c>
      <c r="G112" s="149">
        <v>1</v>
      </c>
      <c r="H112" s="149" t="s">
        <v>31</v>
      </c>
      <c r="I112" s="149">
        <v>68</v>
      </c>
      <c r="J112" s="149" t="s">
        <v>33</v>
      </c>
      <c r="K112" s="163">
        <f t="shared" si="3"/>
        <v>6324</v>
      </c>
      <c r="L112" s="162"/>
      <c r="M112" s="30"/>
      <c r="N112" s="30"/>
      <c r="O112" s="30"/>
      <c r="P112" s="30"/>
      <c r="Q112" s="11"/>
      <c r="R112" s="11"/>
      <c r="S112" s="11"/>
    </row>
    <row r="113" spans="1:19" ht="15" customHeight="1" x14ac:dyDescent="0.35">
      <c r="A113" s="253"/>
      <c r="B113" s="253"/>
      <c r="C113" s="149" t="s">
        <v>108</v>
      </c>
      <c r="D113" s="149" t="s">
        <v>101</v>
      </c>
      <c r="E113" s="149">
        <v>1</v>
      </c>
      <c r="F113" s="149" t="s">
        <v>31</v>
      </c>
      <c r="G113" s="149">
        <v>1</v>
      </c>
      <c r="H113" s="149" t="s">
        <v>72</v>
      </c>
      <c r="I113" s="149">
        <v>1240.0999999999999</v>
      </c>
      <c r="J113" s="149" t="s">
        <v>33</v>
      </c>
      <c r="K113" s="163">
        <f t="shared" si="3"/>
        <v>1240.0999999999999</v>
      </c>
      <c r="L113" s="164"/>
      <c r="M113" s="30"/>
      <c r="N113" s="30"/>
      <c r="O113" s="30"/>
      <c r="P113" s="30"/>
      <c r="Q113" s="11"/>
      <c r="R113" s="11"/>
      <c r="S113" s="11"/>
    </row>
    <row r="114" spans="1:19" ht="15" customHeight="1" x14ac:dyDescent="0.35">
      <c r="A114" s="253"/>
      <c r="B114" s="253"/>
      <c r="C114" s="149" t="s">
        <v>109</v>
      </c>
      <c r="D114" s="149" t="s">
        <v>101</v>
      </c>
      <c r="E114" s="149">
        <v>30</v>
      </c>
      <c r="F114" s="149" t="s">
        <v>107</v>
      </c>
      <c r="G114" s="149">
        <v>2</v>
      </c>
      <c r="H114" s="149" t="s">
        <v>32</v>
      </c>
      <c r="I114" s="149">
        <v>28</v>
      </c>
      <c r="J114" s="149" t="s">
        <v>33</v>
      </c>
      <c r="K114" s="163">
        <f t="shared" si="3"/>
        <v>1680</v>
      </c>
      <c r="L114" s="164"/>
      <c r="M114" s="30"/>
      <c r="N114" s="30"/>
      <c r="O114" s="30"/>
      <c r="P114" s="30"/>
      <c r="Q114" s="11"/>
      <c r="R114" s="11"/>
      <c r="S114" s="11"/>
    </row>
    <row r="115" spans="1:19" ht="15" customHeight="1" x14ac:dyDescent="0.35">
      <c r="A115" s="253"/>
      <c r="B115" s="253"/>
      <c r="C115" s="149" t="s">
        <v>110</v>
      </c>
      <c r="D115" s="149" t="s">
        <v>101</v>
      </c>
      <c r="E115" s="149">
        <v>1</v>
      </c>
      <c r="F115" s="149" t="s">
        <v>31</v>
      </c>
      <c r="G115" s="149">
        <v>1</v>
      </c>
      <c r="H115" s="149" t="s">
        <v>72</v>
      </c>
      <c r="I115" s="149">
        <v>13131.9</v>
      </c>
      <c r="J115" s="149" t="s">
        <v>33</v>
      </c>
      <c r="K115" s="163">
        <f t="shared" si="3"/>
        <v>13131.9</v>
      </c>
      <c r="L115" s="164"/>
      <c r="M115" s="30"/>
      <c r="N115" s="30"/>
      <c r="O115" s="30"/>
      <c r="P115" s="30"/>
      <c r="Q115" s="11"/>
      <c r="R115" s="11"/>
      <c r="S115" s="11"/>
    </row>
    <row r="116" spans="1:19" ht="15" customHeight="1" x14ac:dyDescent="0.35">
      <c r="A116" s="253"/>
      <c r="B116" s="253"/>
      <c r="C116" s="149" t="s">
        <v>111</v>
      </c>
      <c r="D116" s="149" t="s">
        <v>112</v>
      </c>
      <c r="E116" s="149">
        <v>1</v>
      </c>
      <c r="F116" s="149" t="s">
        <v>31</v>
      </c>
      <c r="G116" s="149">
        <v>1</v>
      </c>
      <c r="H116" s="149" t="s">
        <v>32</v>
      </c>
      <c r="I116" s="149">
        <v>344</v>
      </c>
      <c r="J116" s="149" t="s">
        <v>33</v>
      </c>
      <c r="K116" s="163">
        <f t="shared" si="3"/>
        <v>344</v>
      </c>
      <c r="L116" s="164"/>
      <c r="M116" s="30"/>
      <c r="N116" s="30"/>
      <c r="O116" s="30"/>
      <c r="P116" s="30"/>
      <c r="Q116" s="11"/>
      <c r="R116" s="11"/>
      <c r="S116" s="11"/>
    </row>
    <row r="117" spans="1:19" s="67" customFormat="1" ht="15" customHeight="1" x14ac:dyDescent="0.35">
      <c r="A117" s="253"/>
      <c r="B117" s="253" t="s">
        <v>1661</v>
      </c>
      <c r="C117" s="149" t="s">
        <v>326</v>
      </c>
      <c r="D117" s="149" t="s">
        <v>101</v>
      </c>
      <c r="E117" s="149">
        <v>3</v>
      </c>
      <c r="F117" s="149" t="s">
        <v>107</v>
      </c>
      <c r="G117" s="149">
        <v>1</v>
      </c>
      <c r="H117" s="149" t="s">
        <v>327</v>
      </c>
      <c r="I117" s="149">
        <v>138</v>
      </c>
      <c r="J117" s="149" t="s">
        <v>33</v>
      </c>
      <c r="K117" s="163">
        <f t="shared" si="3"/>
        <v>414</v>
      </c>
      <c r="L117" s="164"/>
      <c r="M117" s="160"/>
      <c r="N117" s="160"/>
      <c r="O117" s="160"/>
      <c r="P117" s="160"/>
      <c r="Q117" s="140"/>
      <c r="R117" s="140"/>
      <c r="S117" s="140"/>
    </row>
    <row r="118" spans="1:19" s="67" customFormat="1" ht="15" customHeight="1" x14ac:dyDescent="0.35">
      <c r="A118" s="253"/>
      <c r="B118" s="253"/>
      <c r="C118" s="149" t="s">
        <v>328</v>
      </c>
      <c r="D118" s="149" t="s">
        <v>101</v>
      </c>
      <c r="E118" s="149">
        <v>6</v>
      </c>
      <c r="F118" s="149" t="s">
        <v>107</v>
      </c>
      <c r="G118" s="149">
        <v>1</v>
      </c>
      <c r="H118" s="149" t="s">
        <v>327</v>
      </c>
      <c r="I118" s="149">
        <v>138</v>
      </c>
      <c r="J118" s="149" t="s">
        <v>33</v>
      </c>
      <c r="K118" s="163">
        <f t="shared" si="3"/>
        <v>828</v>
      </c>
      <c r="L118" s="164"/>
      <c r="M118" s="160"/>
      <c r="N118" s="160"/>
      <c r="O118" s="160"/>
      <c r="P118" s="160"/>
      <c r="Q118" s="140"/>
      <c r="R118" s="140"/>
      <c r="S118" s="140"/>
    </row>
    <row r="119" spans="1:19" s="67" customFormat="1" ht="15" customHeight="1" x14ac:dyDescent="0.35">
      <c r="A119" s="253"/>
      <c r="B119" s="253"/>
      <c r="C119" s="149" t="s">
        <v>329</v>
      </c>
      <c r="D119" s="149" t="s">
        <v>101</v>
      </c>
      <c r="E119" s="149">
        <v>7</v>
      </c>
      <c r="F119" s="149" t="s">
        <v>107</v>
      </c>
      <c r="G119" s="149">
        <v>1</v>
      </c>
      <c r="H119" s="149" t="s">
        <v>327</v>
      </c>
      <c r="I119" s="149">
        <v>138</v>
      </c>
      <c r="J119" s="149" t="s">
        <v>33</v>
      </c>
      <c r="K119" s="163">
        <f t="shared" si="3"/>
        <v>966</v>
      </c>
      <c r="L119" s="164"/>
      <c r="M119" s="160"/>
      <c r="N119" s="160"/>
      <c r="O119" s="160"/>
      <c r="P119" s="160"/>
      <c r="Q119" s="140"/>
      <c r="R119" s="140"/>
      <c r="S119" s="140"/>
    </row>
    <row r="120" spans="1:19" s="67" customFormat="1" ht="15" customHeight="1" x14ac:dyDescent="0.35">
      <c r="A120" s="253"/>
      <c r="B120" s="253"/>
      <c r="C120" s="149" t="s">
        <v>330</v>
      </c>
      <c r="D120" s="149" t="s">
        <v>101</v>
      </c>
      <c r="E120" s="149">
        <v>7</v>
      </c>
      <c r="F120" s="149" t="s">
        <v>107</v>
      </c>
      <c r="G120" s="149">
        <v>1</v>
      </c>
      <c r="H120" s="149" t="s">
        <v>327</v>
      </c>
      <c r="I120" s="149">
        <v>138</v>
      </c>
      <c r="J120" s="149" t="s">
        <v>33</v>
      </c>
      <c r="K120" s="163">
        <f t="shared" si="3"/>
        <v>966</v>
      </c>
      <c r="L120" s="164"/>
      <c r="M120" s="160"/>
      <c r="N120" s="160"/>
      <c r="O120" s="160"/>
      <c r="P120" s="160"/>
      <c r="Q120" s="140"/>
      <c r="R120" s="140"/>
      <c r="S120" s="140"/>
    </row>
    <row r="121" spans="1:19" s="67" customFormat="1" ht="15" x14ac:dyDescent="0.35">
      <c r="A121" s="253"/>
      <c r="B121" s="253"/>
      <c r="C121" s="149" t="s">
        <v>331</v>
      </c>
      <c r="D121" s="149" t="s">
        <v>101</v>
      </c>
      <c r="E121" s="149">
        <v>13</v>
      </c>
      <c r="F121" s="149" t="s">
        <v>107</v>
      </c>
      <c r="G121" s="149">
        <v>1</v>
      </c>
      <c r="H121" s="149" t="s">
        <v>327</v>
      </c>
      <c r="I121" s="149">
        <v>138</v>
      </c>
      <c r="J121" s="149" t="s">
        <v>33</v>
      </c>
      <c r="K121" s="163">
        <f t="shared" si="3"/>
        <v>1794</v>
      </c>
      <c r="L121" s="164"/>
      <c r="M121" s="160"/>
      <c r="N121" s="160"/>
      <c r="O121" s="160"/>
      <c r="P121" s="160"/>
      <c r="Q121" s="140"/>
      <c r="R121" s="140"/>
      <c r="S121" s="140"/>
    </row>
    <row r="122" spans="1:19" s="67" customFormat="1" ht="15" x14ac:dyDescent="0.35">
      <c r="A122" s="253"/>
      <c r="B122" s="253"/>
      <c r="C122" s="149" t="s">
        <v>332</v>
      </c>
      <c r="D122" s="149" t="s">
        <v>101</v>
      </c>
      <c r="E122" s="149">
        <v>14</v>
      </c>
      <c r="F122" s="149" t="s">
        <v>107</v>
      </c>
      <c r="G122" s="149">
        <v>1</v>
      </c>
      <c r="H122" s="149" t="s">
        <v>327</v>
      </c>
      <c r="I122" s="149">
        <v>138</v>
      </c>
      <c r="J122" s="149" t="s">
        <v>33</v>
      </c>
      <c r="K122" s="163">
        <f t="shared" si="3"/>
        <v>1932</v>
      </c>
      <c r="L122" s="164"/>
      <c r="M122" s="160"/>
      <c r="N122" s="160"/>
      <c r="O122" s="160"/>
      <c r="P122" s="160"/>
      <c r="Q122" s="140"/>
      <c r="R122" s="140"/>
      <c r="S122" s="140"/>
    </row>
    <row r="123" spans="1:19" s="67" customFormat="1" ht="15" x14ac:dyDescent="0.35">
      <c r="A123" s="253"/>
      <c r="B123" s="253"/>
      <c r="C123" s="149" t="s">
        <v>333</v>
      </c>
      <c r="D123" s="149" t="s">
        <v>101</v>
      </c>
      <c r="E123" s="149">
        <v>24</v>
      </c>
      <c r="F123" s="149" t="s">
        <v>107</v>
      </c>
      <c r="G123" s="149">
        <v>1</v>
      </c>
      <c r="H123" s="149" t="s">
        <v>327</v>
      </c>
      <c r="I123" s="149">
        <v>138</v>
      </c>
      <c r="J123" s="149" t="s">
        <v>33</v>
      </c>
      <c r="K123" s="163">
        <f t="shared" si="3"/>
        <v>3312</v>
      </c>
      <c r="L123" s="164"/>
      <c r="M123" s="160"/>
      <c r="N123" s="160"/>
      <c r="O123" s="160"/>
      <c r="P123" s="160"/>
      <c r="Q123" s="140"/>
      <c r="R123" s="140"/>
      <c r="S123" s="140"/>
    </row>
    <row r="124" spans="1:19" s="67" customFormat="1" ht="15" x14ac:dyDescent="0.35">
      <c r="A124" s="253"/>
      <c r="B124" s="253"/>
      <c r="C124" s="149" t="s">
        <v>334</v>
      </c>
      <c r="D124" s="149" t="s">
        <v>101</v>
      </c>
      <c r="E124" s="149">
        <v>19</v>
      </c>
      <c r="F124" s="149" t="s">
        <v>107</v>
      </c>
      <c r="G124" s="149">
        <v>1</v>
      </c>
      <c r="H124" s="149" t="s">
        <v>327</v>
      </c>
      <c r="I124" s="149">
        <v>138</v>
      </c>
      <c r="J124" s="149" t="s">
        <v>33</v>
      </c>
      <c r="K124" s="163">
        <f t="shared" si="3"/>
        <v>2622</v>
      </c>
      <c r="L124" s="164"/>
      <c r="M124" s="160"/>
      <c r="N124" s="160"/>
      <c r="O124" s="160"/>
      <c r="P124" s="160"/>
      <c r="Q124" s="140"/>
      <c r="R124" s="140"/>
      <c r="S124" s="140"/>
    </row>
    <row r="125" spans="1:19" s="67" customFormat="1" ht="15" x14ac:dyDescent="0.35">
      <c r="A125" s="253"/>
      <c r="B125" s="253"/>
      <c r="C125" s="149" t="s">
        <v>335</v>
      </c>
      <c r="D125" s="149" t="s">
        <v>101</v>
      </c>
      <c r="E125" s="149">
        <v>44</v>
      </c>
      <c r="F125" s="149" t="s">
        <v>107</v>
      </c>
      <c r="G125" s="149">
        <v>1</v>
      </c>
      <c r="H125" s="149" t="s">
        <v>327</v>
      </c>
      <c r="I125" s="149">
        <v>138</v>
      </c>
      <c r="J125" s="149" t="s">
        <v>33</v>
      </c>
      <c r="K125" s="163">
        <f t="shared" si="3"/>
        <v>6072</v>
      </c>
      <c r="L125" s="164"/>
      <c r="M125" s="160"/>
      <c r="N125" s="160"/>
      <c r="O125" s="160"/>
      <c r="P125" s="160"/>
      <c r="Q125" s="140"/>
      <c r="R125" s="140"/>
      <c r="S125" s="140"/>
    </row>
    <row r="126" spans="1:19" s="67" customFormat="1" ht="15" x14ac:dyDescent="0.35">
      <c r="A126" s="253"/>
      <c r="B126" s="253"/>
      <c r="C126" s="149" t="s">
        <v>336</v>
      </c>
      <c r="D126" s="149" t="s">
        <v>101</v>
      </c>
      <c r="E126" s="149">
        <v>49</v>
      </c>
      <c r="F126" s="149" t="s">
        <v>107</v>
      </c>
      <c r="G126" s="149">
        <v>1</v>
      </c>
      <c r="H126" s="149" t="s">
        <v>327</v>
      </c>
      <c r="I126" s="149">
        <v>138</v>
      </c>
      <c r="J126" s="149" t="s">
        <v>33</v>
      </c>
      <c r="K126" s="163">
        <f t="shared" si="3"/>
        <v>6762</v>
      </c>
      <c r="L126" s="164"/>
      <c r="M126" s="160"/>
      <c r="N126" s="160"/>
      <c r="O126" s="160"/>
      <c r="P126" s="160"/>
      <c r="Q126" s="140"/>
      <c r="R126" s="140"/>
      <c r="S126" s="140"/>
    </row>
    <row r="127" spans="1:19" s="67" customFormat="1" ht="15" x14ac:dyDescent="0.35">
      <c r="A127" s="253"/>
      <c r="B127" s="253"/>
      <c r="C127" s="149" t="s">
        <v>337</v>
      </c>
      <c r="D127" s="149" t="s">
        <v>101</v>
      </c>
      <c r="E127" s="149">
        <v>80</v>
      </c>
      <c r="F127" s="149" t="s">
        <v>102</v>
      </c>
      <c r="G127" s="149">
        <v>1</v>
      </c>
      <c r="H127" s="149" t="s">
        <v>338</v>
      </c>
      <c r="I127" s="149">
        <v>138</v>
      </c>
      <c r="J127" s="149" t="s">
        <v>33</v>
      </c>
      <c r="K127" s="163">
        <f t="shared" si="3"/>
        <v>11040</v>
      </c>
      <c r="L127" s="164"/>
      <c r="M127" s="160"/>
      <c r="N127" s="160"/>
      <c r="O127" s="160"/>
      <c r="P127" s="160"/>
      <c r="Q127" s="140"/>
      <c r="R127" s="140"/>
      <c r="S127" s="140"/>
    </row>
    <row r="128" spans="1:19" s="67" customFormat="1" ht="15" x14ac:dyDescent="0.35">
      <c r="A128" s="253"/>
      <c r="B128" s="253"/>
      <c r="C128" s="149" t="s">
        <v>1658</v>
      </c>
      <c r="D128" s="149" t="s">
        <v>103</v>
      </c>
      <c r="E128" s="149">
        <v>1</v>
      </c>
      <c r="F128" s="149" t="s">
        <v>107</v>
      </c>
      <c r="G128" s="149">
        <v>1</v>
      </c>
      <c r="H128" s="149" t="s">
        <v>327</v>
      </c>
      <c r="I128" s="149">
        <v>3716</v>
      </c>
      <c r="J128" s="149" t="s">
        <v>33</v>
      </c>
      <c r="K128" s="163">
        <f t="shared" si="3"/>
        <v>3716</v>
      </c>
      <c r="L128" s="164"/>
      <c r="M128" s="160"/>
      <c r="N128" s="160"/>
      <c r="O128" s="160"/>
      <c r="P128" s="160"/>
      <c r="Q128" s="140"/>
      <c r="R128" s="140"/>
      <c r="S128" s="140"/>
    </row>
    <row r="129" spans="1:19" s="67" customFormat="1" ht="15" x14ac:dyDescent="0.35">
      <c r="A129" s="253"/>
      <c r="B129" s="253"/>
      <c r="C129" s="149" t="s">
        <v>1659</v>
      </c>
      <c r="D129" s="149" t="s">
        <v>101</v>
      </c>
      <c r="E129" s="149">
        <v>12</v>
      </c>
      <c r="F129" s="149" t="s">
        <v>343</v>
      </c>
      <c r="G129" s="149">
        <v>1</v>
      </c>
      <c r="H129" s="149" t="s">
        <v>72</v>
      </c>
      <c r="I129" s="149">
        <v>3700</v>
      </c>
      <c r="J129" s="149" t="s">
        <v>33</v>
      </c>
      <c r="K129" s="163">
        <f t="shared" si="3"/>
        <v>44400</v>
      </c>
      <c r="L129" s="164"/>
      <c r="M129" s="160"/>
      <c r="N129" s="160"/>
      <c r="O129" s="160"/>
      <c r="P129" s="160"/>
      <c r="Q129" s="140"/>
      <c r="R129" s="140"/>
      <c r="S129" s="140"/>
    </row>
    <row r="130" spans="1:19" s="67" customFormat="1" ht="15" x14ac:dyDescent="0.35">
      <c r="A130" s="253"/>
      <c r="B130" s="253"/>
      <c r="C130" s="149" t="s">
        <v>345</v>
      </c>
      <c r="D130" s="149" t="s">
        <v>101</v>
      </c>
      <c r="E130" s="149">
        <v>1</v>
      </c>
      <c r="F130" s="149" t="s">
        <v>107</v>
      </c>
      <c r="G130" s="149">
        <v>1</v>
      </c>
      <c r="H130" s="149" t="s">
        <v>327</v>
      </c>
      <c r="I130" s="149">
        <v>1361</v>
      </c>
      <c r="J130" s="149" t="s">
        <v>33</v>
      </c>
      <c r="K130" s="163">
        <f t="shared" si="3"/>
        <v>1361</v>
      </c>
      <c r="L130" s="164"/>
      <c r="M130" s="160"/>
      <c r="N130" s="160"/>
      <c r="O130" s="160"/>
      <c r="P130" s="160"/>
      <c r="Q130" s="140"/>
      <c r="R130" s="140"/>
      <c r="S130" s="140"/>
    </row>
    <row r="131" spans="1:19" s="67" customFormat="1" ht="15" x14ac:dyDescent="0.35">
      <c r="A131" s="253"/>
      <c r="B131" s="253"/>
      <c r="C131" s="149" t="s">
        <v>1660</v>
      </c>
      <c r="D131" s="149" t="s">
        <v>101</v>
      </c>
      <c r="E131" s="149">
        <v>138</v>
      </c>
      <c r="F131" s="149" t="s">
        <v>107</v>
      </c>
      <c r="G131" s="149">
        <v>1</v>
      </c>
      <c r="H131" s="149" t="s">
        <v>32</v>
      </c>
      <c r="I131" s="149">
        <v>48</v>
      </c>
      <c r="J131" s="149" t="s">
        <v>33</v>
      </c>
      <c r="K131" s="163">
        <f t="shared" si="3"/>
        <v>6624</v>
      </c>
      <c r="L131" s="164"/>
      <c r="M131" s="160"/>
      <c r="N131" s="160"/>
      <c r="O131" s="160"/>
      <c r="P131" s="160"/>
      <c r="Q131" s="140"/>
      <c r="R131" s="140"/>
      <c r="S131" s="140"/>
    </row>
    <row r="132" spans="1:19" s="67" customFormat="1" ht="15" x14ac:dyDescent="0.35">
      <c r="A132" s="253"/>
      <c r="B132" s="253" t="s">
        <v>348</v>
      </c>
      <c r="C132" s="149" t="s">
        <v>349</v>
      </c>
      <c r="D132" s="149"/>
      <c r="E132" s="149">
        <v>8</v>
      </c>
      <c r="F132" s="149" t="s">
        <v>102</v>
      </c>
      <c r="G132" s="149">
        <v>1</v>
      </c>
      <c r="H132" s="149" t="s">
        <v>338</v>
      </c>
      <c r="I132" s="149">
        <v>35</v>
      </c>
      <c r="J132" s="149" t="s">
        <v>33</v>
      </c>
      <c r="K132" s="163">
        <f t="shared" si="3"/>
        <v>280</v>
      </c>
      <c r="L132" s="164"/>
      <c r="M132" s="160"/>
      <c r="N132" s="160"/>
      <c r="O132" s="160"/>
      <c r="P132" s="160"/>
      <c r="Q132" s="140"/>
      <c r="R132" s="140"/>
      <c r="S132" s="140"/>
    </row>
    <row r="133" spans="1:19" s="67" customFormat="1" ht="15" x14ac:dyDescent="0.35">
      <c r="A133" s="253"/>
      <c r="B133" s="253"/>
      <c r="C133" s="149" t="s">
        <v>350</v>
      </c>
      <c r="D133" s="149" t="s">
        <v>351</v>
      </c>
      <c r="E133" s="149">
        <v>13</v>
      </c>
      <c r="F133" s="149" t="s">
        <v>102</v>
      </c>
      <c r="G133" s="149">
        <v>1</v>
      </c>
      <c r="H133" s="149" t="s">
        <v>338</v>
      </c>
      <c r="I133" s="149">
        <v>66</v>
      </c>
      <c r="J133" s="149" t="s">
        <v>33</v>
      </c>
      <c r="K133" s="163">
        <f t="shared" si="3"/>
        <v>858</v>
      </c>
      <c r="L133" s="164"/>
      <c r="M133" s="160"/>
      <c r="N133" s="160"/>
      <c r="O133" s="160"/>
      <c r="P133" s="160"/>
      <c r="Q133" s="140"/>
      <c r="R133" s="140"/>
      <c r="S133" s="140"/>
    </row>
    <row r="134" spans="1:19" s="67" customFormat="1" ht="15" x14ac:dyDescent="0.35">
      <c r="A134" s="253"/>
      <c r="B134" s="253"/>
      <c r="C134" s="149" t="s">
        <v>352</v>
      </c>
      <c r="D134" s="149"/>
      <c r="E134" s="149">
        <v>17</v>
      </c>
      <c r="F134" s="149" t="s">
        <v>102</v>
      </c>
      <c r="G134" s="149">
        <v>1</v>
      </c>
      <c r="H134" s="149" t="s">
        <v>338</v>
      </c>
      <c r="I134" s="149">
        <v>35</v>
      </c>
      <c r="J134" s="149" t="s">
        <v>33</v>
      </c>
      <c r="K134" s="163">
        <f t="shared" si="3"/>
        <v>595</v>
      </c>
      <c r="L134" s="164"/>
      <c r="M134" s="160"/>
      <c r="N134" s="160"/>
      <c r="O134" s="160"/>
      <c r="P134" s="160"/>
      <c r="Q134" s="140"/>
      <c r="R134" s="140"/>
      <c r="S134" s="140"/>
    </row>
    <row r="135" spans="1:19" s="67" customFormat="1" ht="15" x14ac:dyDescent="0.35">
      <c r="A135" s="253"/>
      <c r="B135" s="253"/>
      <c r="C135" s="149" t="s">
        <v>353</v>
      </c>
      <c r="D135" s="149"/>
      <c r="E135" s="149">
        <v>16</v>
      </c>
      <c r="F135" s="149" t="s">
        <v>102</v>
      </c>
      <c r="G135" s="149">
        <v>1</v>
      </c>
      <c r="H135" s="149" t="s">
        <v>338</v>
      </c>
      <c r="I135" s="149">
        <v>35</v>
      </c>
      <c r="J135" s="149" t="s">
        <v>33</v>
      </c>
      <c r="K135" s="163">
        <f t="shared" si="3"/>
        <v>560</v>
      </c>
      <c r="L135" s="164"/>
      <c r="M135" s="160"/>
      <c r="N135" s="160"/>
      <c r="O135" s="160"/>
      <c r="P135" s="160"/>
      <c r="Q135" s="140"/>
      <c r="R135" s="140"/>
      <c r="S135" s="140"/>
    </row>
    <row r="136" spans="1:19" s="67" customFormat="1" ht="15" x14ac:dyDescent="0.35">
      <c r="A136" s="253"/>
      <c r="B136" s="253"/>
      <c r="C136" s="149" t="s">
        <v>354</v>
      </c>
      <c r="D136" s="149"/>
      <c r="E136" s="149">
        <v>20</v>
      </c>
      <c r="F136" s="149" t="s">
        <v>102</v>
      </c>
      <c r="G136" s="149">
        <v>1</v>
      </c>
      <c r="H136" s="149" t="s">
        <v>338</v>
      </c>
      <c r="I136" s="149">
        <v>35</v>
      </c>
      <c r="J136" s="149" t="s">
        <v>33</v>
      </c>
      <c r="K136" s="163">
        <f t="shared" si="3"/>
        <v>700</v>
      </c>
      <c r="L136" s="164"/>
      <c r="M136" s="160"/>
      <c r="N136" s="160"/>
      <c r="O136" s="160"/>
      <c r="P136" s="160"/>
      <c r="Q136" s="140"/>
      <c r="R136" s="140"/>
      <c r="S136" s="140"/>
    </row>
    <row r="137" spans="1:19" s="67" customFormat="1" ht="15" x14ac:dyDescent="0.35">
      <c r="A137" s="253"/>
      <c r="B137" s="253"/>
      <c r="C137" s="149" t="s">
        <v>355</v>
      </c>
      <c r="D137" s="149" t="s">
        <v>356</v>
      </c>
      <c r="E137" s="149">
        <v>39</v>
      </c>
      <c r="F137" s="149" t="s">
        <v>102</v>
      </c>
      <c r="G137" s="149">
        <v>1</v>
      </c>
      <c r="H137" s="149" t="s">
        <v>338</v>
      </c>
      <c r="I137" s="149">
        <v>35</v>
      </c>
      <c r="J137" s="149" t="s">
        <v>33</v>
      </c>
      <c r="K137" s="163">
        <f t="shared" si="3"/>
        <v>1365</v>
      </c>
      <c r="L137" s="164"/>
      <c r="M137" s="160"/>
      <c r="N137" s="160"/>
      <c r="O137" s="160"/>
      <c r="P137" s="160"/>
      <c r="Q137" s="140"/>
      <c r="R137" s="140"/>
      <c r="S137" s="140"/>
    </row>
    <row r="138" spans="1:19" s="67" customFormat="1" ht="15" x14ac:dyDescent="0.35">
      <c r="A138" s="253"/>
      <c r="B138" s="253"/>
      <c r="C138" s="149" t="s">
        <v>357</v>
      </c>
      <c r="D138" s="149"/>
      <c r="E138" s="149">
        <v>19</v>
      </c>
      <c r="F138" s="149" t="s">
        <v>102</v>
      </c>
      <c r="G138" s="149">
        <v>1</v>
      </c>
      <c r="H138" s="149" t="s">
        <v>338</v>
      </c>
      <c r="I138" s="149">
        <v>30</v>
      </c>
      <c r="J138" s="149" t="s">
        <v>33</v>
      </c>
      <c r="K138" s="163">
        <f t="shared" si="3"/>
        <v>570</v>
      </c>
      <c r="L138" s="164"/>
      <c r="M138" s="160"/>
      <c r="N138" s="160"/>
      <c r="O138" s="160"/>
      <c r="P138" s="160"/>
      <c r="Q138" s="140"/>
      <c r="R138" s="140"/>
      <c r="S138" s="140"/>
    </row>
    <row r="139" spans="1:19" s="67" customFormat="1" ht="15" x14ac:dyDescent="0.35">
      <c r="A139" s="253"/>
      <c r="B139" s="253"/>
      <c r="C139" s="149" t="s">
        <v>358</v>
      </c>
      <c r="D139" s="149"/>
      <c r="E139" s="149">
        <v>23</v>
      </c>
      <c r="F139" s="149" t="s">
        <v>102</v>
      </c>
      <c r="G139" s="149">
        <v>1</v>
      </c>
      <c r="H139" s="149" t="s">
        <v>338</v>
      </c>
      <c r="I139" s="149">
        <v>30</v>
      </c>
      <c r="J139" s="149" t="s">
        <v>33</v>
      </c>
      <c r="K139" s="163">
        <f t="shared" si="3"/>
        <v>690</v>
      </c>
      <c r="L139" s="164"/>
      <c r="M139" s="160"/>
      <c r="N139" s="160"/>
      <c r="O139" s="160"/>
      <c r="P139" s="160"/>
      <c r="Q139" s="140"/>
      <c r="R139" s="140"/>
      <c r="S139" s="140"/>
    </row>
    <row r="140" spans="1:19" s="67" customFormat="1" ht="15" x14ac:dyDescent="0.35">
      <c r="A140" s="253"/>
      <c r="B140" s="253"/>
      <c r="C140" s="149" t="s">
        <v>359</v>
      </c>
      <c r="D140" s="149"/>
      <c r="E140" s="149">
        <v>24</v>
      </c>
      <c r="F140" s="149" t="s">
        <v>102</v>
      </c>
      <c r="G140" s="149">
        <v>1</v>
      </c>
      <c r="H140" s="149" t="s">
        <v>338</v>
      </c>
      <c r="I140" s="149">
        <v>30</v>
      </c>
      <c r="J140" s="149" t="s">
        <v>33</v>
      </c>
      <c r="K140" s="163">
        <f t="shared" si="3"/>
        <v>720</v>
      </c>
      <c r="L140" s="164"/>
      <c r="M140" s="160"/>
      <c r="N140" s="160"/>
      <c r="O140" s="160"/>
      <c r="P140" s="160"/>
      <c r="Q140" s="140"/>
      <c r="R140" s="140"/>
      <c r="S140" s="140"/>
    </row>
    <row r="141" spans="1:19" s="67" customFormat="1" ht="15" x14ac:dyDescent="0.35">
      <c r="A141" s="253"/>
      <c r="B141" s="253"/>
      <c r="C141" s="149" t="s">
        <v>360</v>
      </c>
      <c r="D141" s="149"/>
      <c r="E141" s="149">
        <v>28</v>
      </c>
      <c r="F141" s="149" t="s">
        <v>102</v>
      </c>
      <c r="G141" s="149">
        <v>1</v>
      </c>
      <c r="H141" s="149" t="s">
        <v>338</v>
      </c>
      <c r="I141" s="149">
        <v>30</v>
      </c>
      <c r="J141" s="149" t="s">
        <v>33</v>
      </c>
      <c r="K141" s="163">
        <f t="shared" si="3"/>
        <v>840</v>
      </c>
      <c r="L141" s="164"/>
      <c r="M141" s="160"/>
      <c r="N141" s="160"/>
      <c r="O141" s="160"/>
      <c r="P141" s="160"/>
      <c r="Q141" s="140"/>
      <c r="R141" s="140"/>
      <c r="S141" s="140"/>
    </row>
    <row r="142" spans="1:19" s="67" customFormat="1" ht="15" x14ac:dyDescent="0.35">
      <c r="A142" s="253"/>
      <c r="B142" s="253"/>
      <c r="C142" s="149" t="s">
        <v>361</v>
      </c>
      <c r="D142" s="149"/>
      <c r="E142" s="149">
        <v>26</v>
      </c>
      <c r="F142" s="149" t="s">
        <v>102</v>
      </c>
      <c r="G142" s="149">
        <v>1</v>
      </c>
      <c r="H142" s="149" t="s">
        <v>338</v>
      </c>
      <c r="I142" s="149">
        <v>30</v>
      </c>
      <c r="J142" s="149" t="s">
        <v>33</v>
      </c>
      <c r="K142" s="163">
        <f t="shared" si="3"/>
        <v>780</v>
      </c>
      <c r="L142" s="164"/>
      <c r="M142" s="160"/>
      <c r="N142" s="160"/>
      <c r="O142" s="160"/>
      <c r="P142" s="160"/>
      <c r="Q142" s="140"/>
      <c r="R142" s="140"/>
      <c r="S142" s="140"/>
    </row>
    <row r="143" spans="1:19" s="67" customFormat="1" ht="15" x14ac:dyDescent="0.35">
      <c r="A143" s="253"/>
      <c r="B143" s="253"/>
      <c r="C143" s="149" t="s">
        <v>362</v>
      </c>
      <c r="D143" s="149" t="s">
        <v>363</v>
      </c>
      <c r="E143" s="149">
        <v>1</v>
      </c>
      <c r="F143" s="149" t="s">
        <v>102</v>
      </c>
      <c r="G143" s="149">
        <v>1</v>
      </c>
      <c r="H143" s="149" t="s">
        <v>338</v>
      </c>
      <c r="I143" s="149">
        <v>30</v>
      </c>
      <c r="J143" s="149" t="s">
        <v>33</v>
      </c>
      <c r="K143" s="163">
        <f t="shared" si="3"/>
        <v>30</v>
      </c>
      <c r="L143" s="164"/>
      <c r="M143" s="160"/>
      <c r="N143" s="160"/>
      <c r="O143" s="160"/>
      <c r="P143" s="160"/>
      <c r="Q143" s="140"/>
      <c r="R143" s="140"/>
      <c r="S143" s="140"/>
    </row>
    <row r="144" spans="1:19" s="67" customFormat="1" ht="15" x14ac:dyDescent="0.35">
      <c r="A144" s="253"/>
      <c r="B144" s="253"/>
      <c r="C144" s="149" t="s">
        <v>362</v>
      </c>
      <c r="D144" s="149" t="s">
        <v>351</v>
      </c>
      <c r="E144" s="149">
        <v>42</v>
      </c>
      <c r="F144" s="149" t="s">
        <v>102</v>
      </c>
      <c r="G144" s="149">
        <v>1</v>
      </c>
      <c r="H144" s="149" t="s">
        <v>338</v>
      </c>
      <c r="I144" s="149">
        <v>66</v>
      </c>
      <c r="J144" s="149" t="s">
        <v>33</v>
      </c>
      <c r="K144" s="163">
        <f t="shared" si="3"/>
        <v>2772</v>
      </c>
      <c r="L144" s="164"/>
      <c r="M144" s="160"/>
      <c r="N144" s="160"/>
      <c r="O144" s="160"/>
      <c r="P144" s="160"/>
      <c r="Q144" s="140"/>
      <c r="R144" s="140"/>
      <c r="S144" s="140"/>
    </row>
    <row r="145" spans="1:19" s="67" customFormat="1" ht="15" x14ac:dyDescent="0.35">
      <c r="A145" s="253"/>
      <c r="B145" s="253"/>
      <c r="C145" s="149" t="s">
        <v>364</v>
      </c>
      <c r="D145" s="149"/>
      <c r="E145" s="149">
        <v>23</v>
      </c>
      <c r="F145" s="149" t="s">
        <v>102</v>
      </c>
      <c r="G145" s="149">
        <v>1</v>
      </c>
      <c r="H145" s="149" t="s">
        <v>338</v>
      </c>
      <c r="I145" s="149">
        <v>30</v>
      </c>
      <c r="J145" s="149" t="s">
        <v>33</v>
      </c>
      <c r="K145" s="163">
        <f t="shared" si="3"/>
        <v>690</v>
      </c>
      <c r="L145" s="164"/>
      <c r="M145" s="160"/>
      <c r="N145" s="160"/>
      <c r="O145" s="160"/>
      <c r="P145" s="160"/>
      <c r="Q145" s="140"/>
      <c r="R145" s="140"/>
      <c r="S145" s="140"/>
    </row>
    <row r="146" spans="1:19" s="67" customFormat="1" ht="15" x14ac:dyDescent="0.35">
      <c r="A146" s="253"/>
      <c r="B146" s="253"/>
      <c r="C146" s="149" t="s">
        <v>365</v>
      </c>
      <c r="D146" s="149" t="s">
        <v>366</v>
      </c>
      <c r="E146" s="149">
        <v>27</v>
      </c>
      <c r="F146" s="149" t="s">
        <v>102</v>
      </c>
      <c r="G146" s="149">
        <v>1</v>
      </c>
      <c r="H146" s="149" t="s">
        <v>338</v>
      </c>
      <c r="I146" s="149">
        <v>30</v>
      </c>
      <c r="J146" s="149" t="s">
        <v>33</v>
      </c>
      <c r="K146" s="163">
        <f t="shared" si="3"/>
        <v>810</v>
      </c>
      <c r="L146" s="164"/>
      <c r="M146" s="160"/>
      <c r="N146" s="160"/>
      <c r="O146" s="160"/>
      <c r="P146" s="160"/>
      <c r="Q146" s="140"/>
      <c r="R146" s="140"/>
      <c r="S146" s="140"/>
    </row>
    <row r="147" spans="1:19" s="67" customFormat="1" ht="15" x14ac:dyDescent="0.35">
      <c r="A147" s="253"/>
      <c r="B147" s="253"/>
      <c r="C147" s="149" t="s">
        <v>367</v>
      </c>
      <c r="D147" s="149"/>
      <c r="E147" s="149">
        <v>13</v>
      </c>
      <c r="F147" s="149" t="s">
        <v>102</v>
      </c>
      <c r="G147" s="149">
        <v>1</v>
      </c>
      <c r="H147" s="149" t="s">
        <v>338</v>
      </c>
      <c r="I147" s="149">
        <v>30</v>
      </c>
      <c r="J147" s="149" t="s">
        <v>33</v>
      </c>
      <c r="K147" s="163">
        <f t="shared" si="3"/>
        <v>390</v>
      </c>
      <c r="L147" s="164"/>
      <c r="M147" s="160"/>
      <c r="N147" s="160"/>
      <c r="O147" s="160"/>
      <c r="P147" s="160"/>
      <c r="Q147" s="140"/>
      <c r="R147" s="140"/>
      <c r="S147" s="140"/>
    </row>
    <row r="148" spans="1:19" s="67" customFormat="1" ht="15" x14ac:dyDescent="0.35">
      <c r="A148" s="253"/>
      <c r="B148" s="253"/>
      <c r="C148" s="149" t="s">
        <v>368</v>
      </c>
      <c r="D148" s="149"/>
      <c r="E148" s="149">
        <v>8</v>
      </c>
      <c r="F148" s="149" t="s">
        <v>102</v>
      </c>
      <c r="G148" s="149">
        <v>1</v>
      </c>
      <c r="H148" s="149" t="s">
        <v>338</v>
      </c>
      <c r="I148" s="149">
        <v>30</v>
      </c>
      <c r="J148" s="149" t="s">
        <v>33</v>
      </c>
      <c r="K148" s="163">
        <f t="shared" si="3"/>
        <v>240</v>
      </c>
      <c r="L148" s="164"/>
      <c r="M148" s="160"/>
      <c r="N148" s="160"/>
      <c r="O148" s="160"/>
      <c r="P148" s="160"/>
      <c r="Q148" s="140"/>
      <c r="R148" s="140"/>
      <c r="S148" s="140"/>
    </row>
    <row r="149" spans="1:19" s="67" customFormat="1" ht="15" x14ac:dyDescent="0.35">
      <c r="A149" s="253"/>
      <c r="B149" s="253"/>
      <c r="C149" s="149" t="s">
        <v>1662</v>
      </c>
      <c r="D149" s="162" t="s">
        <v>370</v>
      </c>
      <c r="E149" s="149">
        <v>170</v>
      </c>
      <c r="F149" s="149" t="s">
        <v>138</v>
      </c>
      <c r="G149" s="149">
        <v>1</v>
      </c>
      <c r="H149" s="149" t="s">
        <v>32</v>
      </c>
      <c r="I149" s="149">
        <v>18</v>
      </c>
      <c r="J149" s="149" t="s">
        <v>33</v>
      </c>
      <c r="K149" s="163">
        <f t="shared" si="3"/>
        <v>3060</v>
      </c>
      <c r="L149" s="164"/>
      <c r="M149" s="160"/>
      <c r="N149" s="160"/>
      <c r="O149" s="160"/>
      <c r="P149" s="160"/>
      <c r="Q149" s="140"/>
      <c r="R149" s="140"/>
      <c r="S149" s="140"/>
    </row>
    <row r="150" spans="1:19" s="67" customFormat="1" ht="15" x14ac:dyDescent="0.35">
      <c r="A150" s="253"/>
      <c r="B150" s="253" t="s">
        <v>371</v>
      </c>
      <c r="C150" s="253" t="s">
        <v>372</v>
      </c>
      <c r="D150" s="162" t="s">
        <v>373</v>
      </c>
      <c r="E150" s="149">
        <v>10</v>
      </c>
      <c r="F150" s="149" t="s">
        <v>374</v>
      </c>
      <c r="G150" s="149">
        <v>1</v>
      </c>
      <c r="H150" s="149" t="s">
        <v>32</v>
      </c>
      <c r="I150" s="149">
        <v>228</v>
      </c>
      <c r="J150" s="149" t="s">
        <v>33</v>
      </c>
      <c r="K150" s="163">
        <f t="shared" si="3"/>
        <v>2280</v>
      </c>
      <c r="L150" s="164"/>
      <c r="M150" s="160"/>
      <c r="N150" s="160"/>
      <c r="O150" s="160"/>
      <c r="P150" s="160"/>
      <c r="Q150" s="140"/>
      <c r="R150" s="140"/>
      <c r="S150" s="140"/>
    </row>
    <row r="151" spans="1:19" s="67" customFormat="1" ht="15" x14ac:dyDescent="0.35">
      <c r="A151" s="253"/>
      <c r="B151" s="253"/>
      <c r="C151" s="253"/>
      <c r="D151" s="162" t="s">
        <v>375</v>
      </c>
      <c r="E151" s="149">
        <v>18</v>
      </c>
      <c r="F151" s="149" t="s">
        <v>149</v>
      </c>
      <c r="G151" s="149">
        <v>1</v>
      </c>
      <c r="H151" s="149" t="s">
        <v>32</v>
      </c>
      <c r="I151" s="149">
        <v>285</v>
      </c>
      <c r="J151" s="149" t="s">
        <v>33</v>
      </c>
      <c r="K151" s="163">
        <f t="shared" si="3"/>
        <v>5130</v>
      </c>
      <c r="L151" s="164"/>
      <c r="M151" s="160"/>
      <c r="N151" s="160"/>
      <c r="O151" s="160"/>
      <c r="P151" s="160"/>
      <c r="Q151" s="140"/>
      <c r="R151" s="140"/>
      <c r="S151" s="140"/>
    </row>
    <row r="152" spans="1:19" s="67" customFormat="1" ht="15" x14ac:dyDescent="0.35">
      <c r="A152" s="253"/>
      <c r="B152" s="253"/>
      <c r="C152" s="253"/>
      <c r="D152" s="162" t="s">
        <v>376</v>
      </c>
      <c r="E152" s="149">
        <v>24</v>
      </c>
      <c r="F152" s="149" t="s">
        <v>149</v>
      </c>
      <c r="G152" s="149">
        <v>1</v>
      </c>
      <c r="H152" s="149" t="s">
        <v>32</v>
      </c>
      <c r="I152" s="149">
        <v>98</v>
      </c>
      <c r="J152" s="149" t="s">
        <v>33</v>
      </c>
      <c r="K152" s="163">
        <f t="shared" si="3"/>
        <v>2352</v>
      </c>
      <c r="L152" s="164"/>
      <c r="M152" s="160"/>
      <c r="N152" s="160"/>
      <c r="O152" s="160"/>
      <c r="P152" s="160"/>
      <c r="Q152" s="140"/>
      <c r="R152" s="140"/>
      <c r="S152" s="140"/>
    </row>
    <row r="153" spans="1:19" s="67" customFormat="1" ht="15" x14ac:dyDescent="0.35">
      <c r="A153" s="253"/>
      <c r="B153" s="253"/>
      <c r="C153" s="253"/>
      <c r="D153" s="162" t="s">
        <v>377</v>
      </c>
      <c r="E153" s="149">
        <v>18</v>
      </c>
      <c r="F153" s="149" t="s">
        <v>149</v>
      </c>
      <c r="G153" s="149">
        <v>1</v>
      </c>
      <c r="H153" s="149" t="s">
        <v>32</v>
      </c>
      <c r="I153" s="149">
        <v>98</v>
      </c>
      <c r="J153" s="149" t="s">
        <v>33</v>
      </c>
      <c r="K153" s="163">
        <f t="shared" si="3"/>
        <v>1764</v>
      </c>
      <c r="L153" s="164"/>
      <c r="M153" s="160"/>
      <c r="N153" s="160"/>
      <c r="O153" s="160"/>
      <c r="P153" s="160"/>
      <c r="Q153" s="140"/>
      <c r="R153" s="140"/>
      <c r="S153" s="140"/>
    </row>
    <row r="154" spans="1:19" s="67" customFormat="1" ht="15" x14ac:dyDescent="0.35">
      <c r="A154" s="253"/>
      <c r="B154" s="253"/>
      <c r="C154" s="253"/>
      <c r="D154" s="162" t="s">
        <v>378</v>
      </c>
      <c r="E154" s="149">
        <v>20</v>
      </c>
      <c r="F154" s="149" t="s">
        <v>149</v>
      </c>
      <c r="G154" s="149">
        <v>1</v>
      </c>
      <c r="H154" s="149" t="s">
        <v>32</v>
      </c>
      <c r="I154" s="149">
        <v>54</v>
      </c>
      <c r="J154" s="149" t="s">
        <v>33</v>
      </c>
      <c r="K154" s="163">
        <f t="shared" si="3"/>
        <v>1080</v>
      </c>
      <c r="L154" s="164"/>
      <c r="M154" s="160"/>
      <c r="N154" s="160"/>
      <c r="O154" s="160"/>
      <c r="P154" s="160"/>
      <c r="Q154" s="140"/>
      <c r="R154" s="140"/>
      <c r="S154" s="140"/>
    </row>
    <row r="155" spans="1:19" s="67" customFormat="1" ht="15" x14ac:dyDescent="0.35">
      <c r="A155" s="253"/>
      <c r="B155" s="253"/>
      <c r="C155" s="253"/>
      <c r="D155" s="162" t="s">
        <v>379</v>
      </c>
      <c r="E155" s="149">
        <v>6</v>
      </c>
      <c r="F155" s="149" t="s">
        <v>149</v>
      </c>
      <c r="G155" s="149">
        <v>1</v>
      </c>
      <c r="H155" s="149" t="s">
        <v>32</v>
      </c>
      <c r="I155" s="149">
        <v>198</v>
      </c>
      <c r="J155" s="149" t="s">
        <v>33</v>
      </c>
      <c r="K155" s="163">
        <f t="shared" si="3"/>
        <v>1188</v>
      </c>
      <c r="L155" s="164"/>
      <c r="M155" s="160"/>
      <c r="N155" s="160"/>
      <c r="O155" s="160"/>
      <c r="P155" s="160"/>
      <c r="Q155" s="140"/>
      <c r="R155" s="140"/>
      <c r="S155" s="140"/>
    </row>
    <row r="156" spans="1:19" s="67" customFormat="1" ht="15" x14ac:dyDescent="0.35">
      <c r="A156" s="253"/>
      <c r="B156" s="253"/>
      <c r="C156" s="253" t="s">
        <v>380</v>
      </c>
      <c r="D156" s="162" t="s">
        <v>373</v>
      </c>
      <c r="E156" s="149">
        <v>5</v>
      </c>
      <c r="F156" s="149" t="s">
        <v>374</v>
      </c>
      <c r="G156" s="149">
        <v>1</v>
      </c>
      <c r="H156" s="149" t="s">
        <v>32</v>
      </c>
      <c r="I156" s="149">
        <v>228</v>
      </c>
      <c r="J156" s="149" t="s">
        <v>33</v>
      </c>
      <c r="K156" s="163">
        <f t="shared" si="3"/>
        <v>1140</v>
      </c>
      <c r="L156" s="164"/>
      <c r="M156" s="160"/>
      <c r="N156" s="160"/>
      <c r="O156" s="160"/>
      <c r="P156" s="160"/>
      <c r="Q156" s="140"/>
      <c r="R156" s="140"/>
      <c r="S156" s="140"/>
    </row>
    <row r="157" spans="1:19" s="67" customFormat="1" ht="15" x14ac:dyDescent="0.35">
      <c r="A157" s="253"/>
      <c r="B157" s="253"/>
      <c r="C157" s="253"/>
      <c r="D157" s="162" t="s">
        <v>378</v>
      </c>
      <c r="E157" s="149">
        <v>6</v>
      </c>
      <c r="F157" s="149" t="s">
        <v>149</v>
      </c>
      <c r="G157" s="149">
        <v>1</v>
      </c>
      <c r="H157" s="149" t="s">
        <v>32</v>
      </c>
      <c r="I157" s="149">
        <v>54</v>
      </c>
      <c r="J157" s="149" t="s">
        <v>33</v>
      </c>
      <c r="K157" s="163">
        <f t="shared" si="3"/>
        <v>324</v>
      </c>
      <c r="L157" s="164"/>
      <c r="M157" s="160"/>
      <c r="N157" s="160"/>
      <c r="O157" s="160"/>
      <c r="P157" s="160"/>
      <c r="Q157" s="140"/>
      <c r="R157" s="140"/>
      <c r="S157" s="140"/>
    </row>
    <row r="158" spans="1:19" s="67" customFormat="1" ht="15" x14ac:dyDescent="0.35">
      <c r="A158" s="253"/>
      <c r="B158" s="253" t="s">
        <v>381</v>
      </c>
      <c r="C158" s="149" t="s">
        <v>382</v>
      </c>
      <c r="D158" s="149"/>
      <c r="E158" s="149">
        <v>1</v>
      </c>
      <c r="F158" s="149" t="s">
        <v>210</v>
      </c>
      <c r="G158" s="149">
        <v>1</v>
      </c>
      <c r="H158" s="149" t="s">
        <v>72</v>
      </c>
      <c r="I158" s="149">
        <v>8622</v>
      </c>
      <c r="J158" s="149" t="s">
        <v>33</v>
      </c>
      <c r="K158" s="163">
        <f t="shared" si="3"/>
        <v>8622</v>
      </c>
      <c r="L158" s="164"/>
      <c r="M158" s="160"/>
      <c r="N158" s="160"/>
      <c r="O158" s="160"/>
      <c r="P158" s="160"/>
      <c r="Q158" s="140"/>
      <c r="R158" s="140"/>
      <c r="S158" s="140"/>
    </row>
    <row r="159" spans="1:19" s="67" customFormat="1" ht="15" x14ac:dyDescent="0.35">
      <c r="A159" s="253"/>
      <c r="B159" s="253"/>
      <c r="C159" s="149" t="s">
        <v>383</v>
      </c>
      <c r="D159" s="149"/>
      <c r="E159" s="149">
        <v>1</v>
      </c>
      <c r="F159" s="149" t="s">
        <v>210</v>
      </c>
      <c r="G159" s="149">
        <v>1</v>
      </c>
      <c r="H159" s="149" t="s">
        <v>72</v>
      </c>
      <c r="I159" s="149">
        <v>6275.4</v>
      </c>
      <c r="J159" s="149" t="s">
        <v>33</v>
      </c>
      <c r="K159" s="163">
        <f t="shared" si="3"/>
        <v>6275.4</v>
      </c>
      <c r="L159" s="164"/>
      <c r="M159" s="160"/>
      <c r="N159" s="160"/>
      <c r="O159" s="160"/>
      <c r="P159" s="160"/>
      <c r="Q159" s="140"/>
      <c r="R159" s="140"/>
      <c r="S159" s="140"/>
    </row>
    <row r="160" spans="1:19" ht="15.75" x14ac:dyDescent="0.35">
      <c r="A160" s="276" t="s">
        <v>113</v>
      </c>
      <c r="B160" s="277"/>
      <c r="C160" s="277"/>
      <c r="D160" s="277"/>
      <c r="E160" s="277"/>
      <c r="F160" s="277"/>
      <c r="G160" s="277"/>
      <c r="H160" s="277"/>
      <c r="I160" s="277"/>
      <c r="J160" s="277"/>
      <c r="K160" s="197">
        <f>SUM(K108:K159)</f>
        <v>226314.4</v>
      </c>
      <c r="L160" s="198" t="s">
        <v>19</v>
      </c>
      <c r="M160" s="1"/>
      <c r="N160" s="1"/>
      <c r="O160" s="1"/>
      <c r="P160" s="1"/>
    </row>
    <row r="161" spans="1:19" ht="15" x14ac:dyDescent="0.35">
      <c r="A161" s="254" t="s">
        <v>114</v>
      </c>
      <c r="B161" s="199" t="s">
        <v>115</v>
      </c>
      <c r="C161" s="199" t="s">
        <v>116</v>
      </c>
      <c r="D161" s="199" t="s">
        <v>117</v>
      </c>
      <c r="E161" s="274" t="s">
        <v>19</v>
      </c>
      <c r="F161" s="274"/>
      <c r="G161" s="274"/>
      <c r="H161" s="274"/>
      <c r="I161" s="274"/>
      <c r="J161" s="274"/>
      <c r="K161" s="275"/>
      <c r="L161" s="167" t="s">
        <v>19</v>
      </c>
      <c r="M161" s="1"/>
      <c r="N161" s="1"/>
      <c r="O161" s="1"/>
      <c r="P161" s="1"/>
      <c r="Q161" s="11"/>
      <c r="R161" s="11"/>
      <c r="S161" s="11"/>
    </row>
    <row r="162" spans="1:19" ht="15" customHeight="1" x14ac:dyDescent="0.35">
      <c r="A162" s="254"/>
      <c r="B162" s="149" t="s">
        <v>1663</v>
      </c>
      <c r="C162" s="141" t="s">
        <v>119</v>
      </c>
      <c r="D162" s="167" t="s">
        <v>120</v>
      </c>
      <c r="E162" s="149">
        <v>6</v>
      </c>
      <c r="F162" s="149" t="s">
        <v>121</v>
      </c>
      <c r="G162" s="149">
        <v>1</v>
      </c>
      <c r="H162" s="149" t="s">
        <v>31</v>
      </c>
      <c r="I162" s="149">
        <v>90</v>
      </c>
      <c r="J162" s="149" t="s">
        <v>33</v>
      </c>
      <c r="K162" s="163">
        <f>E162*G162*I162</f>
        <v>540</v>
      </c>
      <c r="L162" s="200"/>
      <c r="M162" s="1"/>
      <c r="N162" s="1"/>
      <c r="O162" s="1"/>
      <c r="P162" s="1"/>
      <c r="Q162" s="11"/>
      <c r="R162" s="11"/>
      <c r="S162" s="11"/>
    </row>
    <row r="163" spans="1:19" ht="15" customHeight="1" x14ac:dyDescent="0.35">
      <c r="A163" s="254"/>
      <c r="B163" s="267" t="s">
        <v>1664</v>
      </c>
      <c r="C163" s="254" t="s">
        <v>123</v>
      </c>
      <c r="D163" s="167" t="s">
        <v>124</v>
      </c>
      <c r="E163" s="149">
        <v>12</v>
      </c>
      <c r="F163" s="149" t="s">
        <v>125</v>
      </c>
      <c r="G163" s="149">
        <v>1</v>
      </c>
      <c r="H163" s="149" t="s">
        <v>31</v>
      </c>
      <c r="I163" s="141">
        <v>350</v>
      </c>
      <c r="J163" s="149" t="s">
        <v>33</v>
      </c>
      <c r="K163" s="163">
        <f t="shared" ref="K163:K226" si="4">E163*G163*I163</f>
        <v>4200</v>
      </c>
      <c r="L163" s="200"/>
      <c r="M163" s="1"/>
      <c r="N163" s="1"/>
      <c r="O163" s="1"/>
      <c r="P163" s="1"/>
      <c r="Q163" s="11"/>
      <c r="R163" s="11"/>
      <c r="S163" s="11"/>
    </row>
    <row r="164" spans="1:19" ht="15" customHeight="1" x14ac:dyDescent="0.35">
      <c r="A164" s="254"/>
      <c r="B164" s="267"/>
      <c r="C164" s="254"/>
      <c r="D164" s="167" t="s">
        <v>126</v>
      </c>
      <c r="E164" s="149">
        <v>4</v>
      </c>
      <c r="F164" s="149" t="s">
        <v>127</v>
      </c>
      <c r="G164" s="149">
        <v>1</v>
      </c>
      <c r="H164" s="149" t="s">
        <v>31</v>
      </c>
      <c r="I164" s="141">
        <v>80</v>
      </c>
      <c r="J164" s="149" t="s">
        <v>33</v>
      </c>
      <c r="K164" s="163">
        <f t="shared" si="4"/>
        <v>320</v>
      </c>
      <c r="L164" s="194"/>
      <c r="M164" s="1"/>
      <c r="N164" s="1"/>
      <c r="O164" s="1"/>
      <c r="P164" s="1"/>
      <c r="Q164" s="11"/>
      <c r="R164" s="11"/>
      <c r="S164" s="11"/>
    </row>
    <row r="165" spans="1:19" ht="15" customHeight="1" x14ac:dyDescent="0.35">
      <c r="A165" s="254"/>
      <c r="B165" s="267"/>
      <c r="C165" s="254"/>
      <c r="D165" s="167" t="s">
        <v>128</v>
      </c>
      <c r="E165" s="149">
        <v>2</v>
      </c>
      <c r="F165" s="149" t="s">
        <v>87</v>
      </c>
      <c r="G165" s="149">
        <v>1</v>
      </c>
      <c r="H165" s="149" t="s">
        <v>31</v>
      </c>
      <c r="I165" s="141">
        <v>300</v>
      </c>
      <c r="J165" s="149" t="s">
        <v>33</v>
      </c>
      <c r="K165" s="163">
        <f t="shared" si="4"/>
        <v>600</v>
      </c>
      <c r="L165" s="194"/>
      <c r="M165" s="1"/>
      <c r="N165" s="1"/>
      <c r="O165" s="1"/>
      <c r="P165" s="1"/>
      <c r="Q165" s="11"/>
      <c r="R165" s="11"/>
      <c r="S165" s="11"/>
    </row>
    <row r="166" spans="1:19" ht="15" customHeight="1" x14ac:dyDescent="0.35">
      <c r="A166" s="254"/>
      <c r="B166" s="267"/>
      <c r="C166" s="254"/>
      <c r="D166" s="167" t="s">
        <v>129</v>
      </c>
      <c r="E166" s="149">
        <v>3</v>
      </c>
      <c r="F166" s="149" t="s">
        <v>107</v>
      </c>
      <c r="G166" s="149">
        <v>1</v>
      </c>
      <c r="H166" s="149" t="s">
        <v>31</v>
      </c>
      <c r="I166" s="141">
        <v>250</v>
      </c>
      <c r="J166" s="149" t="s">
        <v>33</v>
      </c>
      <c r="K166" s="163">
        <f t="shared" si="4"/>
        <v>750</v>
      </c>
      <c r="L166" s="194"/>
      <c r="M166" s="1"/>
      <c r="N166" s="1"/>
      <c r="O166" s="1"/>
      <c r="P166" s="1"/>
      <c r="Q166" s="11"/>
      <c r="R166" s="11"/>
      <c r="S166" s="11"/>
    </row>
    <row r="167" spans="1:19" ht="30" x14ac:dyDescent="0.35">
      <c r="A167" s="254"/>
      <c r="B167" s="267"/>
      <c r="C167" s="254" t="s">
        <v>130</v>
      </c>
      <c r="D167" s="167" t="s">
        <v>131</v>
      </c>
      <c r="E167" s="149">
        <v>2</v>
      </c>
      <c r="F167" s="149" t="s">
        <v>132</v>
      </c>
      <c r="G167" s="149">
        <v>1</v>
      </c>
      <c r="H167" s="149" t="s">
        <v>31</v>
      </c>
      <c r="I167" s="149">
        <v>30</v>
      </c>
      <c r="J167" s="149" t="s">
        <v>33</v>
      </c>
      <c r="K167" s="163">
        <f t="shared" si="4"/>
        <v>60</v>
      </c>
      <c r="L167" s="194"/>
      <c r="M167" s="1"/>
      <c r="N167" s="1"/>
      <c r="O167" s="1"/>
      <c r="P167" s="1"/>
      <c r="Q167" s="11"/>
      <c r="R167" s="11"/>
      <c r="S167" s="11"/>
    </row>
    <row r="168" spans="1:19" ht="15" customHeight="1" x14ac:dyDescent="0.35">
      <c r="A168" s="254"/>
      <c r="B168" s="267"/>
      <c r="C168" s="254"/>
      <c r="D168" s="167" t="s">
        <v>133</v>
      </c>
      <c r="E168" s="149">
        <v>1</v>
      </c>
      <c r="F168" s="149" t="s">
        <v>127</v>
      </c>
      <c r="G168" s="149">
        <v>1</v>
      </c>
      <c r="H168" s="149" t="s">
        <v>31</v>
      </c>
      <c r="I168" s="149">
        <v>580</v>
      </c>
      <c r="J168" s="149" t="s">
        <v>33</v>
      </c>
      <c r="K168" s="163">
        <f t="shared" si="4"/>
        <v>580</v>
      </c>
      <c r="L168" s="194"/>
      <c r="M168" s="1"/>
      <c r="N168" s="1"/>
      <c r="O168" s="1"/>
      <c r="P168" s="1"/>
      <c r="Q168" s="11"/>
      <c r="R168" s="11"/>
      <c r="S168" s="11"/>
    </row>
    <row r="169" spans="1:19" ht="15" customHeight="1" x14ac:dyDescent="0.35">
      <c r="A169" s="254"/>
      <c r="B169" s="267"/>
      <c r="C169" s="254"/>
      <c r="D169" s="167" t="s">
        <v>134</v>
      </c>
      <c r="E169" s="149">
        <v>1</v>
      </c>
      <c r="F169" s="149" t="s">
        <v>127</v>
      </c>
      <c r="G169" s="149">
        <v>1</v>
      </c>
      <c r="H169" s="149" t="s">
        <v>31</v>
      </c>
      <c r="I169" s="149">
        <v>0</v>
      </c>
      <c r="J169" s="149" t="s">
        <v>33</v>
      </c>
      <c r="K169" s="163">
        <f t="shared" si="4"/>
        <v>0</v>
      </c>
      <c r="L169" s="194"/>
      <c r="M169" s="1"/>
      <c r="N169" s="1"/>
      <c r="O169" s="1"/>
      <c r="P169" s="1"/>
      <c r="Q169" s="11"/>
      <c r="R169" s="11"/>
      <c r="S169" s="11"/>
    </row>
    <row r="170" spans="1:19" ht="15" customHeight="1" x14ac:dyDescent="0.35">
      <c r="A170" s="254"/>
      <c r="B170" s="267"/>
      <c r="C170" s="254"/>
      <c r="D170" s="167" t="s">
        <v>135</v>
      </c>
      <c r="E170" s="149">
        <v>150</v>
      </c>
      <c r="F170" s="149" t="s">
        <v>136</v>
      </c>
      <c r="G170" s="149">
        <v>1</v>
      </c>
      <c r="H170" s="149" t="s">
        <v>31</v>
      </c>
      <c r="I170" s="149">
        <v>10</v>
      </c>
      <c r="J170" s="149" t="s">
        <v>33</v>
      </c>
      <c r="K170" s="163">
        <f t="shared" si="4"/>
        <v>1500</v>
      </c>
      <c r="L170" s="194"/>
      <c r="M170" s="1"/>
      <c r="N170" s="1"/>
      <c r="O170" s="1"/>
      <c r="P170" s="1"/>
      <c r="Q170" s="11"/>
      <c r="R170" s="11"/>
      <c r="S170" s="11"/>
    </row>
    <row r="171" spans="1:19" ht="15" customHeight="1" x14ac:dyDescent="0.35">
      <c r="A171" s="254"/>
      <c r="B171" s="267"/>
      <c r="C171" s="254"/>
      <c r="D171" s="167" t="s">
        <v>137</v>
      </c>
      <c r="E171" s="149">
        <v>70</v>
      </c>
      <c r="F171" s="149" t="s">
        <v>138</v>
      </c>
      <c r="G171" s="149">
        <v>1</v>
      </c>
      <c r="H171" s="149" t="s">
        <v>31</v>
      </c>
      <c r="I171" s="149">
        <v>120</v>
      </c>
      <c r="J171" s="149" t="s">
        <v>33</v>
      </c>
      <c r="K171" s="163">
        <f t="shared" si="4"/>
        <v>8400</v>
      </c>
      <c r="L171" s="167"/>
      <c r="M171" s="1"/>
      <c r="N171" s="1"/>
      <c r="O171" s="1"/>
      <c r="P171" s="1"/>
      <c r="Q171" s="11"/>
      <c r="R171" s="11"/>
      <c r="S171" s="11"/>
    </row>
    <row r="172" spans="1:19" ht="45" x14ac:dyDescent="0.35">
      <c r="A172" s="254"/>
      <c r="B172" s="267"/>
      <c r="C172" s="254"/>
      <c r="D172" s="167" t="s">
        <v>139</v>
      </c>
      <c r="E172" s="141">
        <v>270</v>
      </c>
      <c r="F172" s="141" t="s">
        <v>127</v>
      </c>
      <c r="G172" s="189">
        <v>1</v>
      </c>
      <c r="H172" s="149" t="s">
        <v>31</v>
      </c>
      <c r="I172" s="141">
        <v>2.6</v>
      </c>
      <c r="J172" s="141" t="s">
        <v>33</v>
      </c>
      <c r="K172" s="163">
        <f t="shared" si="4"/>
        <v>702</v>
      </c>
      <c r="L172" s="148"/>
      <c r="M172" s="1"/>
      <c r="N172" s="1"/>
      <c r="O172" s="1"/>
      <c r="P172" s="1"/>
      <c r="Q172" s="11"/>
      <c r="R172" s="11"/>
      <c r="S172" s="11"/>
    </row>
    <row r="173" spans="1:19" ht="15" customHeight="1" x14ac:dyDescent="0.35">
      <c r="A173" s="254"/>
      <c r="B173" s="267"/>
      <c r="C173" s="254"/>
      <c r="D173" s="167" t="s">
        <v>140</v>
      </c>
      <c r="E173" s="141">
        <v>1</v>
      </c>
      <c r="F173" s="141" t="s">
        <v>31</v>
      </c>
      <c r="G173" s="189">
        <v>1</v>
      </c>
      <c r="H173" s="149" t="s">
        <v>31</v>
      </c>
      <c r="I173" s="141">
        <v>800</v>
      </c>
      <c r="J173" s="141" t="s">
        <v>33</v>
      </c>
      <c r="K173" s="163">
        <f t="shared" si="4"/>
        <v>800</v>
      </c>
      <c r="L173" s="163"/>
      <c r="M173" s="1"/>
      <c r="N173" s="1"/>
      <c r="O173" s="1"/>
      <c r="P173" s="1"/>
      <c r="Q173" s="11"/>
      <c r="R173" s="11"/>
      <c r="S173" s="11"/>
    </row>
    <row r="174" spans="1:19" ht="15" customHeight="1" x14ac:dyDescent="0.35">
      <c r="A174" s="254"/>
      <c r="B174" s="267"/>
      <c r="C174" s="254"/>
      <c r="D174" s="167" t="s">
        <v>141</v>
      </c>
      <c r="E174" s="149">
        <v>100</v>
      </c>
      <c r="F174" s="149" t="s">
        <v>138</v>
      </c>
      <c r="G174" s="149">
        <v>1</v>
      </c>
      <c r="H174" s="149" t="s">
        <v>31</v>
      </c>
      <c r="I174" s="149">
        <v>10</v>
      </c>
      <c r="J174" s="149" t="s">
        <v>33</v>
      </c>
      <c r="K174" s="163">
        <f t="shared" si="4"/>
        <v>1000</v>
      </c>
      <c r="L174" s="167"/>
      <c r="M174" s="1"/>
      <c r="N174" s="1"/>
      <c r="O174" s="1"/>
      <c r="P174" s="1"/>
      <c r="Q174" s="11"/>
      <c r="R174" s="11"/>
      <c r="S174" s="11"/>
    </row>
    <row r="175" spans="1:19" ht="15" customHeight="1" x14ac:dyDescent="0.35">
      <c r="A175" s="254"/>
      <c r="B175" s="267"/>
      <c r="C175" s="254"/>
      <c r="D175" s="167" t="s">
        <v>142</v>
      </c>
      <c r="E175" s="141">
        <v>4</v>
      </c>
      <c r="F175" s="141" t="s">
        <v>127</v>
      </c>
      <c r="G175" s="141">
        <v>1</v>
      </c>
      <c r="H175" s="149" t="s">
        <v>31</v>
      </c>
      <c r="I175" s="141">
        <v>200</v>
      </c>
      <c r="J175" s="149" t="s">
        <v>33</v>
      </c>
      <c r="K175" s="163">
        <f t="shared" si="4"/>
        <v>800</v>
      </c>
      <c r="L175" s="167"/>
      <c r="M175" s="1"/>
      <c r="N175" s="1"/>
      <c r="O175" s="1"/>
      <c r="P175" s="1"/>
      <c r="Q175" s="11"/>
      <c r="R175" s="11"/>
      <c r="S175" s="11"/>
    </row>
    <row r="176" spans="1:19" ht="15" customHeight="1" x14ac:dyDescent="0.35">
      <c r="A176" s="254"/>
      <c r="B176" s="267"/>
      <c r="C176" s="254"/>
      <c r="D176" s="167" t="s">
        <v>143</v>
      </c>
      <c r="E176" s="141">
        <v>7</v>
      </c>
      <c r="F176" s="141" t="s">
        <v>127</v>
      </c>
      <c r="G176" s="141">
        <v>1</v>
      </c>
      <c r="H176" s="141" t="s">
        <v>72</v>
      </c>
      <c r="I176" s="141">
        <v>80</v>
      </c>
      <c r="J176" s="141" t="s">
        <v>33</v>
      </c>
      <c r="K176" s="163">
        <f t="shared" si="4"/>
        <v>560</v>
      </c>
      <c r="L176" s="167"/>
      <c r="M176" s="1"/>
      <c r="N176" s="1"/>
      <c r="O176" s="1"/>
      <c r="P176" s="1"/>
      <c r="Q176" s="11"/>
      <c r="R176" s="11"/>
      <c r="S176" s="11"/>
    </row>
    <row r="177" spans="1:19" ht="15" customHeight="1" x14ac:dyDescent="0.35">
      <c r="A177" s="254"/>
      <c r="B177" s="267"/>
      <c r="C177" s="254"/>
      <c r="D177" s="167" t="s">
        <v>144</v>
      </c>
      <c r="E177" s="141">
        <v>20</v>
      </c>
      <c r="F177" s="141" t="s">
        <v>145</v>
      </c>
      <c r="G177" s="141">
        <v>1</v>
      </c>
      <c r="H177" s="141" t="s">
        <v>72</v>
      </c>
      <c r="I177" s="141">
        <v>0</v>
      </c>
      <c r="J177" s="141" t="s">
        <v>33</v>
      </c>
      <c r="K177" s="163">
        <f t="shared" si="4"/>
        <v>0</v>
      </c>
      <c r="L177" s="167"/>
      <c r="M177" s="1"/>
      <c r="N177" s="1"/>
      <c r="O177" s="1"/>
      <c r="P177" s="1"/>
      <c r="Q177" s="11"/>
      <c r="R177" s="11"/>
      <c r="S177" s="11"/>
    </row>
    <row r="178" spans="1:19" ht="15" customHeight="1" x14ac:dyDescent="0.35">
      <c r="A178" s="254"/>
      <c r="B178" s="267"/>
      <c r="C178" s="254"/>
      <c r="D178" s="167" t="s">
        <v>146</v>
      </c>
      <c r="E178" s="141">
        <v>5</v>
      </c>
      <c r="F178" s="141" t="s">
        <v>127</v>
      </c>
      <c r="G178" s="141">
        <v>1</v>
      </c>
      <c r="H178" s="141" t="s">
        <v>32</v>
      </c>
      <c r="I178" s="141">
        <v>45</v>
      </c>
      <c r="J178" s="141" t="s">
        <v>33</v>
      </c>
      <c r="K178" s="163">
        <f t="shared" si="4"/>
        <v>225</v>
      </c>
      <c r="L178" s="167"/>
      <c r="M178" s="1"/>
      <c r="N178" s="1"/>
      <c r="O178" s="1"/>
      <c r="P178" s="1"/>
      <c r="Q178" s="11"/>
      <c r="R178" s="11"/>
      <c r="S178" s="11"/>
    </row>
    <row r="179" spans="1:19" ht="15" customHeight="1" x14ac:dyDescent="0.35">
      <c r="A179" s="254"/>
      <c r="B179" s="267"/>
      <c r="C179" s="254" t="s">
        <v>147</v>
      </c>
      <c r="D179" s="167" t="s">
        <v>148</v>
      </c>
      <c r="E179" s="142">
        <v>2</v>
      </c>
      <c r="F179" s="142" t="s">
        <v>149</v>
      </c>
      <c r="G179" s="149">
        <v>1</v>
      </c>
      <c r="H179" s="149" t="s">
        <v>31</v>
      </c>
      <c r="I179" s="142">
        <v>25</v>
      </c>
      <c r="J179" s="149" t="s">
        <v>33</v>
      </c>
      <c r="K179" s="163">
        <f t="shared" si="4"/>
        <v>50</v>
      </c>
      <c r="L179" s="167"/>
      <c r="M179" s="1"/>
      <c r="N179" s="1"/>
      <c r="O179" s="1"/>
      <c r="P179" s="1"/>
      <c r="Q179" s="11"/>
      <c r="R179" s="11"/>
      <c r="S179" s="11"/>
    </row>
    <row r="180" spans="1:19" ht="15" customHeight="1" x14ac:dyDescent="0.35">
      <c r="A180" s="254"/>
      <c r="B180" s="267"/>
      <c r="C180" s="254"/>
      <c r="D180" s="167" t="s">
        <v>150</v>
      </c>
      <c r="E180" s="142">
        <v>50</v>
      </c>
      <c r="F180" s="142" t="s">
        <v>151</v>
      </c>
      <c r="G180" s="149">
        <v>1</v>
      </c>
      <c r="H180" s="149" t="s">
        <v>31</v>
      </c>
      <c r="I180" s="142">
        <v>1.4</v>
      </c>
      <c r="J180" s="149" t="s">
        <v>33</v>
      </c>
      <c r="K180" s="163">
        <f t="shared" si="4"/>
        <v>70</v>
      </c>
      <c r="L180" s="167"/>
      <c r="M180" s="1"/>
      <c r="N180" s="1"/>
      <c r="O180" s="1"/>
      <c r="P180" s="1"/>
      <c r="Q180" s="11"/>
      <c r="R180" s="11"/>
      <c r="S180" s="11"/>
    </row>
    <row r="181" spans="1:19" ht="15" customHeight="1" x14ac:dyDescent="0.35">
      <c r="A181" s="254"/>
      <c r="B181" s="267"/>
      <c r="C181" s="254"/>
      <c r="D181" s="167" t="s">
        <v>152</v>
      </c>
      <c r="E181" s="142">
        <v>1</v>
      </c>
      <c r="F181" s="142" t="s">
        <v>153</v>
      </c>
      <c r="G181" s="149">
        <v>1</v>
      </c>
      <c r="H181" s="149" t="s">
        <v>31</v>
      </c>
      <c r="I181" s="142">
        <v>44.9</v>
      </c>
      <c r="J181" s="149" t="s">
        <v>33</v>
      </c>
      <c r="K181" s="163">
        <f t="shared" si="4"/>
        <v>44.9</v>
      </c>
      <c r="L181" s="167"/>
      <c r="M181" s="1"/>
      <c r="N181" s="1"/>
      <c r="O181" s="1"/>
      <c r="P181" s="1"/>
      <c r="Q181" s="11"/>
      <c r="R181" s="11"/>
      <c r="S181" s="11"/>
    </row>
    <row r="182" spans="1:19" ht="15" customHeight="1" x14ac:dyDescent="0.35">
      <c r="A182" s="254"/>
      <c r="B182" s="267"/>
      <c r="C182" s="254"/>
      <c r="D182" s="167" t="s">
        <v>154</v>
      </c>
      <c r="E182" s="142">
        <v>1</v>
      </c>
      <c r="F182" s="142" t="s">
        <v>127</v>
      </c>
      <c r="G182" s="149">
        <v>1</v>
      </c>
      <c r="H182" s="149" t="s">
        <v>31</v>
      </c>
      <c r="I182" s="142">
        <v>100</v>
      </c>
      <c r="J182" s="149" t="s">
        <v>33</v>
      </c>
      <c r="K182" s="163">
        <f t="shared" si="4"/>
        <v>100</v>
      </c>
      <c r="L182" s="167"/>
      <c r="M182" s="1"/>
      <c r="N182" s="1"/>
      <c r="O182" s="1"/>
      <c r="P182" s="1"/>
      <c r="Q182" s="11"/>
      <c r="R182" s="11"/>
      <c r="S182" s="11"/>
    </row>
    <row r="183" spans="1:19" ht="90" x14ac:dyDescent="0.35">
      <c r="A183" s="254"/>
      <c r="B183" s="267"/>
      <c r="C183" s="254"/>
      <c r="D183" s="167" t="s">
        <v>155</v>
      </c>
      <c r="E183" s="142">
        <v>1</v>
      </c>
      <c r="F183" s="142" t="s">
        <v>127</v>
      </c>
      <c r="G183" s="149">
        <v>1</v>
      </c>
      <c r="H183" s="149" t="s">
        <v>31</v>
      </c>
      <c r="I183" s="142">
        <v>300</v>
      </c>
      <c r="J183" s="149" t="s">
        <v>33</v>
      </c>
      <c r="K183" s="163">
        <f t="shared" si="4"/>
        <v>300</v>
      </c>
      <c r="L183" s="167"/>
      <c r="M183" s="1"/>
      <c r="N183" s="1"/>
      <c r="O183" s="1"/>
      <c r="P183" s="1"/>
      <c r="Q183" s="11"/>
      <c r="R183" s="11"/>
      <c r="S183" s="11"/>
    </row>
    <row r="184" spans="1:19" ht="15" customHeight="1" x14ac:dyDescent="0.35">
      <c r="A184" s="254"/>
      <c r="B184" s="267"/>
      <c r="C184" s="254"/>
      <c r="D184" s="162" t="s">
        <v>156</v>
      </c>
      <c r="E184" s="149">
        <v>3</v>
      </c>
      <c r="F184" s="149" t="s">
        <v>157</v>
      </c>
      <c r="G184" s="141">
        <v>1</v>
      </c>
      <c r="H184" s="141" t="s">
        <v>72</v>
      </c>
      <c r="I184" s="149">
        <v>110</v>
      </c>
      <c r="J184" s="149" t="s">
        <v>33</v>
      </c>
      <c r="K184" s="163">
        <f t="shared" si="4"/>
        <v>330</v>
      </c>
      <c r="L184" s="167"/>
      <c r="M184" s="1"/>
      <c r="N184" s="1"/>
      <c r="O184" s="1"/>
      <c r="P184" s="1"/>
      <c r="Q184" s="11"/>
      <c r="R184" s="11"/>
      <c r="S184" s="11"/>
    </row>
    <row r="185" spans="1:19" ht="15" customHeight="1" x14ac:dyDescent="0.35">
      <c r="A185" s="254"/>
      <c r="B185" s="267"/>
      <c r="C185" s="253" t="s">
        <v>158</v>
      </c>
      <c r="D185" s="162" t="s">
        <v>159</v>
      </c>
      <c r="E185" s="142">
        <v>160</v>
      </c>
      <c r="F185" s="142" t="s">
        <v>127</v>
      </c>
      <c r="G185" s="141">
        <v>1</v>
      </c>
      <c r="H185" s="141" t="s">
        <v>72</v>
      </c>
      <c r="I185" s="142">
        <v>6.8</v>
      </c>
      <c r="J185" s="142" t="s">
        <v>33</v>
      </c>
      <c r="K185" s="163">
        <f t="shared" si="4"/>
        <v>1088</v>
      </c>
      <c r="L185" s="167"/>
      <c r="M185" s="1"/>
      <c r="N185" s="1"/>
      <c r="O185" s="1"/>
      <c r="P185" s="1"/>
      <c r="Q185" s="11"/>
      <c r="R185" s="11"/>
      <c r="S185" s="11"/>
    </row>
    <row r="186" spans="1:19" ht="15" customHeight="1" x14ac:dyDescent="0.35">
      <c r="A186" s="254"/>
      <c r="B186" s="267"/>
      <c r="C186" s="253"/>
      <c r="D186" s="162" t="s">
        <v>160</v>
      </c>
      <c r="E186" s="142">
        <v>80</v>
      </c>
      <c r="F186" s="142" t="s">
        <v>127</v>
      </c>
      <c r="G186" s="141">
        <v>1</v>
      </c>
      <c r="H186" s="141" t="s">
        <v>72</v>
      </c>
      <c r="I186" s="142">
        <v>12</v>
      </c>
      <c r="J186" s="142" t="s">
        <v>33</v>
      </c>
      <c r="K186" s="163">
        <f t="shared" si="4"/>
        <v>960</v>
      </c>
      <c r="L186" s="167"/>
      <c r="M186" s="1"/>
      <c r="N186" s="1"/>
      <c r="O186" s="1"/>
      <c r="P186" s="1"/>
      <c r="Q186" s="11"/>
      <c r="R186" s="11"/>
      <c r="S186" s="11"/>
    </row>
    <row r="187" spans="1:19" ht="15" customHeight="1" x14ac:dyDescent="0.35">
      <c r="A187" s="254"/>
      <c r="B187" s="267"/>
      <c r="C187" s="253"/>
      <c r="D187" s="162" t="s">
        <v>161</v>
      </c>
      <c r="E187" s="142">
        <v>160</v>
      </c>
      <c r="F187" s="142" t="s">
        <v>127</v>
      </c>
      <c r="G187" s="141">
        <v>1</v>
      </c>
      <c r="H187" s="141" t="s">
        <v>72</v>
      </c>
      <c r="I187" s="142">
        <v>11</v>
      </c>
      <c r="J187" s="142" t="s">
        <v>33</v>
      </c>
      <c r="K187" s="163">
        <f t="shared" si="4"/>
        <v>1760</v>
      </c>
      <c r="L187" s="167"/>
      <c r="M187" s="1"/>
      <c r="N187" s="1"/>
      <c r="O187" s="1"/>
      <c r="P187" s="1"/>
      <c r="Q187" s="11"/>
      <c r="R187" s="11"/>
      <c r="S187" s="11"/>
    </row>
    <row r="188" spans="1:19" ht="15" customHeight="1" x14ac:dyDescent="0.35">
      <c r="A188" s="254"/>
      <c r="B188" s="267"/>
      <c r="C188" s="253"/>
      <c r="D188" s="162" t="s">
        <v>162</v>
      </c>
      <c r="E188" s="142">
        <v>15</v>
      </c>
      <c r="F188" s="142" t="s">
        <v>153</v>
      </c>
      <c r="G188" s="141">
        <v>1</v>
      </c>
      <c r="H188" s="141" t="s">
        <v>32</v>
      </c>
      <c r="I188" s="142">
        <v>44.9</v>
      </c>
      <c r="J188" s="142" t="s">
        <v>33</v>
      </c>
      <c r="K188" s="163">
        <f t="shared" si="4"/>
        <v>673.5</v>
      </c>
      <c r="L188" s="167"/>
      <c r="M188" s="1"/>
      <c r="N188" s="1"/>
      <c r="O188" s="1"/>
      <c r="P188" s="1"/>
      <c r="Q188" s="11"/>
      <c r="R188" s="11"/>
      <c r="S188" s="11"/>
    </row>
    <row r="189" spans="1:19" ht="15" customHeight="1" x14ac:dyDescent="0.35">
      <c r="A189" s="254"/>
      <c r="B189" s="267"/>
      <c r="C189" s="253"/>
      <c r="D189" s="162" t="s">
        <v>163</v>
      </c>
      <c r="E189" s="142">
        <v>300</v>
      </c>
      <c r="F189" s="142" t="s">
        <v>127</v>
      </c>
      <c r="G189" s="141">
        <v>1</v>
      </c>
      <c r="H189" s="141" t="s">
        <v>72</v>
      </c>
      <c r="I189" s="142">
        <v>1.4</v>
      </c>
      <c r="J189" s="142" t="s">
        <v>33</v>
      </c>
      <c r="K189" s="163">
        <f t="shared" si="4"/>
        <v>420</v>
      </c>
      <c r="L189" s="167"/>
      <c r="M189" s="1"/>
      <c r="N189" s="1"/>
      <c r="O189" s="1"/>
      <c r="P189" s="1"/>
      <c r="Q189" s="11"/>
      <c r="R189" s="11"/>
      <c r="S189" s="11"/>
    </row>
    <row r="190" spans="1:19" ht="15" customHeight="1" x14ac:dyDescent="0.35">
      <c r="A190" s="254"/>
      <c r="B190" s="267"/>
      <c r="C190" s="253"/>
      <c r="D190" s="162" t="s">
        <v>164</v>
      </c>
      <c r="E190" s="142">
        <v>200</v>
      </c>
      <c r="F190" s="142" t="s">
        <v>127</v>
      </c>
      <c r="G190" s="141">
        <v>1</v>
      </c>
      <c r="H190" s="141" t="s">
        <v>72</v>
      </c>
      <c r="I190" s="142">
        <v>2.5</v>
      </c>
      <c r="J190" s="142" t="s">
        <v>33</v>
      </c>
      <c r="K190" s="163">
        <f t="shared" si="4"/>
        <v>500</v>
      </c>
      <c r="L190" s="167"/>
      <c r="M190" s="1"/>
      <c r="N190" s="1"/>
      <c r="O190" s="1"/>
      <c r="P190" s="1"/>
      <c r="Q190" s="11"/>
      <c r="R190" s="11"/>
      <c r="S190" s="11"/>
    </row>
    <row r="191" spans="1:19" ht="15" customHeight="1" x14ac:dyDescent="0.35">
      <c r="A191" s="254"/>
      <c r="B191" s="267" t="s">
        <v>1665</v>
      </c>
      <c r="C191" s="254" t="s">
        <v>166</v>
      </c>
      <c r="D191" s="167" t="s">
        <v>167</v>
      </c>
      <c r="E191" s="168">
        <v>75</v>
      </c>
      <c r="F191" s="168" t="s">
        <v>138</v>
      </c>
      <c r="G191" s="149">
        <v>1</v>
      </c>
      <c r="H191" s="149" t="s">
        <v>31</v>
      </c>
      <c r="I191" s="168">
        <v>120</v>
      </c>
      <c r="J191" s="149" t="s">
        <v>33</v>
      </c>
      <c r="K191" s="163">
        <f t="shared" si="4"/>
        <v>9000</v>
      </c>
      <c r="L191" s="167"/>
      <c r="M191" s="1"/>
      <c r="N191" s="1"/>
      <c r="O191" s="1"/>
      <c r="P191" s="1"/>
      <c r="Q191" s="11"/>
      <c r="R191" s="11"/>
      <c r="S191" s="11"/>
    </row>
    <row r="192" spans="1:19" ht="30" x14ac:dyDescent="0.35">
      <c r="A192" s="254"/>
      <c r="B192" s="267"/>
      <c r="C192" s="254"/>
      <c r="D192" s="167" t="s">
        <v>168</v>
      </c>
      <c r="E192" s="141">
        <v>1</v>
      </c>
      <c r="F192" s="141" t="s">
        <v>31</v>
      </c>
      <c r="G192" s="141">
        <v>1</v>
      </c>
      <c r="H192" s="141" t="s">
        <v>32</v>
      </c>
      <c r="I192" s="149">
        <v>250</v>
      </c>
      <c r="J192" s="141" t="s">
        <v>33</v>
      </c>
      <c r="K192" s="163">
        <f t="shared" si="4"/>
        <v>250</v>
      </c>
      <c r="L192" s="167"/>
      <c r="M192" s="1"/>
      <c r="N192" s="1"/>
      <c r="O192" s="1"/>
      <c r="P192" s="1"/>
      <c r="Q192" s="11"/>
      <c r="R192" s="11"/>
      <c r="S192" s="11"/>
    </row>
    <row r="193" spans="1:19" ht="15" customHeight="1" x14ac:dyDescent="0.35">
      <c r="A193" s="254"/>
      <c r="B193" s="267"/>
      <c r="C193" s="254"/>
      <c r="D193" s="167" t="s">
        <v>169</v>
      </c>
      <c r="E193" s="141">
        <v>1</v>
      </c>
      <c r="F193" s="141" t="s">
        <v>31</v>
      </c>
      <c r="G193" s="141">
        <v>1</v>
      </c>
      <c r="H193" s="141" t="s">
        <v>32</v>
      </c>
      <c r="I193" s="149">
        <v>300</v>
      </c>
      <c r="J193" s="141" t="s">
        <v>33</v>
      </c>
      <c r="K193" s="163">
        <f t="shared" si="4"/>
        <v>300</v>
      </c>
      <c r="L193" s="167"/>
      <c r="M193" s="1"/>
      <c r="N193" s="1"/>
      <c r="O193" s="1"/>
      <c r="P193" s="1"/>
      <c r="Q193" s="11"/>
      <c r="R193" s="11"/>
      <c r="S193" s="11"/>
    </row>
    <row r="194" spans="1:19" ht="15" customHeight="1" x14ac:dyDescent="0.35">
      <c r="A194" s="254"/>
      <c r="B194" s="267"/>
      <c r="C194" s="254"/>
      <c r="D194" s="167" t="s">
        <v>170</v>
      </c>
      <c r="E194" s="168">
        <v>1</v>
      </c>
      <c r="F194" s="168" t="s">
        <v>31</v>
      </c>
      <c r="G194" s="149">
        <v>2</v>
      </c>
      <c r="H194" s="149" t="s">
        <v>32</v>
      </c>
      <c r="I194" s="168">
        <v>75</v>
      </c>
      <c r="J194" s="149" t="s">
        <v>33</v>
      </c>
      <c r="K194" s="163">
        <f t="shared" si="4"/>
        <v>150</v>
      </c>
      <c r="L194" s="167"/>
      <c r="M194" s="1"/>
      <c r="N194" s="1"/>
      <c r="O194" s="1"/>
      <c r="P194" s="1"/>
      <c r="Q194" s="11"/>
      <c r="R194" s="11"/>
      <c r="S194" s="11"/>
    </row>
    <row r="195" spans="1:19" ht="15" customHeight="1" x14ac:dyDescent="0.35">
      <c r="A195" s="254"/>
      <c r="B195" s="267"/>
      <c r="C195" s="254" t="s">
        <v>171</v>
      </c>
      <c r="D195" s="167" t="s">
        <v>172</v>
      </c>
      <c r="E195" s="141">
        <v>130</v>
      </c>
      <c r="F195" s="141" t="s">
        <v>107</v>
      </c>
      <c r="G195" s="149">
        <v>1</v>
      </c>
      <c r="H195" s="149" t="s">
        <v>31</v>
      </c>
      <c r="I195" s="149">
        <v>15</v>
      </c>
      <c r="J195" s="149" t="s">
        <v>33</v>
      </c>
      <c r="K195" s="163">
        <f t="shared" si="4"/>
        <v>1950</v>
      </c>
      <c r="L195" s="167"/>
      <c r="M195" s="1"/>
      <c r="N195" s="1"/>
      <c r="O195" s="1"/>
      <c r="P195" s="1"/>
      <c r="Q195" s="11"/>
      <c r="R195" s="11"/>
      <c r="S195" s="11"/>
    </row>
    <row r="196" spans="1:19" ht="15" customHeight="1" x14ac:dyDescent="0.35">
      <c r="A196" s="254"/>
      <c r="B196" s="267"/>
      <c r="C196" s="254"/>
      <c r="D196" s="167" t="s">
        <v>173</v>
      </c>
      <c r="E196" s="142">
        <v>1</v>
      </c>
      <c r="F196" s="142" t="s">
        <v>174</v>
      </c>
      <c r="G196" s="149">
        <v>1</v>
      </c>
      <c r="H196" s="149" t="s">
        <v>32</v>
      </c>
      <c r="I196" s="142">
        <v>30</v>
      </c>
      <c r="J196" s="149" t="s">
        <v>33</v>
      </c>
      <c r="K196" s="163">
        <f t="shared" si="4"/>
        <v>30</v>
      </c>
      <c r="L196" s="167"/>
      <c r="M196" s="1"/>
      <c r="N196" s="1"/>
      <c r="O196" s="1"/>
      <c r="P196" s="1"/>
      <c r="Q196" s="11"/>
      <c r="R196" s="11"/>
      <c r="S196" s="11"/>
    </row>
    <row r="197" spans="1:19" ht="15" customHeight="1" x14ac:dyDescent="0.35">
      <c r="A197" s="254"/>
      <c r="B197" s="267"/>
      <c r="C197" s="254"/>
      <c r="D197" s="167" t="s">
        <v>175</v>
      </c>
      <c r="E197" s="142">
        <v>130</v>
      </c>
      <c r="F197" s="142" t="s">
        <v>127</v>
      </c>
      <c r="G197" s="149">
        <v>1</v>
      </c>
      <c r="H197" s="149" t="s">
        <v>31</v>
      </c>
      <c r="I197" s="142">
        <v>0</v>
      </c>
      <c r="J197" s="149" t="s">
        <v>33</v>
      </c>
      <c r="K197" s="163">
        <f t="shared" si="4"/>
        <v>0</v>
      </c>
      <c r="L197" s="167"/>
      <c r="M197" s="1"/>
      <c r="N197" s="1"/>
      <c r="O197" s="1"/>
      <c r="P197" s="1"/>
      <c r="Q197" s="11"/>
      <c r="R197" s="11"/>
      <c r="S197" s="11"/>
    </row>
    <row r="198" spans="1:19" ht="15" customHeight="1" x14ac:dyDescent="0.35">
      <c r="A198" s="254"/>
      <c r="B198" s="267"/>
      <c r="C198" s="254"/>
      <c r="D198" s="167" t="s">
        <v>176</v>
      </c>
      <c r="E198" s="142">
        <v>1</v>
      </c>
      <c r="F198" s="142" t="s">
        <v>127</v>
      </c>
      <c r="G198" s="149">
        <v>1</v>
      </c>
      <c r="H198" s="149" t="s">
        <v>31</v>
      </c>
      <c r="I198" s="142">
        <v>0</v>
      </c>
      <c r="J198" s="149" t="s">
        <v>33</v>
      </c>
      <c r="K198" s="163">
        <f t="shared" si="4"/>
        <v>0</v>
      </c>
      <c r="L198" s="167"/>
      <c r="M198" s="1"/>
      <c r="N198" s="1"/>
      <c r="O198" s="1"/>
      <c r="P198" s="1"/>
      <c r="Q198" s="11"/>
      <c r="R198" s="11"/>
      <c r="S198" s="11"/>
    </row>
    <row r="199" spans="1:19" ht="15" customHeight="1" x14ac:dyDescent="0.35">
      <c r="A199" s="254"/>
      <c r="B199" s="267"/>
      <c r="C199" s="254"/>
      <c r="D199" s="167" t="s">
        <v>177</v>
      </c>
      <c r="E199" s="168">
        <v>130</v>
      </c>
      <c r="F199" s="142" t="s">
        <v>127</v>
      </c>
      <c r="G199" s="149">
        <v>1</v>
      </c>
      <c r="H199" s="149" t="s">
        <v>31</v>
      </c>
      <c r="I199" s="142">
        <v>0</v>
      </c>
      <c r="J199" s="149" t="s">
        <v>33</v>
      </c>
      <c r="K199" s="163">
        <f t="shared" si="4"/>
        <v>0</v>
      </c>
      <c r="L199" s="167"/>
      <c r="M199" s="1"/>
      <c r="N199" s="1"/>
      <c r="O199" s="1"/>
      <c r="P199" s="1"/>
      <c r="Q199" s="11"/>
      <c r="R199" s="11"/>
      <c r="S199" s="11"/>
    </row>
    <row r="200" spans="1:19" ht="15" customHeight="1" x14ac:dyDescent="0.35">
      <c r="A200" s="254"/>
      <c r="B200" s="267"/>
      <c r="C200" s="141" t="s">
        <v>178</v>
      </c>
      <c r="D200" s="167" t="s">
        <v>179</v>
      </c>
      <c r="E200" s="141">
        <v>130</v>
      </c>
      <c r="F200" s="168" t="s">
        <v>138</v>
      </c>
      <c r="G200" s="149">
        <v>1</v>
      </c>
      <c r="H200" s="149" t="s">
        <v>31</v>
      </c>
      <c r="I200" s="168">
        <v>80</v>
      </c>
      <c r="J200" s="149" t="s">
        <v>33</v>
      </c>
      <c r="K200" s="163">
        <f t="shared" si="4"/>
        <v>10400</v>
      </c>
      <c r="L200" s="167"/>
      <c r="M200" s="1"/>
      <c r="N200" s="1"/>
      <c r="O200" s="1"/>
      <c r="P200" s="1"/>
      <c r="Q200" s="11"/>
      <c r="R200" s="11"/>
      <c r="S200" s="11"/>
    </row>
    <row r="201" spans="1:19" ht="15" customHeight="1" x14ac:dyDescent="0.35">
      <c r="A201" s="254"/>
      <c r="B201" s="267"/>
      <c r="C201" s="254" t="s">
        <v>180</v>
      </c>
      <c r="D201" s="167" t="s">
        <v>181</v>
      </c>
      <c r="E201" s="141">
        <v>130</v>
      </c>
      <c r="F201" s="141" t="s">
        <v>182</v>
      </c>
      <c r="G201" s="141">
        <v>1</v>
      </c>
      <c r="H201" s="141" t="s">
        <v>72</v>
      </c>
      <c r="I201" s="149">
        <v>20</v>
      </c>
      <c r="J201" s="141" t="s">
        <v>33</v>
      </c>
      <c r="K201" s="163">
        <f t="shared" si="4"/>
        <v>2600</v>
      </c>
      <c r="L201" s="167"/>
      <c r="M201" s="1"/>
      <c r="N201" s="1"/>
      <c r="O201" s="1"/>
      <c r="P201" s="1"/>
      <c r="Q201" s="11"/>
      <c r="R201" s="11"/>
      <c r="S201" s="11"/>
    </row>
    <row r="202" spans="1:19" ht="15" customHeight="1" x14ac:dyDescent="0.35">
      <c r="A202" s="254"/>
      <c r="B202" s="267"/>
      <c r="C202" s="254"/>
      <c r="D202" s="167" t="s">
        <v>183</v>
      </c>
      <c r="E202" s="141">
        <v>13</v>
      </c>
      <c r="F202" s="141" t="s">
        <v>182</v>
      </c>
      <c r="G202" s="141">
        <v>1</v>
      </c>
      <c r="H202" s="141" t="s">
        <v>72</v>
      </c>
      <c r="I202" s="149">
        <v>9</v>
      </c>
      <c r="J202" s="141" t="s">
        <v>33</v>
      </c>
      <c r="K202" s="163">
        <f t="shared" si="4"/>
        <v>117</v>
      </c>
      <c r="L202" s="167"/>
      <c r="M202" s="1"/>
      <c r="N202" s="1"/>
      <c r="O202" s="1"/>
      <c r="P202" s="1"/>
      <c r="Q202" s="11"/>
      <c r="R202" s="11"/>
      <c r="S202" s="11"/>
    </row>
    <row r="203" spans="1:19" ht="15" customHeight="1" x14ac:dyDescent="0.35">
      <c r="A203" s="254"/>
      <c r="B203" s="267"/>
      <c r="C203" s="254"/>
      <c r="D203" s="167" t="s">
        <v>184</v>
      </c>
      <c r="E203" s="141">
        <v>130</v>
      </c>
      <c r="F203" s="141" t="s">
        <v>182</v>
      </c>
      <c r="G203" s="141">
        <v>1</v>
      </c>
      <c r="H203" s="141" t="s">
        <v>72</v>
      </c>
      <c r="I203" s="149">
        <v>15</v>
      </c>
      <c r="J203" s="141" t="s">
        <v>33</v>
      </c>
      <c r="K203" s="163">
        <f t="shared" si="4"/>
        <v>1950</v>
      </c>
      <c r="L203" s="167"/>
      <c r="M203" s="1"/>
      <c r="N203" s="1"/>
      <c r="O203" s="1"/>
      <c r="P203" s="1"/>
      <c r="Q203" s="11"/>
      <c r="R203" s="11"/>
      <c r="S203" s="11"/>
    </row>
    <row r="204" spans="1:19" ht="15" customHeight="1" x14ac:dyDescent="0.35">
      <c r="A204" s="254"/>
      <c r="B204" s="267" t="s">
        <v>1666</v>
      </c>
      <c r="C204" s="254" t="s">
        <v>185</v>
      </c>
      <c r="D204" s="167" t="s">
        <v>186</v>
      </c>
      <c r="E204" s="141">
        <v>1</v>
      </c>
      <c r="F204" s="141" t="s">
        <v>31</v>
      </c>
      <c r="G204" s="149">
        <v>1</v>
      </c>
      <c r="H204" s="149" t="s">
        <v>31</v>
      </c>
      <c r="I204" s="141">
        <v>4000</v>
      </c>
      <c r="J204" s="149" t="s">
        <v>33</v>
      </c>
      <c r="K204" s="163">
        <f t="shared" si="4"/>
        <v>4000</v>
      </c>
      <c r="L204" s="167"/>
      <c r="M204" s="1"/>
      <c r="N204" s="1"/>
      <c r="O204" s="1"/>
      <c r="P204" s="1"/>
      <c r="Q204" s="11"/>
      <c r="R204" s="11"/>
      <c r="S204" s="11"/>
    </row>
    <row r="205" spans="1:19" ht="15" customHeight="1" x14ac:dyDescent="0.35">
      <c r="A205" s="254"/>
      <c r="B205" s="267"/>
      <c r="C205" s="254"/>
      <c r="D205" s="167" t="s">
        <v>187</v>
      </c>
      <c r="E205" s="141">
        <v>1</v>
      </c>
      <c r="F205" s="141" t="s">
        <v>31</v>
      </c>
      <c r="G205" s="141">
        <v>1</v>
      </c>
      <c r="H205" s="141" t="s">
        <v>32</v>
      </c>
      <c r="I205" s="149">
        <v>300</v>
      </c>
      <c r="J205" s="141" t="s">
        <v>33</v>
      </c>
      <c r="K205" s="163">
        <f t="shared" si="4"/>
        <v>300</v>
      </c>
      <c r="L205" s="167"/>
      <c r="M205" s="1"/>
      <c r="N205" s="1"/>
      <c r="O205" s="1"/>
      <c r="P205" s="1"/>
      <c r="Q205" s="11"/>
      <c r="R205" s="11"/>
      <c r="S205" s="11"/>
    </row>
    <row r="206" spans="1:19" ht="15" customHeight="1" x14ac:dyDescent="0.35">
      <c r="A206" s="254"/>
      <c r="B206" s="281" t="s">
        <v>1667</v>
      </c>
      <c r="C206" s="254" t="s">
        <v>189</v>
      </c>
      <c r="D206" s="167" t="s">
        <v>190</v>
      </c>
      <c r="E206" s="141">
        <v>100</v>
      </c>
      <c r="F206" s="141" t="s">
        <v>127</v>
      </c>
      <c r="G206" s="149">
        <v>1</v>
      </c>
      <c r="H206" s="149" t="s">
        <v>31</v>
      </c>
      <c r="I206" s="141">
        <v>38</v>
      </c>
      <c r="J206" s="149" t="s">
        <v>33</v>
      </c>
      <c r="K206" s="163">
        <f t="shared" si="4"/>
        <v>3800</v>
      </c>
      <c r="L206" s="167"/>
      <c r="M206" s="1"/>
      <c r="N206" s="1"/>
      <c r="O206" s="1"/>
      <c r="P206" s="1"/>
      <c r="Q206" s="11"/>
      <c r="R206" s="11"/>
      <c r="S206" s="11"/>
    </row>
    <row r="207" spans="1:19" ht="15" customHeight="1" x14ac:dyDescent="0.35">
      <c r="A207" s="254"/>
      <c r="B207" s="281"/>
      <c r="C207" s="254"/>
      <c r="D207" s="167" t="s">
        <v>191</v>
      </c>
      <c r="E207" s="141">
        <v>50</v>
      </c>
      <c r="F207" s="141" t="s">
        <v>127</v>
      </c>
      <c r="G207" s="149">
        <v>1</v>
      </c>
      <c r="H207" s="149" t="s">
        <v>31</v>
      </c>
      <c r="I207" s="141">
        <v>0.6</v>
      </c>
      <c r="J207" s="149" t="s">
        <v>33</v>
      </c>
      <c r="K207" s="163">
        <f t="shared" si="4"/>
        <v>30</v>
      </c>
      <c r="L207" s="167" t="s">
        <v>19</v>
      </c>
      <c r="M207" s="1"/>
      <c r="N207" s="1"/>
      <c r="O207" s="1"/>
      <c r="P207" s="1"/>
      <c r="Q207" s="11"/>
      <c r="R207" s="11"/>
      <c r="S207" s="11"/>
    </row>
    <row r="208" spans="1:19" ht="30" x14ac:dyDescent="0.35">
      <c r="A208" s="254"/>
      <c r="B208" s="281"/>
      <c r="C208" s="254"/>
      <c r="D208" s="162" t="s">
        <v>192</v>
      </c>
      <c r="E208" s="141">
        <v>640</v>
      </c>
      <c r="F208" s="141" t="s">
        <v>149</v>
      </c>
      <c r="G208" s="149">
        <v>1</v>
      </c>
      <c r="H208" s="149" t="s">
        <v>31</v>
      </c>
      <c r="I208" s="141">
        <v>8</v>
      </c>
      <c r="J208" s="149" t="s">
        <v>33</v>
      </c>
      <c r="K208" s="163">
        <f t="shared" si="4"/>
        <v>5120</v>
      </c>
      <c r="L208" s="200"/>
      <c r="M208" s="1"/>
      <c r="N208" s="1"/>
      <c r="O208" s="1"/>
      <c r="P208" s="1"/>
      <c r="Q208" s="11"/>
      <c r="R208" s="11"/>
      <c r="S208" s="11"/>
    </row>
    <row r="209" spans="1:19" ht="15" customHeight="1" x14ac:dyDescent="0.35">
      <c r="A209" s="254"/>
      <c r="B209" s="281"/>
      <c r="C209" s="254"/>
      <c r="D209" s="167" t="s">
        <v>193</v>
      </c>
      <c r="E209" s="141">
        <v>1</v>
      </c>
      <c r="F209" s="141" t="s">
        <v>31</v>
      </c>
      <c r="G209" s="141">
        <v>1</v>
      </c>
      <c r="H209" s="141" t="s">
        <v>32</v>
      </c>
      <c r="I209" s="141">
        <v>350</v>
      </c>
      <c r="J209" s="149" t="s">
        <v>33</v>
      </c>
      <c r="K209" s="163">
        <f t="shared" si="4"/>
        <v>350</v>
      </c>
      <c r="L209" s="200"/>
      <c r="M209" s="1"/>
      <c r="N209" s="1"/>
      <c r="O209" s="1"/>
      <c r="P209" s="1"/>
      <c r="Q209" s="11"/>
      <c r="R209" s="11"/>
      <c r="S209" s="11"/>
    </row>
    <row r="210" spans="1:19" ht="15" customHeight="1" x14ac:dyDescent="0.35">
      <c r="A210" s="254"/>
      <c r="B210" s="281"/>
      <c r="C210" s="254"/>
      <c r="D210" s="162" t="s">
        <v>194</v>
      </c>
      <c r="E210" s="141">
        <v>30</v>
      </c>
      <c r="F210" s="141" t="s">
        <v>127</v>
      </c>
      <c r="G210" s="149">
        <v>1</v>
      </c>
      <c r="H210" s="149" t="s">
        <v>31</v>
      </c>
      <c r="I210" s="141">
        <v>10</v>
      </c>
      <c r="J210" s="149" t="s">
        <v>33</v>
      </c>
      <c r="K210" s="163">
        <f t="shared" si="4"/>
        <v>300</v>
      </c>
      <c r="L210" s="200"/>
      <c r="M210" s="1"/>
      <c r="N210" s="1"/>
      <c r="O210" s="1"/>
      <c r="P210" s="1"/>
      <c r="Q210" s="11"/>
      <c r="R210" s="11"/>
      <c r="S210" s="11"/>
    </row>
    <row r="211" spans="1:19" ht="30" x14ac:dyDescent="0.35">
      <c r="A211" s="254"/>
      <c r="B211" s="281"/>
      <c r="C211" s="254"/>
      <c r="D211" s="167" t="s">
        <v>195</v>
      </c>
      <c r="E211" s="141">
        <v>80</v>
      </c>
      <c r="F211" s="141" t="s">
        <v>196</v>
      </c>
      <c r="G211" s="149">
        <v>1</v>
      </c>
      <c r="H211" s="149" t="s">
        <v>31</v>
      </c>
      <c r="I211" s="141">
        <v>10</v>
      </c>
      <c r="J211" s="149" t="s">
        <v>33</v>
      </c>
      <c r="K211" s="163">
        <f t="shared" si="4"/>
        <v>800</v>
      </c>
      <c r="L211" s="200"/>
      <c r="M211" s="1"/>
      <c r="N211" s="1"/>
      <c r="O211" s="1"/>
      <c r="P211" s="1"/>
      <c r="Q211" s="11"/>
      <c r="R211" s="11"/>
      <c r="S211" s="11"/>
    </row>
    <row r="212" spans="1:19" ht="15" customHeight="1" x14ac:dyDescent="0.35">
      <c r="A212" s="254"/>
      <c r="B212" s="281"/>
      <c r="C212" s="254"/>
      <c r="D212" s="167" t="s">
        <v>197</v>
      </c>
      <c r="E212" s="141">
        <v>50</v>
      </c>
      <c r="F212" s="141" t="s">
        <v>196</v>
      </c>
      <c r="G212" s="149">
        <v>1</v>
      </c>
      <c r="H212" s="149" t="s">
        <v>31</v>
      </c>
      <c r="I212" s="141">
        <v>10</v>
      </c>
      <c r="J212" s="149" t="s">
        <v>33</v>
      </c>
      <c r="K212" s="163">
        <f t="shared" si="4"/>
        <v>500</v>
      </c>
      <c r="L212" s="200"/>
      <c r="M212" s="1"/>
      <c r="N212" s="1"/>
      <c r="O212" s="1"/>
      <c r="P212" s="1"/>
      <c r="Q212" s="11"/>
      <c r="R212" s="11"/>
      <c r="S212" s="11"/>
    </row>
    <row r="213" spans="1:19" ht="15" customHeight="1" x14ac:dyDescent="0.35">
      <c r="A213" s="254"/>
      <c r="B213" s="281"/>
      <c r="C213" s="254"/>
      <c r="D213" s="167" t="s">
        <v>198</v>
      </c>
      <c r="E213" s="141">
        <v>32</v>
      </c>
      <c r="F213" s="141" t="s">
        <v>78</v>
      </c>
      <c r="G213" s="149">
        <v>1</v>
      </c>
      <c r="H213" s="149" t="s">
        <v>31</v>
      </c>
      <c r="I213" s="141">
        <v>350</v>
      </c>
      <c r="J213" s="149" t="s">
        <v>33</v>
      </c>
      <c r="K213" s="163">
        <f t="shared" si="4"/>
        <v>11200</v>
      </c>
      <c r="L213" s="200"/>
      <c r="M213" s="1"/>
      <c r="N213" s="1"/>
      <c r="O213" s="1"/>
      <c r="P213" s="1"/>
      <c r="Q213" s="11"/>
      <c r="R213" s="11"/>
      <c r="S213" s="11"/>
    </row>
    <row r="214" spans="1:19" ht="15" customHeight="1" x14ac:dyDescent="0.35">
      <c r="A214" s="254"/>
      <c r="B214" s="281"/>
      <c r="C214" s="254"/>
      <c r="D214" s="167" t="s">
        <v>199</v>
      </c>
      <c r="E214" s="141">
        <v>45</v>
      </c>
      <c r="F214" s="141" t="s">
        <v>145</v>
      </c>
      <c r="G214" s="149">
        <v>1</v>
      </c>
      <c r="H214" s="149" t="s">
        <v>31</v>
      </c>
      <c r="I214" s="141">
        <v>35</v>
      </c>
      <c r="J214" s="149" t="s">
        <v>33</v>
      </c>
      <c r="K214" s="163">
        <f t="shared" si="4"/>
        <v>1575</v>
      </c>
      <c r="L214" s="147"/>
      <c r="M214" s="1"/>
      <c r="N214" s="1"/>
      <c r="O214" s="1"/>
      <c r="P214" s="1"/>
      <c r="Q214" s="11"/>
      <c r="R214" s="11"/>
      <c r="S214" s="11"/>
    </row>
    <row r="215" spans="1:19" ht="30" x14ac:dyDescent="0.35">
      <c r="A215" s="254"/>
      <c r="B215" s="281"/>
      <c r="C215" s="254"/>
      <c r="D215" s="167" t="s">
        <v>200</v>
      </c>
      <c r="E215" s="141">
        <v>6</v>
      </c>
      <c r="F215" s="141" t="s">
        <v>127</v>
      </c>
      <c r="G215" s="149">
        <v>1</v>
      </c>
      <c r="H215" s="149" t="s">
        <v>31</v>
      </c>
      <c r="I215" s="141">
        <v>200</v>
      </c>
      <c r="J215" s="149" t="s">
        <v>33</v>
      </c>
      <c r="K215" s="163">
        <f t="shared" si="4"/>
        <v>1200</v>
      </c>
      <c r="L215" s="147"/>
      <c r="M215" s="1"/>
      <c r="N215" s="1"/>
      <c r="O215" s="1"/>
      <c r="P215" s="1"/>
      <c r="Q215" s="11"/>
      <c r="R215" s="11"/>
      <c r="S215" s="11"/>
    </row>
    <row r="216" spans="1:19" ht="15" customHeight="1" x14ac:dyDescent="0.35">
      <c r="A216" s="254"/>
      <c r="B216" s="281"/>
      <c r="C216" s="254"/>
      <c r="D216" s="167" t="s">
        <v>201</v>
      </c>
      <c r="E216" s="141">
        <v>18</v>
      </c>
      <c r="F216" s="141" t="s">
        <v>202</v>
      </c>
      <c r="G216" s="149">
        <v>1</v>
      </c>
      <c r="H216" s="149" t="s">
        <v>31</v>
      </c>
      <c r="I216" s="141">
        <v>5</v>
      </c>
      <c r="J216" s="149" t="s">
        <v>33</v>
      </c>
      <c r="K216" s="163">
        <f t="shared" si="4"/>
        <v>90</v>
      </c>
      <c r="L216" s="147"/>
      <c r="M216" s="1"/>
      <c r="N216" s="1"/>
      <c r="O216" s="1"/>
      <c r="P216" s="1"/>
      <c r="Q216" s="11"/>
      <c r="R216" s="11"/>
      <c r="S216" s="11"/>
    </row>
    <row r="217" spans="1:19" ht="15" customHeight="1" x14ac:dyDescent="0.35">
      <c r="A217" s="254"/>
      <c r="B217" s="281"/>
      <c r="C217" s="254" t="s">
        <v>203</v>
      </c>
      <c r="D217" s="167" t="s">
        <v>204</v>
      </c>
      <c r="E217" s="141">
        <v>86</v>
      </c>
      <c r="F217" s="141" t="s">
        <v>78</v>
      </c>
      <c r="G217" s="141">
        <v>5</v>
      </c>
      <c r="H217" s="141" t="s">
        <v>151</v>
      </c>
      <c r="I217" s="141">
        <v>1.4</v>
      </c>
      <c r="J217" s="149" t="s">
        <v>33</v>
      </c>
      <c r="K217" s="163">
        <f t="shared" si="4"/>
        <v>602</v>
      </c>
      <c r="L217" s="147"/>
      <c r="M217" s="1"/>
      <c r="N217" s="1"/>
      <c r="O217" s="1"/>
      <c r="P217" s="1"/>
      <c r="Q217" s="11"/>
      <c r="R217" s="11"/>
      <c r="S217" s="11"/>
    </row>
    <row r="218" spans="1:19" ht="15" customHeight="1" x14ac:dyDescent="0.35">
      <c r="A218" s="254"/>
      <c r="B218" s="281"/>
      <c r="C218" s="254"/>
      <c r="D218" s="167" t="s">
        <v>205</v>
      </c>
      <c r="E218" s="141">
        <v>86</v>
      </c>
      <c r="F218" s="141" t="s">
        <v>78</v>
      </c>
      <c r="G218" s="141">
        <v>5</v>
      </c>
      <c r="H218" s="141" t="s">
        <v>151</v>
      </c>
      <c r="I218" s="141">
        <v>2.2000000000000002</v>
      </c>
      <c r="J218" s="149" t="s">
        <v>33</v>
      </c>
      <c r="K218" s="163">
        <f t="shared" si="4"/>
        <v>946.00000000000011</v>
      </c>
      <c r="L218" s="147"/>
      <c r="M218" s="1"/>
      <c r="N218" s="1"/>
      <c r="O218" s="1"/>
      <c r="P218" s="1"/>
      <c r="Q218" s="11"/>
      <c r="R218" s="11"/>
      <c r="S218" s="11"/>
    </row>
    <row r="219" spans="1:19" ht="15" customHeight="1" x14ac:dyDescent="0.35">
      <c r="A219" s="254"/>
      <c r="B219" s="281"/>
      <c r="C219" s="254"/>
      <c r="D219" s="167" t="s">
        <v>206</v>
      </c>
      <c r="E219" s="141">
        <v>86</v>
      </c>
      <c r="F219" s="141" t="s">
        <v>78</v>
      </c>
      <c r="G219" s="141">
        <v>1</v>
      </c>
      <c r="H219" s="141" t="s">
        <v>149</v>
      </c>
      <c r="I219" s="141">
        <v>11</v>
      </c>
      <c r="J219" s="149" t="s">
        <v>33</v>
      </c>
      <c r="K219" s="163">
        <f t="shared" si="4"/>
        <v>946</v>
      </c>
      <c r="L219" s="201"/>
      <c r="M219" s="1"/>
      <c r="N219" s="1"/>
      <c r="O219" s="1"/>
      <c r="P219" s="1"/>
      <c r="Q219" s="11"/>
      <c r="R219" s="11"/>
      <c r="S219" s="11"/>
    </row>
    <row r="220" spans="1:19" s="67" customFormat="1" ht="15" customHeight="1" x14ac:dyDescent="0.35">
      <c r="A220" s="254"/>
      <c r="B220" s="141" t="s">
        <v>1668</v>
      </c>
      <c r="C220" s="141" t="s">
        <v>119</v>
      </c>
      <c r="D220" s="167" t="s">
        <v>120</v>
      </c>
      <c r="E220" s="141">
        <v>6</v>
      </c>
      <c r="F220" s="141" t="s">
        <v>384</v>
      </c>
      <c r="G220" s="141">
        <v>1</v>
      </c>
      <c r="H220" s="141" t="s">
        <v>72</v>
      </c>
      <c r="I220" s="141">
        <v>90</v>
      </c>
      <c r="J220" s="141" t="s">
        <v>33</v>
      </c>
      <c r="K220" s="163">
        <f t="shared" si="4"/>
        <v>540</v>
      </c>
      <c r="L220" s="147"/>
      <c r="M220" s="139"/>
      <c r="N220" s="139"/>
      <c r="O220" s="139"/>
      <c r="P220" s="139"/>
      <c r="Q220" s="140"/>
      <c r="R220" s="140"/>
      <c r="S220" s="140"/>
    </row>
    <row r="221" spans="1:19" s="67" customFormat="1" ht="15" customHeight="1" x14ac:dyDescent="0.35">
      <c r="A221" s="254"/>
      <c r="B221" s="254" t="s">
        <v>1669</v>
      </c>
      <c r="C221" s="254" t="s">
        <v>123</v>
      </c>
      <c r="D221" s="167" t="s">
        <v>385</v>
      </c>
      <c r="E221" s="141">
        <v>12</v>
      </c>
      <c r="F221" s="141" t="s">
        <v>125</v>
      </c>
      <c r="G221" s="141">
        <v>1</v>
      </c>
      <c r="H221" s="141" t="s">
        <v>31</v>
      </c>
      <c r="I221" s="141">
        <v>350</v>
      </c>
      <c r="J221" s="141" t="s">
        <v>33</v>
      </c>
      <c r="K221" s="163">
        <f t="shared" si="4"/>
        <v>4200</v>
      </c>
      <c r="L221" s="147"/>
      <c r="M221" s="139"/>
      <c r="N221" s="139"/>
      <c r="O221" s="139"/>
      <c r="P221" s="139"/>
      <c r="Q221" s="140"/>
      <c r="R221" s="140"/>
      <c r="S221" s="140"/>
    </row>
    <row r="222" spans="1:19" s="67" customFormat="1" ht="15" customHeight="1" x14ac:dyDescent="0.35">
      <c r="A222" s="254"/>
      <c r="B222" s="254"/>
      <c r="C222" s="254"/>
      <c r="D222" s="167" t="s">
        <v>128</v>
      </c>
      <c r="E222" s="141">
        <v>2</v>
      </c>
      <c r="F222" s="141" t="s">
        <v>87</v>
      </c>
      <c r="G222" s="141">
        <v>1</v>
      </c>
      <c r="H222" s="141" t="s">
        <v>31</v>
      </c>
      <c r="I222" s="141">
        <v>300</v>
      </c>
      <c r="J222" s="141" t="s">
        <v>33</v>
      </c>
      <c r="K222" s="163">
        <f t="shared" si="4"/>
        <v>600</v>
      </c>
      <c r="L222" s="167"/>
      <c r="M222" s="139"/>
      <c r="N222" s="139"/>
      <c r="O222" s="139"/>
      <c r="P222" s="139"/>
      <c r="Q222" s="140"/>
      <c r="R222" s="140"/>
      <c r="S222" s="140"/>
    </row>
    <row r="223" spans="1:19" s="67" customFormat="1" ht="15" customHeight="1" x14ac:dyDescent="0.35">
      <c r="A223" s="254"/>
      <c r="B223" s="254"/>
      <c r="C223" s="254"/>
      <c r="D223" s="167" t="s">
        <v>129</v>
      </c>
      <c r="E223" s="141">
        <v>2</v>
      </c>
      <c r="F223" s="141" t="s">
        <v>107</v>
      </c>
      <c r="G223" s="141">
        <v>1</v>
      </c>
      <c r="H223" s="141" t="s">
        <v>31</v>
      </c>
      <c r="I223" s="141">
        <v>250</v>
      </c>
      <c r="J223" s="141" t="s">
        <v>33</v>
      </c>
      <c r="K223" s="163">
        <f t="shared" si="4"/>
        <v>500</v>
      </c>
      <c r="L223" s="167"/>
      <c r="M223" s="139"/>
      <c r="N223" s="139"/>
      <c r="O223" s="139"/>
      <c r="P223" s="139"/>
      <c r="Q223" s="140"/>
      <c r="R223" s="140"/>
      <c r="S223" s="140"/>
    </row>
    <row r="224" spans="1:19" s="67" customFormat="1" ht="15" customHeight="1" x14ac:dyDescent="0.35">
      <c r="A224" s="254"/>
      <c r="B224" s="254"/>
      <c r="C224" s="254"/>
      <c r="D224" s="167" t="s">
        <v>386</v>
      </c>
      <c r="E224" s="141">
        <v>1</v>
      </c>
      <c r="F224" s="141" t="s">
        <v>31</v>
      </c>
      <c r="G224" s="141">
        <v>1</v>
      </c>
      <c r="H224" s="141" t="s">
        <v>32</v>
      </c>
      <c r="I224" s="141">
        <v>1500</v>
      </c>
      <c r="J224" s="141" t="s">
        <v>33</v>
      </c>
      <c r="K224" s="163">
        <f t="shared" si="4"/>
        <v>1500</v>
      </c>
      <c r="L224" s="167"/>
      <c r="M224" s="139"/>
      <c r="N224" s="139"/>
      <c r="O224" s="139"/>
      <c r="P224" s="139"/>
      <c r="Q224" s="140"/>
      <c r="R224" s="140"/>
      <c r="S224" s="140"/>
    </row>
    <row r="225" spans="1:19" s="67" customFormat="1" ht="15" customHeight="1" x14ac:dyDescent="0.35">
      <c r="A225" s="254"/>
      <c r="B225" s="254"/>
      <c r="C225" s="254" t="s">
        <v>387</v>
      </c>
      <c r="D225" s="167" t="s">
        <v>388</v>
      </c>
      <c r="E225" s="141">
        <v>12</v>
      </c>
      <c r="F225" s="141" t="s">
        <v>125</v>
      </c>
      <c r="G225" s="141">
        <v>1</v>
      </c>
      <c r="H225" s="141" t="s">
        <v>31</v>
      </c>
      <c r="I225" s="141">
        <v>350</v>
      </c>
      <c r="J225" s="141" t="s">
        <v>33</v>
      </c>
      <c r="K225" s="163">
        <f t="shared" si="4"/>
        <v>4200</v>
      </c>
      <c r="L225" s="167"/>
      <c r="M225" s="139"/>
      <c r="N225" s="139"/>
      <c r="O225" s="139"/>
      <c r="P225" s="139"/>
      <c r="Q225" s="140"/>
      <c r="R225" s="140"/>
      <c r="S225" s="140"/>
    </row>
    <row r="226" spans="1:19" s="67" customFormat="1" ht="15" customHeight="1" x14ac:dyDescent="0.35">
      <c r="A226" s="254"/>
      <c r="B226" s="254"/>
      <c r="C226" s="254"/>
      <c r="D226" s="167" t="s">
        <v>128</v>
      </c>
      <c r="E226" s="141">
        <v>2</v>
      </c>
      <c r="F226" s="141" t="s">
        <v>87</v>
      </c>
      <c r="G226" s="141">
        <v>1</v>
      </c>
      <c r="H226" s="141" t="s">
        <v>31</v>
      </c>
      <c r="I226" s="141">
        <v>300</v>
      </c>
      <c r="J226" s="141" t="s">
        <v>33</v>
      </c>
      <c r="K226" s="163">
        <f t="shared" si="4"/>
        <v>600</v>
      </c>
      <c r="L226" s="167"/>
      <c r="M226" s="139"/>
      <c r="N226" s="139"/>
      <c r="O226" s="139"/>
      <c r="P226" s="139"/>
      <c r="Q226" s="140"/>
      <c r="R226" s="140"/>
      <c r="S226" s="140"/>
    </row>
    <row r="227" spans="1:19" s="67" customFormat="1" ht="15" customHeight="1" x14ac:dyDescent="0.35">
      <c r="A227" s="254"/>
      <c r="B227" s="254"/>
      <c r="C227" s="254"/>
      <c r="D227" s="167" t="s">
        <v>129</v>
      </c>
      <c r="E227" s="141">
        <v>2</v>
      </c>
      <c r="F227" s="141" t="s">
        <v>107</v>
      </c>
      <c r="G227" s="141">
        <v>1</v>
      </c>
      <c r="H227" s="141" t="s">
        <v>31</v>
      </c>
      <c r="I227" s="141">
        <v>250</v>
      </c>
      <c r="J227" s="141" t="s">
        <v>33</v>
      </c>
      <c r="K227" s="163">
        <f t="shared" ref="K227:K290" si="5">E227*G227*I227</f>
        <v>500</v>
      </c>
      <c r="L227" s="167"/>
      <c r="M227" s="139"/>
      <c r="N227" s="139"/>
      <c r="O227" s="139"/>
      <c r="P227" s="139"/>
      <c r="Q227" s="140"/>
      <c r="R227" s="140"/>
      <c r="S227" s="140"/>
    </row>
    <row r="228" spans="1:19" s="67" customFormat="1" ht="30" x14ac:dyDescent="0.35">
      <c r="A228" s="254"/>
      <c r="B228" s="254"/>
      <c r="C228" s="254" t="s">
        <v>389</v>
      </c>
      <c r="D228" s="167" t="s">
        <v>390</v>
      </c>
      <c r="E228" s="141">
        <v>2</v>
      </c>
      <c r="F228" s="141" t="s">
        <v>127</v>
      </c>
      <c r="G228" s="141">
        <v>1</v>
      </c>
      <c r="H228" s="141" t="s">
        <v>72</v>
      </c>
      <c r="I228" s="141">
        <v>200</v>
      </c>
      <c r="J228" s="141" t="s">
        <v>33</v>
      </c>
      <c r="K228" s="163">
        <f t="shared" si="5"/>
        <v>400</v>
      </c>
      <c r="L228" s="167"/>
      <c r="M228" s="139"/>
      <c r="N228" s="139"/>
      <c r="O228" s="139"/>
      <c r="P228" s="139"/>
      <c r="Q228" s="140"/>
      <c r="R228" s="140"/>
      <c r="S228" s="140"/>
    </row>
    <row r="229" spans="1:19" s="67" customFormat="1" ht="15" customHeight="1" x14ac:dyDescent="0.35">
      <c r="A229" s="254"/>
      <c r="B229" s="254"/>
      <c r="C229" s="254"/>
      <c r="D229" s="167" t="s">
        <v>391</v>
      </c>
      <c r="E229" s="141">
        <v>2</v>
      </c>
      <c r="F229" s="141" t="s">
        <v>127</v>
      </c>
      <c r="G229" s="141">
        <v>1</v>
      </c>
      <c r="H229" s="141" t="s">
        <v>72</v>
      </c>
      <c r="I229" s="141">
        <v>65</v>
      </c>
      <c r="J229" s="141" t="s">
        <v>33</v>
      </c>
      <c r="K229" s="163">
        <f t="shared" si="5"/>
        <v>130</v>
      </c>
      <c r="L229" s="167"/>
      <c r="M229" s="139"/>
      <c r="N229" s="139"/>
      <c r="O229" s="139"/>
      <c r="P229" s="139"/>
      <c r="Q229" s="140"/>
      <c r="R229" s="140"/>
      <c r="S229" s="140"/>
    </row>
    <row r="230" spans="1:19" s="67" customFormat="1" ht="15" customHeight="1" x14ac:dyDescent="0.35">
      <c r="A230" s="254"/>
      <c r="B230" s="254" t="s">
        <v>1670</v>
      </c>
      <c r="C230" s="254" t="s">
        <v>392</v>
      </c>
      <c r="D230" s="167" t="s">
        <v>393</v>
      </c>
      <c r="E230" s="141">
        <v>1</v>
      </c>
      <c r="F230" s="141" t="s">
        <v>132</v>
      </c>
      <c r="G230" s="141">
        <v>1</v>
      </c>
      <c r="H230" s="141" t="s">
        <v>72</v>
      </c>
      <c r="I230" s="141">
        <v>30</v>
      </c>
      <c r="J230" s="141" t="s">
        <v>33</v>
      </c>
      <c r="K230" s="163">
        <f t="shared" si="5"/>
        <v>30</v>
      </c>
      <c r="L230" s="147" t="s">
        <v>19</v>
      </c>
      <c r="M230" s="139"/>
      <c r="N230" s="139"/>
      <c r="O230" s="139"/>
      <c r="P230" s="139"/>
      <c r="Q230" s="140"/>
      <c r="R230" s="140"/>
      <c r="S230" s="140"/>
    </row>
    <row r="231" spans="1:19" s="67" customFormat="1" ht="30" x14ac:dyDescent="0.35">
      <c r="A231" s="254"/>
      <c r="B231" s="254"/>
      <c r="C231" s="254"/>
      <c r="D231" s="167" t="s">
        <v>394</v>
      </c>
      <c r="E231" s="141">
        <v>220</v>
      </c>
      <c r="F231" s="141" t="s">
        <v>136</v>
      </c>
      <c r="G231" s="141">
        <v>1</v>
      </c>
      <c r="H231" s="141" t="s">
        <v>72</v>
      </c>
      <c r="I231" s="141">
        <v>10</v>
      </c>
      <c r="J231" s="141" t="s">
        <v>33</v>
      </c>
      <c r="K231" s="163">
        <f t="shared" si="5"/>
        <v>2200</v>
      </c>
      <c r="L231" s="147"/>
      <c r="M231" s="139"/>
      <c r="N231" s="139"/>
      <c r="O231" s="139"/>
      <c r="P231" s="139"/>
      <c r="Q231" s="140"/>
      <c r="R231" s="140"/>
      <c r="S231" s="140"/>
    </row>
    <row r="232" spans="1:19" s="67" customFormat="1" ht="15" customHeight="1" x14ac:dyDescent="0.35">
      <c r="A232" s="254"/>
      <c r="B232" s="254"/>
      <c r="C232" s="254"/>
      <c r="D232" s="167" t="s">
        <v>395</v>
      </c>
      <c r="E232" s="141">
        <v>150</v>
      </c>
      <c r="F232" s="141" t="s">
        <v>136</v>
      </c>
      <c r="G232" s="141">
        <v>1</v>
      </c>
      <c r="H232" s="141" t="s">
        <v>72</v>
      </c>
      <c r="I232" s="141">
        <v>10</v>
      </c>
      <c r="J232" s="141" t="s">
        <v>33</v>
      </c>
      <c r="K232" s="163">
        <f t="shared" si="5"/>
        <v>1500</v>
      </c>
      <c r="L232" s="147"/>
      <c r="M232" s="139"/>
      <c r="N232" s="139"/>
      <c r="O232" s="139"/>
      <c r="P232" s="139"/>
      <c r="Q232" s="140"/>
      <c r="R232" s="140"/>
      <c r="S232" s="140"/>
    </row>
    <row r="233" spans="1:19" s="67" customFormat="1" ht="30" x14ac:dyDescent="0.35">
      <c r="A233" s="254"/>
      <c r="B233" s="254"/>
      <c r="C233" s="254"/>
      <c r="D233" s="167" t="s">
        <v>396</v>
      </c>
      <c r="E233" s="141">
        <v>450</v>
      </c>
      <c r="F233" s="141" t="s">
        <v>182</v>
      </c>
      <c r="G233" s="141">
        <v>1</v>
      </c>
      <c r="H233" s="141" t="s">
        <v>72</v>
      </c>
      <c r="I233" s="141">
        <v>1.5</v>
      </c>
      <c r="J233" s="141" t="s">
        <v>33</v>
      </c>
      <c r="K233" s="163">
        <f t="shared" si="5"/>
        <v>675</v>
      </c>
      <c r="L233" s="147"/>
      <c r="M233" s="139"/>
      <c r="N233" s="139"/>
      <c r="O233" s="139"/>
      <c r="P233" s="139"/>
      <c r="Q233" s="140"/>
      <c r="R233" s="140"/>
      <c r="S233" s="140"/>
    </row>
    <row r="234" spans="1:19" s="67" customFormat="1" ht="15" customHeight="1" x14ac:dyDescent="0.35">
      <c r="A234" s="254"/>
      <c r="B234" s="254"/>
      <c r="C234" s="254"/>
      <c r="D234" s="167" t="s">
        <v>397</v>
      </c>
      <c r="E234" s="141">
        <v>210</v>
      </c>
      <c r="F234" s="141" t="s">
        <v>182</v>
      </c>
      <c r="G234" s="141">
        <v>1</v>
      </c>
      <c r="H234" s="141" t="s">
        <v>72</v>
      </c>
      <c r="I234" s="149">
        <v>9</v>
      </c>
      <c r="J234" s="141" t="s">
        <v>33</v>
      </c>
      <c r="K234" s="163">
        <f t="shared" si="5"/>
        <v>1890</v>
      </c>
      <c r="L234" s="147"/>
      <c r="M234" s="139"/>
      <c r="N234" s="139"/>
      <c r="O234" s="139"/>
      <c r="P234" s="139"/>
      <c r="Q234" s="140"/>
      <c r="R234" s="140"/>
      <c r="S234" s="140"/>
    </row>
    <row r="235" spans="1:19" s="67" customFormat="1" ht="15" customHeight="1" x14ac:dyDescent="0.35">
      <c r="A235" s="254"/>
      <c r="B235" s="254"/>
      <c r="C235" s="254"/>
      <c r="D235" s="167" t="s">
        <v>184</v>
      </c>
      <c r="E235" s="141">
        <v>210</v>
      </c>
      <c r="F235" s="141" t="s">
        <v>182</v>
      </c>
      <c r="G235" s="141">
        <v>1</v>
      </c>
      <c r="H235" s="141" t="s">
        <v>72</v>
      </c>
      <c r="I235" s="149">
        <v>15</v>
      </c>
      <c r="J235" s="141" t="s">
        <v>33</v>
      </c>
      <c r="K235" s="163">
        <f t="shared" si="5"/>
        <v>3150</v>
      </c>
      <c r="L235" s="147"/>
      <c r="M235" s="139"/>
      <c r="N235" s="139"/>
      <c r="O235" s="139"/>
      <c r="P235" s="139"/>
      <c r="Q235" s="140"/>
      <c r="R235" s="140"/>
      <c r="S235" s="140"/>
    </row>
    <row r="236" spans="1:19" s="67" customFormat="1" ht="15" customHeight="1" x14ac:dyDescent="0.35">
      <c r="A236" s="254"/>
      <c r="B236" s="254"/>
      <c r="C236" s="254"/>
      <c r="D236" s="167" t="s">
        <v>398</v>
      </c>
      <c r="E236" s="141">
        <v>1</v>
      </c>
      <c r="F236" s="141" t="s">
        <v>31</v>
      </c>
      <c r="G236" s="149">
        <v>1</v>
      </c>
      <c r="H236" s="149" t="s">
        <v>32</v>
      </c>
      <c r="I236" s="149">
        <v>298</v>
      </c>
      <c r="J236" s="141" t="s">
        <v>33</v>
      </c>
      <c r="K236" s="163">
        <f t="shared" si="5"/>
        <v>298</v>
      </c>
      <c r="L236" s="147"/>
      <c r="M236" s="139"/>
      <c r="N236" s="139"/>
      <c r="O236" s="139"/>
      <c r="P236" s="139"/>
      <c r="Q236" s="140"/>
      <c r="R236" s="140"/>
      <c r="S236" s="140"/>
    </row>
    <row r="237" spans="1:19" s="67" customFormat="1" ht="30" x14ac:dyDescent="0.35">
      <c r="A237" s="254"/>
      <c r="B237" s="254"/>
      <c r="C237" s="254"/>
      <c r="D237" s="167" t="s">
        <v>399</v>
      </c>
      <c r="E237" s="141">
        <v>260</v>
      </c>
      <c r="F237" s="141" t="s">
        <v>127</v>
      </c>
      <c r="G237" s="189">
        <v>1</v>
      </c>
      <c r="H237" s="149" t="s">
        <v>31</v>
      </c>
      <c r="I237" s="141">
        <v>2.6</v>
      </c>
      <c r="J237" s="141" t="s">
        <v>33</v>
      </c>
      <c r="K237" s="163">
        <f t="shared" si="5"/>
        <v>676</v>
      </c>
      <c r="L237" s="147"/>
      <c r="M237" s="139"/>
      <c r="N237" s="139"/>
      <c r="O237" s="139"/>
      <c r="P237" s="139"/>
      <c r="Q237" s="140"/>
      <c r="R237" s="140"/>
      <c r="S237" s="140"/>
    </row>
    <row r="238" spans="1:19" s="67" customFormat="1" ht="15" customHeight="1" x14ac:dyDescent="0.35">
      <c r="A238" s="254"/>
      <c r="B238" s="254"/>
      <c r="C238" s="254"/>
      <c r="D238" s="167" t="s">
        <v>400</v>
      </c>
      <c r="E238" s="141">
        <v>1</v>
      </c>
      <c r="F238" s="141" t="s">
        <v>138</v>
      </c>
      <c r="G238" s="141">
        <v>1</v>
      </c>
      <c r="H238" s="141" t="s">
        <v>72</v>
      </c>
      <c r="I238" s="149">
        <v>480</v>
      </c>
      <c r="J238" s="141" t="s">
        <v>33</v>
      </c>
      <c r="K238" s="163">
        <f t="shared" si="5"/>
        <v>480</v>
      </c>
      <c r="L238" s="147"/>
      <c r="M238" s="139"/>
      <c r="N238" s="139"/>
      <c r="O238" s="139"/>
      <c r="P238" s="139"/>
      <c r="Q238" s="140"/>
      <c r="R238" s="140"/>
      <c r="S238" s="140"/>
    </row>
    <row r="239" spans="1:19" s="67" customFormat="1" ht="15" customHeight="1" x14ac:dyDescent="0.35">
      <c r="A239" s="254"/>
      <c r="B239" s="254"/>
      <c r="C239" s="254"/>
      <c r="D239" s="167" t="s">
        <v>401</v>
      </c>
      <c r="E239" s="141">
        <v>1</v>
      </c>
      <c r="F239" s="141" t="s">
        <v>31</v>
      </c>
      <c r="G239" s="141">
        <v>1</v>
      </c>
      <c r="H239" s="141" t="s">
        <v>32</v>
      </c>
      <c r="I239" s="149">
        <v>80</v>
      </c>
      <c r="J239" s="141" t="s">
        <v>33</v>
      </c>
      <c r="K239" s="163">
        <f t="shared" si="5"/>
        <v>80</v>
      </c>
      <c r="L239" s="147"/>
      <c r="M239" s="139"/>
      <c r="N239" s="139"/>
      <c r="O239" s="139"/>
      <c r="P239" s="139"/>
      <c r="Q239" s="140"/>
      <c r="R239" s="140"/>
      <c r="S239" s="140"/>
    </row>
    <row r="240" spans="1:19" s="67" customFormat="1" ht="30" x14ac:dyDescent="0.35">
      <c r="A240" s="254"/>
      <c r="B240" s="254"/>
      <c r="C240" s="254"/>
      <c r="D240" s="167" t="s">
        <v>402</v>
      </c>
      <c r="E240" s="141">
        <v>1</v>
      </c>
      <c r="F240" s="141" t="s">
        <v>210</v>
      </c>
      <c r="G240" s="141">
        <v>1</v>
      </c>
      <c r="H240" s="141" t="s">
        <v>72</v>
      </c>
      <c r="I240" s="141">
        <v>18973.900000000001</v>
      </c>
      <c r="J240" s="141" t="s">
        <v>33</v>
      </c>
      <c r="K240" s="163">
        <f t="shared" si="5"/>
        <v>18973.900000000001</v>
      </c>
      <c r="L240" s="180" t="s">
        <v>1752</v>
      </c>
      <c r="M240" s="139"/>
      <c r="N240" s="139"/>
      <c r="O240" s="139"/>
      <c r="P240" s="139"/>
      <c r="Q240" s="140"/>
      <c r="R240" s="140"/>
      <c r="S240" s="140"/>
    </row>
    <row r="241" spans="1:19" s="67" customFormat="1" ht="15" customHeight="1" x14ac:dyDescent="0.35">
      <c r="A241" s="254"/>
      <c r="B241" s="254"/>
      <c r="C241" s="254"/>
      <c r="D241" s="167" t="s">
        <v>403</v>
      </c>
      <c r="E241" s="141">
        <v>1</v>
      </c>
      <c r="F241" s="141" t="s">
        <v>210</v>
      </c>
      <c r="G241" s="141">
        <v>1</v>
      </c>
      <c r="H241" s="141" t="s">
        <v>72</v>
      </c>
      <c r="I241" s="141">
        <v>45</v>
      </c>
      <c r="J241" s="141" t="s">
        <v>33</v>
      </c>
      <c r="K241" s="163">
        <f t="shared" si="5"/>
        <v>45</v>
      </c>
      <c r="L241" s="147"/>
      <c r="M241" s="139"/>
      <c r="N241" s="139"/>
      <c r="O241" s="139"/>
      <c r="P241" s="139"/>
      <c r="Q241" s="140"/>
      <c r="R241" s="140"/>
      <c r="S241" s="140"/>
    </row>
    <row r="242" spans="1:19" s="67" customFormat="1" ht="15" customHeight="1" x14ac:dyDescent="0.35">
      <c r="A242" s="254"/>
      <c r="B242" s="254"/>
      <c r="C242" s="254"/>
      <c r="D242" s="167" t="s">
        <v>404</v>
      </c>
      <c r="E242" s="141">
        <v>1</v>
      </c>
      <c r="F242" s="141" t="s">
        <v>210</v>
      </c>
      <c r="G242" s="141">
        <v>1</v>
      </c>
      <c r="H242" s="141" t="s">
        <v>72</v>
      </c>
      <c r="I242" s="141">
        <v>300</v>
      </c>
      <c r="J242" s="141" t="s">
        <v>33</v>
      </c>
      <c r="K242" s="163">
        <f t="shared" si="5"/>
        <v>300</v>
      </c>
      <c r="L242" s="147"/>
      <c r="M242" s="139"/>
      <c r="N242" s="139"/>
      <c r="O242" s="139"/>
      <c r="P242" s="139"/>
      <c r="Q242" s="140"/>
      <c r="R242" s="140"/>
      <c r="S242" s="140"/>
    </row>
    <row r="243" spans="1:19" s="67" customFormat="1" ht="15" customHeight="1" x14ac:dyDescent="0.35">
      <c r="A243" s="254"/>
      <c r="B243" s="254"/>
      <c r="C243" s="254"/>
      <c r="D243" s="167" t="s">
        <v>405</v>
      </c>
      <c r="E243" s="141">
        <v>2</v>
      </c>
      <c r="F243" s="141" t="s">
        <v>210</v>
      </c>
      <c r="G243" s="141">
        <v>1</v>
      </c>
      <c r="H243" s="141" t="s">
        <v>72</v>
      </c>
      <c r="I243" s="141">
        <v>98</v>
      </c>
      <c r="J243" s="141" t="s">
        <v>33</v>
      </c>
      <c r="K243" s="163">
        <f t="shared" si="5"/>
        <v>196</v>
      </c>
      <c r="L243" s="147"/>
      <c r="M243" s="139"/>
      <c r="N243" s="139"/>
      <c r="O243" s="139"/>
      <c r="P243" s="139"/>
      <c r="Q243" s="140"/>
      <c r="R243" s="140"/>
      <c r="S243" s="140"/>
    </row>
    <row r="244" spans="1:19" s="67" customFormat="1" ht="15" customHeight="1" x14ac:dyDescent="0.35">
      <c r="A244" s="254"/>
      <c r="B244" s="254"/>
      <c r="C244" s="254"/>
      <c r="D244" s="167" t="s">
        <v>406</v>
      </c>
      <c r="E244" s="141">
        <v>1</v>
      </c>
      <c r="F244" s="141" t="s">
        <v>210</v>
      </c>
      <c r="G244" s="141">
        <v>1</v>
      </c>
      <c r="H244" s="141" t="s">
        <v>72</v>
      </c>
      <c r="I244" s="141">
        <v>140</v>
      </c>
      <c r="J244" s="141" t="s">
        <v>33</v>
      </c>
      <c r="K244" s="163">
        <f t="shared" si="5"/>
        <v>140</v>
      </c>
      <c r="L244" s="147"/>
      <c r="M244" s="139"/>
      <c r="N244" s="139"/>
      <c r="O244" s="139"/>
      <c r="P244" s="139"/>
      <c r="Q244" s="140"/>
      <c r="R244" s="140"/>
      <c r="S244" s="140"/>
    </row>
    <row r="245" spans="1:19" s="67" customFormat="1" ht="60" x14ac:dyDescent="0.35">
      <c r="A245" s="254"/>
      <c r="B245" s="254"/>
      <c r="C245" s="254"/>
      <c r="D245" s="167" t="s">
        <v>407</v>
      </c>
      <c r="E245" s="141">
        <v>1</v>
      </c>
      <c r="F245" s="141" t="s">
        <v>210</v>
      </c>
      <c r="G245" s="141">
        <v>1</v>
      </c>
      <c r="H245" s="141" t="s">
        <v>72</v>
      </c>
      <c r="I245" s="141">
        <v>1200</v>
      </c>
      <c r="J245" s="141" t="s">
        <v>33</v>
      </c>
      <c r="K245" s="163">
        <f t="shared" si="5"/>
        <v>1200</v>
      </c>
      <c r="L245" s="147"/>
      <c r="M245" s="139"/>
      <c r="N245" s="139"/>
      <c r="O245" s="139"/>
      <c r="P245" s="139"/>
      <c r="Q245" s="140"/>
      <c r="R245" s="140"/>
      <c r="S245" s="140"/>
    </row>
    <row r="246" spans="1:19" s="67" customFormat="1" ht="15" customHeight="1" x14ac:dyDescent="0.35">
      <c r="A246" s="254"/>
      <c r="B246" s="254"/>
      <c r="C246" s="254"/>
      <c r="D246" s="167" t="s">
        <v>408</v>
      </c>
      <c r="E246" s="141">
        <v>3</v>
      </c>
      <c r="F246" s="141" t="s">
        <v>153</v>
      </c>
      <c r="G246" s="141">
        <v>1</v>
      </c>
      <c r="H246" s="141" t="s">
        <v>72</v>
      </c>
      <c r="I246" s="141">
        <v>50</v>
      </c>
      <c r="J246" s="141" t="s">
        <v>33</v>
      </c>
      <c r="K246" s="163">
        <f t="shared" si="5"/>
        <v>150</v>
      </c>
      <c r="L246" s="147"/>
      <c r="M246" s="139"/>
      <c r="N246" s="139"/>
      <c r="O246" s="139"/>
      <c r="P246" s="139"/>
      <c r="Q246" s="140"/>
      <c r="R246" s="140"/>
      <c r="S246" s="140"/>
    </row>
    <row r="247" spans="1:19" s="67" customFormat="1" ht="15" customHeight="1" x14ac:dyDescent="0.35">
      <c r="A247" s="254"/>
      <c r="B247" s="254"/>
      <c r="C247" s="254"/>
      <c r="D247" s="167" t="s">
        <v>144</v>
      </c>
      <c r="E247" s="141">
        <v>40</v>
      </c>
      <c r="F247" s="141" t="s">
        <v>145</v>
      </c>
      <c r="G247" s="141">
        <v>1</v>
      </c>
      <c r="H247" s="141" t="s">
        <v>72</v>
      </c>
      <c r="I247" s="141">
        <v>18</v>
      </c>
      <c r="J247" s="141" t="s">
        <v>33</v>
      </c>
      <c r="K247" s="163">
        <f t="shared" si="5"/>
        <v>720</v>
      </c>
      <c r="L247" s="147"/>
      <c r="M247" s="139"/>
      <c r="N247" s="139"/>
      <c r="O247" s="139"/>
      <c r="P247" s="139"/>
      <c r="Q247" s="140"/>
      <c r="R247" s="140"/>
      <c r="S247" s="140"/>
    </row>
    <row r="248" spans="1:19" s="67" customFormat="1" ht="15" customHeight="1" x14ac:dyDescent="0.35">
      <c r="A248" s="254"/>
      <c r="B248" s="254"/>
      <c r="C248" s="254"/>
      <c r="D248" s="167" t="s">
        <v>409</v>
      </c>
      <c r="E248" s="141">
        <v>30</v>
      </c>
      <c r="F248" s="141" t="s">
        <v>410</v>
      </c>
      <c r="G248" s="141">
        <v>1</v>
      </c>
      <c r="H248" s="141" t="s">
        <v>72</v>
      </c>
      <c r="I248" s="141">
        <v>15</v>
      </c>
      <c r="J248" s="141" t="s">
        <v>33</v>
      </c>
      <c r="K248" s="163">
        <f t="shared" si="5"/>
        <v>450</v>
      </c>
      <c r="L248" s="147"/>
      <c r="M248" s="139"/>
      <c r="N248" s="139"/>
      <c r="O248" s="139"/>
      <c r="P248" s="139"/>
      <c r="Q248" s="140"/>
      <c r="R248" s="140"/>
      <c r="S248" s="140"/>
    </row>
    <row r="249" spans="1:19" s="67" customFormat="1" ht="15" customHeight="1" x14ac:dyDescent="0.35">
      <c r="A249" s="254"/>
      <c r="B249" s="254"/>
      <c r="C249" s="253" t="s">
        <v>147</v>
      </c>
      <c r="D249" s="167" t="s">
        <v>148</v>
      </c>
      <c r="E249" s="142">
        <v>2</v>
      </c>
      <c r="F249" s="142" t="s">
        <v>149</v>
      </c>
      <c r="G249" s="149">
        <v>1</v>
      </c>
      <c r="H249" s="149" t="s">
        <v>31</v>
      </c>
      <c r="I249" s="142">
        <v>25</v>
      </c>
      <c r="J249" s="149" t="s">
        <v>33</v>
      </c>
      <c r="K249" s="163">
        <f t="shared" si="5"/>
        <v>50</v>
      </c>
      <c r="L249" s="147"/>
      <c r="M249" s="139"/>
      <c r="N249" s="139"/>
      <c r="O249" s="139"/>
      <c r="P249" s="139"/>
      <c r="Q249" s="140"/>
      <c r="R249" s="140"/>
      <c r="S249" s="140"/>
    </row>
    <row r="250" spans="1:19" s="67" customFormat="1" ht="15" customHeight="1" x14ac:dyDescent="0.35">
      <c r="A250" s="254"/>
      <c r="B250" s="254"/>
      <c r="C250" s="253"/>
      <c r="D250" s="167" t="s">
        <v>150</v>
      </c>
      <c r="E250" s="142">
        <v>50</v>
      </c>
      <c r="F250" s="142" t="s">
        <v>151</v>
      </c>
      <c r="G250" s="149">
        <v>1</v>
      </c>
      <c r="H250" s="149" t="s">
        <v>31</v>
      </c>
      <c r="I250" s="142">
        <v>1.4</v>
      </c>
      <c r="J250" s="149" t="s">
        <v>33</v>
      </c>
      <c r="K250" s="163">
        <f t="shared" si="5"/>
        <v>70</v>
      </c>
      <c r="L250" s="147"/>
      <c r="M250" s="139"/>
      <c r="N250" s="139"/>
      <c r="O250" s="139"/>
      <c r="P250" s="139"/>
      <c r="Q250" s="140"/>
      <c r="R250" s="140"/>
      <c r="S250" s="140"/>
    </row>
    <row r="251" spans="1:19" s="67" customFormat="1" ht="15" customHeight="1" x14ac:dyDescent="0.35">
      <c r="A251" s="254"/>
      <c r="B251" s="254"/>
      <c r="C251" s="253"/>
      <c r="D251" s="167" t="s">
        <v>152</v>
      </c>
      <c r="E251" s="142">
        <v>1</v>
      </c>
      <c r="F251" s="142" t="s">
        <v>153</v>
      </c>
      <c r="G251" s="149">
        <v>1</v>
      </c>
      <c r="H251" s="149" t="s">
        <v>31</v>
      </c>
      <c r="I251" s="142">
        <v>44.9</v>
      </c>
      <c r="J251" s="149" t="s">
        <v>33</v>
      </c>
      <c r="K251" s="163">
        <f t="shared" si="5"/>
        <v>44.9</v>
      </c>
      <c r="L251" s="147"/>
      <c r="M251" s="139"/>
      <c r="N251" s="139"/>
      <c r="O251" s="139"/>
      <c r="P251" s="139"/>
      <c r="Q251" s="140"/>
      <c r="R251" s="140"/>
      <c r="S251" s="140"/>
    </row>
    <row r="252" spans="1:19" s="67" customFormat="1" ht="15" customHeight="1" x14ac:dyDescent="0.35">
      <c r="A252" s="254"/>
      <c r="B252" s="254"/>
      <c r="C252" s="253"/>
      <c r="D252" s="167" t="s">
        <v>154</v>
      </c>
      <c r="E252" s="141">
        <v>1</v>
      </c>
      <c r="F252" s="141" t="s">
        <v>127</v>
      </c>
      <c r="G252" s="141">
        <v>1</v>
      </c>
      <c r="H252" s="141" t="s">
        <v>72</v>
      </c>
      <c r="I252" s="141">
        <v>100</v>
      </c>
      <c r="J252" s="141" t="s">
        <v>33</v>
      </c>
      <c r="K252" s="163">
        <f t="shared" si="5"/>
        <v>100</v>
      </c>
      <c r="L252" s="147"/>
      <c r="M252" s="139"/>
      <c r="N252" s="139"/>
      <c r="O252" s="139"/>
      <c r="P252" s="139"/>
      <c r="Q252" s="140"/>
      <c r="R252" s="140"/>
      <c r="S252" s="140"/>
    </row>
    <row r="253" spans="1:19" s="67" customFormat="1" ht="90" x14ac:dyDescent="0.35">
      <c r="A253" s="254"/>
      <c r="B253" s="254"/>
      <c r="C253" s="253"/>
      <c r="D253" s="167" t="s">
        <v>155</v>
      </c>
      <c r="E253" s="141">
        <v>1</v>
      </c>
      <c r="F253" s="141" t="s">
        <v>210</v>
      </c>
      <c r="G253" s="141">
        <v>1</v>
      </c>
      <c r="H253" s="141" t="s">
        <v>72</v>
      </c>
      <c r="I253" s="141">
        <v>300</v>
      </c>
      <c r="J253" s="141" t="s">
        <v>33</v>
      </c>
      <c r="K253" s="163">
        <f t="shared" si="5"/>
        <v>300</v>
      </c>
      <c r="L253" s="147"/>
      <c r="M253" s="139"/>
      <c r="N253" s="139"/>
      <c r="O253" s="139"/>
      <c r="P253" s="139"/>
      <c r="Q253" s="140"/>
      <c r="R253" s="140"/>
      <c r="S253" s="140"/>
    </row>
    <row r="254" spans="1:19" s="67" customFormat="1" ht="45" x14ac:dyDescent="0.35">
      <c r="A254" s="254"/>
      <c r="B254" s="254"/>
      <c r="C254" s="253"/>
      <c r="D254" s="162" t="s">
        <v>411</v>
      </c>
      <c r="E254" s="141">
        <v>10</v>
      </c>
      <c r="F254" s="141" t="s">
        <v>182</v>
      </c>
      <c r="G254" s="141">
        <v>1</v>
      </c>
      <c r="H254" s="141" t="s">
        <v>72</v>
      </c>
      <c r="I254" s="141">
        <v>90</v>
      </c>
      <c r="J254" s="141" t="s">
        <v>33</v>
      </c>
      <c r="K254" s="163">
        <f t="shared" si="5"/>
        <v>900</v>
      </c>
      <c r="L254" s="147"/>
      <c r="M254" s="139"/>
      <c r="N254" s="139"/>
      <c r="O254" s="139"/>
      <c r="P254" s="139"/>
      <c r="Q254" s="140"/>
      <c r="R254" s="140"/>
      <c r="S254" s="140"/>
    </row>
    <row r="255" spans="1:19" s="67" customFormat="1" ht="15" customHeight="1" x14ac:dyDescent="0.35">
      <c r="A255" s="254"/>
      <c r="B255" s="254"/>
      <c r="C255" s="254" t="s">
        <v>158</v>
      </c>
      <c r="D255" s="162" t="s">
        <v>159</v>
      </c>
      <c r="E255" s="142">
        <v>220</v>
      </c>
      <c r="F255" s="142" t="s">
        <v>127</v>
      </c>
      <c r="G255" s="141">
        <v>1</v>
      </c>
      <c r="H255" s="141" t="s">
        <v>72</v>
      </c>
      <c r="I255" s="142">
        <v>6.8</v>
      </c>
      <c r="J255" s="142" t="s">
        <v>33</v>
      </c>
      <c r="K255" s="163">
        <f t="shared" si="5"/>
        <v>1496</v>
      </c>
      <c r="L255" s="147"/>
      <c r="M255" s="139"/>
      <c r="N255" s="139"/>
      <c r="O255" s="139"/>
      <c r="P255" s="139"/>
      <c r="Q255" s="140"/>
      <c r="R255" s="140"/>
      <c r="S255" s="140"/>
    </row>
    <row r="256" spans="1:19" s="67" customFormat="1" ht="15" customHeight="1" x14ac:dyDescent="0.35">
      <c r="A256" s="254"/>
      <c r="B256" s="254"/>
      <c r="C256" s="254"/>
      <c r="D256" s="162" t="s">
        <v>160</v>
      </c>
      <c r="E256" s="142">
        <v>150</v>
      </c>
      <c r="F256" s="142" t="s">
        <v>127</v>
      </c>
      <c r="G256" s="141">
        <v>1</v>
      </c>
      <c r="H256" s="141" t="s">
        <v>72</v>
      </c>
      <c r="I256" s="142">
        <v>12</v>
      </c>
      <c r="J256" s="142" t="s">
        <v>33</v>
      </c>
      <c r="K256" s="163">
        <f t="shared" si="5"/>
        <v>1800</v>
      </c>
      <c r="L256" s="147"/>
      <c r="M256" s="139"/>
      <c r="N256" s="139"/>
      <c r="O256" s="139"/>
      <c r="P256" s="139"/>
      <c r="Q256" s="140"/>
      <c r="R256" s="140"/>
      <c r="S256" s="140"/>
    </row>
    <row r="257" spans="1:19" s="67" customFormat="1" ht="15" customHeight="1" x14ac:dyDescent="0.35">
      <c r="A257" s="254"/>
      <c r="B257" s="254"/>
      <c r="C257" s="254"/>
      <c r="D257" s="162" t="s">
        <v>161</v>
      </c>
      <c r="E257" s="142">
        <v>220</v>
      </c>
      <c r="F257" s="142" t="s">
        <v>127</v>
      </c>
      <c r="G257" s="141">
        <v>1</v>
      </c>
      <c r="H257" s="141" t="s">
        <v>72</v>
      </c>
      <c r="I257" s="142">
        <v>11</v>
      </c>
      <c r="J257" s="142" t="s">
        <v>33</v>
      </c>
      <c r="K257" s="163">
        <f t="shared" si="5"/>
        <v>2420</v>
      </c>
      <c r="L257" s="147"/>
      <c r="M257" s="139"/>
      <c r="N257" s="139"/>
      <c r="O257" s="139"/>
      <c r="P257" s="139"/>
      <c r="Q257" s="140"/>
      <c r="R257" s="140"/>
      <c r="S257" s="140"/>
    </row>
    <row r="258" spans="1:19" s="67" customFormat="1" ht="15" customHeight="1" x14ac:dyDescent="0.35">
      <c r="A258" s="254"/>
      <c r="B258" s="254"/>
      <c r="C258" s="254"/>
      <c r="D258" s="162" t="s">
        <v>162</v>
      </c>
      <c r="E258" s="142">
        <v>35</v>
      </c>
      <c r="F258" s="142" t="s">
        <v>153</v>
      </c>
      <c r="G258" s="141">
        <v>1</v>
      </c>
      <c r="H258" s="141" t="s">
        <v>32</v>
      </c>
      <c r="I258" s="142">
        <v>44.9</v>
      </c>
      <c r="J258" s="142" t="s">
        <v>33</v>
      </c>
      <c r="K258" s="163">
        <f t="shared" si="5"/>
        <v>1571.5</v>
      </c>
      <c r="L258" s="147"/>
      <c r="M258" s="139"/>
      <c r="N258" s="139"/>
      <c r="O258" s="139"/>
      <c r="P258" s="139"/>
      <c r="Q258" s="140"/>
      <c r="R258" s="140"/>
      <c r="S258" s="140"/>
    </row>
    <row r="259" spans="1:19" s="67" customFormat="1" ht="15" customHeight="1" x14ac:dyDescent="0.35">
      <c r="A259" s="254"/>
      <c r="B259" s="254"/>
      <c r="C259" s="254"/>
      <c r="D259" s="162" t="s">
        <v>163</v>
      </c>
      <c r="E259" s="142">
        <v>700</v>
      </c>
      <c r="F259" s="142" t="s">
        <v>151</v>
      </c>
      <c r="G259" s="141">
        <v>1</v>
      </c>
      <c r="H259" s="141" t="s">
        <v>72</v>
      </c>
      <c r="I259" s="142">
        <v>1.4</v>
      </c>
      <c r="J259" s="142" t="s">
        <v>33</v>
      </c>
      <c r="K259" s="163">
        <f t="shared" si="5"/>
        <v>979.99999999999989</v>
      </c>
      <c r="L259" s="147"/>
      <c r="M259" s="139"/>
      <c r="N259" s="139"/>
      <c r="O259" s="139"/>
      <c r="P259" s="139"/>
      <c r="Q259" s="140"/>
      <c r="R259" s="140"/>
      <c r="S259" s="140"/>
    </row>
    <row r="260" spans="1:19" s="67" customFormat="1" ht="15" customHeight="1" x14ac:dyDescent="0.35">
      <c r="A260" s="254"/>
      <c r="B260" s="254" t="s">
        <v>1671</v>
      </c>
      <c r="C260" s="254" t="s">
        <v>166</v>
      </c>
      <c r="D260" s="167" t="s">
        <v>412</v>
      </c>
      <c r="E260" s="141">
        <v>150</v>
      </c>
      <c r="F260" s="149" t="s">
        <v>138</v>
      </c>
      <c r="G260" s="149">
        <v>1</v>
      </c>
      <c r="H260" s="149" t="s">
        <v>72</v>
      </c>
      <c r="I260" s="149">
        <v>35</v>
      </c>
      <c r="J260" s="141" t="s">
        <v>33</v>
      </c>
      <c r="K260" s="163">
        <f t="shared" si="5"/>
        <v>5250</v>
      </c>
      <c r="L260" s="147"/>
      <c r="M260" s="139"/>
      <c r="N260" s="139"/>
      <c r="O260" s="139"/>
      <c r="P260" s="139"/>
      <c r="Q260" s="140"/>
      <c r="R260" s="140"/>
      <c r="S260" s="140"/>
    </row>
    <row r="261" spans="1:19" s="67" customFormat="1" ht="15" customHeight="1" x14ac:dyDescent="0.35">
      <c r="A261" s="254"/>
      <c r="B261" s="254"/>
      <c r="C261" s="254"/>
      <c r="D261" s="167" t="s">
        <v>413</v>
      </c>
      <c r="E261" s="141">
        <v>1</v>
      </c>
      <c r="F261" s="141" t="s">
        <v>31</v>
      </c>
      <c r="G261" s="141">
        <v>1</v>
      </c>
      <c r="H261" s="141" t="s">
        <v>32</v>
      </c>
      <c r="I261" s="149">
        <v>180</v>
      </c>
      <c r="J261" s="141" t="s">
        <v>33</v>
      </c>
      <c r="K261" s="163">
        <f t="shared" si="5"/>
        <v>180</v>
      </c>
      <c r="L261" s="147"/>
      <c r="M261" s="139"/>
      <c r="N261" s="139"/>
      <c r="O261" s="139"/>
      <c r="P261" s="139"/>
      <c r="Q261" s="140"/>
      <c r="R261" s="140"/>
      <c r="S261" s="140"/>
    </row>
    <row r="262" spans="1:19" s="67" customFormat="1" ht="30" x14ac:dyDescent="0.35">
      <c r="A262" s="254"/>
      <c r="B262" s="254"/>
      <c r="C262" s="254"/>
      <c r="D262" s="167" t="s">
        <v>414</v>
      </c>
      <c r="E262" s="141">
        <v>1</v>
      </c>
      <c r="F262" s="141" t="s">
        <v>31</v>
      </c>
      <c r="G262" s="141">
        <v>1</v>
      </c>
      <c r="H262" s="141" t="s">
        <v>32</v>
      </c>
      <c r="I262" s="149">
        <v>80</v>
      </c>
      <c r="J262" s="141" t="s">
        <v>33</v>
      </c>
      <c r="K262" s="163">
        <f t="shared" si="5"/>
        <v>80</v>
      </c>
      <c r="L262" s="147"/>
      <c r="M262" s="139"/>
      <c r="N262" s="139"/>
      <c r="O262" s="139"/>
      <c r="P262" s="139"/>
      <c r="Q262" s="140"/>
      <c r="R262" s="140"/>
      <c r="S262" s="140"/>
    </row>
    <row r="263" spans="1:19" s="67" customFormat="1" ht="30" x14ac:dyDescent="0.35">
      <c r="A263" s="254"/>
      <c r="B263" s="254"/>
      <c r="C263" s="254"/>
      <c r="D263" s="167" t="s">
        <v>415</v>
      </c>
      <c r="E263" s="141">
        <v>1</v>
      </c>
      <c r="F263" s="141" t="s">
        <v>31</v>
      </c>
      <c r="G263" s="141">
        <v>1</v>
      </c>
      <c r="H263" s="141" t="s">
        <v>32</v>
      </c>
      <c r="I263" s="149">
        <v>150</v>
      </c>
      <c r="J263" s="141" t="s">
        <v>33</v>
      </c>
      <c r="K263" s="163">
        <f t="shared" si="5"/>
        <v>150</v>
      </c>
      <c r="L263" s="147"/>
      <c r="M263" s="139"/>
      <c r="N263" s="139"/>
      <c r="O263" s="139"/>
      <c r="P263" s="139"/>
      <c r="Q263" s="140"/>
      <c r="R263" s="140"/>
      <c r="S263" s="140"/>
    </row>
    <row r="264" spans="1:19" s="67" customFormat="1" ht="15" customHeight="1" x14ac:dyDescent="0.35">
      <c r="A264" s="254"/>
      <c r="B264" s="254"/>
      <c r="C264" s="254"/>
      <c r="D264" s="167" t="s">
        <v>170</v>
      </c>
      <c r="E264" s="168">
        <v>1</v>
      </c>
      <c r="F264" s="168" t="s">
        <v>31</v>
      </c>
      <c r="G264" s="149">
        <v>5</v>
      </c>
      <c r="H264" s="149" t="s">
        <v>32</v>
      </c>
      <c r="I264" s="168">
        <v>65</v>
      </c>
      <c r="J264" s="149" t="s">
        <v>33</v>
      </c>
      <c r="K264" s="163">
        <f t="shared" si="5"/>
        <v>325</v>
      </c>
      <c r="L264" s="147"/>
      <c r="M264" s="139"/>
      <c r="N264" s="139"/>
      <c r="O264" s="139"/>
      <c r="P264" s="139"/>
      <c r="Q264" s="140"/>
      <c r="R264" s="140"/>
      <c r="S264" s="140"/>
    </row>
    <row r="265" spans="1:19" s="67" customFormat="1" ht="15" customHeight="1" x14ac:dyDescent="0.35">
      <c r="A265" s="254"/>
      <c r="B265" s="254"/>
      <c r="C265" s="254" t="s">
        <v>171</v>
      </c>
      <c r="D265" s="167" t="s">
        <v>416</v>
      </c>
      <c r="E265" s="141">
        <v>210</v>
      </c>
      <c r="F265" s="141" t="s">
        <v>107</v>
      </c>
      <c r="G265" s="149">
        <v>1</v>
      </c>
      <c r="H265" s="149" t="s">
        <v>31</v>
      </c>
      <c r="I265" s="149">
        <v>15</v>
      </c>
      <c r="J265" s="149" t="s">
        <v>33</v>
      </c>
      <c r="K265" s="163">
        <f t="shared" si="5"/>
        <v>3150</v>
      </c>
      <c r="L265" s="147"/>
      <c r="M265" s="139"/>
      <c r="N265" s="139"/>
      <c r="O265" s="139"/>
      <c r="P265" s="139"/>
      <c r="Q265" s="140"/>
      <c r="R265" s="140"/>
      <c r="S265" s="140"/>
    </row>
    <row r="266" spans="1:19" s="67" customFormat="1" ht="15" customHeight="1" x14ac:dyDescent="0.35">
      <c r="A266" s="254"/>
      <c r="B266" s="254"/>
      <c r="C266" s="254"/>
      <c r="D266" s="167" t="s">
        <v>417</v>
      </c>
      <c r="E266" s="141">
        <v>130</v>
      </c>
      <c r="F266" s="141" t="s">
        <v>107</v>
      </c>
      <c r="G266" s="149">
        <v>1</v>
      </c>
      <c r="H266" s="149" t="s">
        <v>31</v>
      </c>
      <c r="I266" s="149">
        <v>15</v>
      </c>
      <c r="J266" s="149" t="s">
        <v>33</v>
      </c>
      <c r="K266" s="163">
        <f t="shared" si="5"/>
        <v>1950</v>
      </c>
      <c r="L266" s="147"/>
      <c r="M266" s="139"/>
      <c r="N266" s="139"/>
      <c r="O266" s="139"/>
      <c r="P266" s="139"/>
      <c r="Q266" s="140"/>
      <c r="R266" s="140"/>
      <c r="S266" s="140"/>
    </row>
    <row r="267" spans="1:19" s="67" customFormat="1" ht="15" customHeight="1" x14ac:dyDescent="0.35">
      <c r="A267" s="254"/>
      <c r="B267" s="254"/>
      <c r="C267" s="254"/>
      <c r="D267" s="167" t="s">
        <v>173</v>
      </c>
      <c r="E267" s="142">
        <v>2</v>
      </c>
      <c r="F267" s="142" t="s">
        <v>174</v>
      </c>
      <c r="G267" s="149">
        <v>1</v>
      </c>
      <c r="H267" s="149" t="s">
        <v>32</v>
      </c>
      <c r="I267" s="142">
        <v>30</v>
      </c>
      <c r="J267" s="149" t="s">
        <v>33</v>
      </c>
      <c r="K267" s="163">
        <f t="shared" si="5"/>
        <v>60</v>
      </c>
      <c r="L267" s="147"/>
      <c r="M267" s="139"/>
      <c r="N267" s="139"/>
      <c r="O267" s="139"/>
      <c r="P267" s="139"/>
      <c r="Q267" s="140"/>
      <c r="R267" s="140"/>
      <c r="S267" s="140"/>
    </row>
    <row r="268" spans="1:19" s="67" customFormat="1" ht="15" customHeight="1" x14ac:dyDescent="0.35">
      <c r="A268" s="254"/>
      <c r="B268" s="254"/>
      <c r="C268" s="254"/>
      <c r="D268" s="167" t="s">
        <v>418</v>
      </c>
      <c r="E268" s="142">
        <v>1</v>
      </c>
      <c r="F268" s="142" t="s">
        <v>31</v>
      </c>
      <c r="G268" s="149">
        <v>1</v>
      </c>
      <c r="H268" s="149" t="s">
        <v>32</v>
      </c>
      <c r="I268" s="142">
        <v>350</v>
      </c>
      <c r="J268" s="149" t="s">
        <v>33</v>
      </c>
      <c r="K268" s="163">
        <f t="shared" si="5"/>
        <v>350</v>
      </c>
      <c r="L268" s="147"/>
      <c r="M268" s="139"/>
      <c r="N268" s="139"/>
      <c r="O268" s="139"/>
      <c r="P268" s="139"/>
      <c r="Q268" s="140"/>
      <c r="R268" s="140"/>
      <c r="S268" s="140"/>
    </row>
    <row r="269" spans="1:19" s="67" customFormat="1" ht="15" customHeight="1" x14ac:dyDescent="0.35">
      <c r="A269" s="254"/>
      <c r="B269" s="254"/>
      <c r="C269" s="254"/>
      <c r="D269" s="167" t="s">
        <v>175</v>
      </c>
      <c r="E269" s="142">
        <v>200</v>
      </c>
      <c r="F269" s="142" t="s">
        <v>127</v>
      </c>
      <c r="G269" s="149">
        <v>1</v>
      </c>
      <c r="H269" s="149" t="s">
        <v>31</v>
      </c>
      <c r="I269" s="142">
        <v>0</v>
      </c>
      <c r="J269" s="149" t="s">
        <v>33</v>
      </c>
      <c r="K269" s="163">
        <f t="shared" si="5"/>
        <v>0</v>
      </c>
      <c r="L269" s="147"/>
      <c r="M269" s="139"/>
      <c r="N269" s="139"/>
      <c r="O269" s="139"/>
      <c r="P269" s="139"/>
      <c r="Q269" s="140"/>
      <c r="R269" s="140"/>
      <c r="S269" s="140"/>
    </row>
    <row r="270" spans="1:19" s="67" customFormat="1" ht="15" customHeight="1" x14ac:dyDescent="0.35">
      <c r="A270" s="254"/>
      <c r="B270" s="254"/>
      <c r="C270" s="254"/>
      <c r="D270" s="167" t="s">
        <v>176</v>
      </c>
      <c r="E270" s="142">
        <v>1</v>
      </c>
      <c r="F270" s="142" t="s">
        <v>127</v>
      </c>
      <c r="G270" s="149">
        <v>1</v>
      </c>
      <c r="H270" s="149" t="s">
        <v>31</v>
      </c>
      <c r="I270" s="142">
        <v>0</v>
      </c>
      <c r="J270" s="149" t="s">
        <v>33</v>
      </c>
      <c r="K270" s="163">
        <f t="shared" si="5"/>
        <v>0</v>
      </c>
      <c r="L270" s="147"/>
      <c r="M270" s="139"/>
      <c r="N270" s="139"/>
      <c r="O270" s="139"/>
      <c r="P270" s="139"/>
      <c r="Q270" s="140"/>
      <c r="R270" s="140"/>
      <c r="S270" s="140"/>
    </row>
    <row r="271" spans="1:19" s="67" customFormat="1" ht="15" customHeight="1" x14ac:dyDescent="0.35">
      <c r="A271" s="254"/>
      <c r="B271" s="254"/>
      <c r="C271" s="254"/>
      <c r="D271" s="167" t="s">
        <v>177</v>
      </c>
      <c r="E271" s="142">
        <v>200</v>
      </c>
      <c r="F271" s="142" t="s">
        <v>127</v>
      </c>
      <c r="G271" s="149">
        <v>1</v>
      </c>
      <c r="H271" s="149" t="s">
        <v>31</v>
      </c>
      <c r="I271" s="142">
        <v>0</v>
      </c>
      <c r="J271" s="149" t="s">
        <v>33</v>
      </c>
      <c r="K271" s="163">
        <f t="shared" si="5"/>
        <v>0</v>
      </c>
      <c r="L271" s="147"/>
      <c r="M271" s="139"/>
      <c r="N271" s="139"/>
      <c r="O271" s="139"/>
      <c r="P271" s="139"/>
      <c r="Q271" s="140"/>
      <c r="R271" s="140"/>
      <c r="S271" s="140"/>
    </row>
    <row r="272" spans="1:19" s="67" customFormat="1" ht="15" customHeight="1" x14ac:dyDescent="0.35">
      <c r="A272" s="254"/>
      <c r="B272" s="254"/>
      <c r="C272" s="254" t="s">
        <v>180</v>
      </c>
      <c r="D272" s="167" t="s">
        <v>419</v>
      </c>
      <c r="E272" s="141">
        <v>210</v>
      </c>
      <c r="F272" s="149" t="s">
        <v>420</v>
      </c>
      <c r="G272" s="149">
        <v>1</v>
      </c>
      <c r="H272" s="149" t="s">
        <v>32</v>
      </c>
      <c r="I272" s="149">
        <v>20</v>
      </c>
      <c r="J272" s="141" t="s">
        <v>33</v>
      </c>
      <c r="K272" s="163">
        <f t="shared" si="5"/>
        <v>4200</v>
      </c>
      <c r="L272" s="147"/>
      <c r="M272" s="139"/>
      <c r="N272" s="139"/>
      <c r="O272" s="139"/>
      <c r="P272" s="139"/>
      <c r="Q272" s="140"/>
      <c r="R272" s="140"/>
      <c r="S272" s="140"/>
    </row>
    <row r="273" spans="1:19" s="67" customFormat="1" ht="30" x14ac:dyDescent="0.35">
      <c r="A273" s="254"/>
      <c r="B273" s="254"/>
      <c r="C273" s="254"/>
      <c r="D273" s="167" t="s">
        <v>421</v>
      </c>
      <c r="E273" s="141">
        <v>65</v>
      </c>
      <c r="F273" s="141" t="s">
        <v>182</v>
      </c>
      <c r="G273" s="149">
        <v>1</v>
      </c>
      <c r="H273" s="149" t="s">
        <v>72</v>
      </c>
      <c r="I273" s="149">
        <v>18</v>
      </c>
      <c r="J273" s="141" t="s">
        <v>33</v>
      </c>
      <c r="K273" s="163">
        <f t="shared" si="5"/>
        <v>1170</v>
      </c>
      <c r="L273" s="147"/>
      <c r="M273" s="139"/>
      <c r="N273" s="139"/>
      <c r="O273" s="139"/>
      <c r="P273" s="139"/>
      <c r="Q273" s="140"/>
      <c r="R273" s="140"/>
      <c r="S273" s="140"/>
    </row>
    <row r="274" spans="1:19" s="67" customFormat="1" ht="15" customHeight="1" x14ac:dyDescent="0.35">
      <c r="A274" s="254"/>
      <c r="B274" s="254"/>
      <c r="C274" s="254"/>
      <c r="D274" s="167" t="s">
        <v>422</v>
      </c>
      <c r="E274" s="141">
        <v>220</v>
      </c>
      <c r="F274" s="149" t="s">
        <v>138</v>
      </c>
      <c r="G274" s="149">
        <v>1</v>
      </c>
      <c r="H274" s="149" t="s">
        <v>72</v>
      </c>
      <c r="I274" s="149">
        <v>35</v>
      </c>
      <c r="J274" s="141" t="s">
        <v>33</v>
      </c>
      <c r="K274" s="163">
        <f t="shared" si="5"/>
        <v>7700</v>
      </c>
      <c r="L274" s="147"/>
      <c r="M274" s="139"/>
      <c r="N274" s="139"/>
      <c r="O274" s="139"/>
      <c r="P274" s="139"/>
      <c r="Q274" s="140"/>
      <c r="R274" s="140"/>
      <c r="S274" s="140"/>
    </row>
    <row r="275" spans="1:19" s="67" customFormat="1" ht="15" customHeight="1" x14ac:dyDescent="0.35">
      <c r="A275" s="254"/>
      <c r="B275" s="254"/>
      <c r="C275" s="254"/>
      <c r="D275" s="167" t="s">
        <v>423</v>
      </c>
      <c r="E275" s="141">
        <v>220</v>
      </c>
      <c r="F275" s="149" t="s">
        <v>138</v>
      </c>
      <c r="G275" s="149">
        <v>1</v>
      </c>
      <c r="H275" s="149" t="s">
        <v>72</v>
      </c>
      <c r="I275" s="141">
        <v>5</v>
      </c>
      <c r="J275" s="141" t="s">
        <v>33</v>
      </c>
      <c r="K275" s="163">
        <f t="shared" si="5"/>
        <v>1100</v>
      </c>
      <c r="L275" s="167"/>
      <c r="M275" s="139"/>
      <c r="N275" s="139"/>
      <c r="O275" s="139"/>
      <c r="P275" s="139"/>
      <c r="Q275" s="140"/>
      <c r="R275" s="140"/>
      <c r="S275" s="140"/>
    </row>
    <row r="276" spans="1:19" s="67" customFormat="1" ht="15" customHeight="1" x14ac:dyDescent="0.35">
      <c r="A276" s="254"/>
      <c r="B276" s="253" t="s">
        <v>1672</v>
      </c>
      <c r="C276" s="149" t="s">
        <v>424</v>
      </c>
      <c r="D276" s="167" t="s">
        <v>425</v>
      </c>
      <c r="E276" s="141">
        <v>25</v>
      </c>
      <c r="F276" s="141" t="s">
        <v>132</v>
      </c>
      <c r="G276" s="141">
        <v>1</v>
      </c>
      <c r="H276" s="141" t="s">
        <v>32</v>
      </c>
      <c r="I276" s="141">
        <v>10</v>
      </c>
      <c r="J276" s="141" t="s">
        <v>33</v>
      </c>
      <c r="K276" s="163">
        <f t="shared" si="5"/>
        <v>250</v>
      </c>
      <c r="L276" s="202"/>
      <c r="M276" s="139"/>
      <c r="N276" s="139"/>
      <c r="O276" s="139"/>
      <c r="P276" s="139"/>
      <c r="Q276" s="140"/>
      <c r="R276" s="140"/>
      <c r="S276" s="140"/>
    </row>
    <row r="277" spans="1:19" s="67" customFormat="1" ht="15" customHeight="1" x14ac:dyDescent="0.35">
      <c r="A277" s="254"/>
      <c r="B277" s="253"/>
      <c r="C277" s="254" t="s">
        <v>426</v>
      </c>
      <c r="D277" s="167" t="s">
        <v>427</v>
      </c>
      <c r="E277" s="141">
        <v>30</v>
      </c>
      <c r="F277" s="141" t="s">
        <v>196</v>
      </c>
      <c r="G277" s="141">
        <v>1</v>
      </c>
      <c r="H277" s="141" t="s">
        <v>72</v>
      </c>
      <c r="I277" s="141">
        <v>10</v>
      </c>
      <c r="J277" s="141" t="s">
        <v>33</v>
      </c>
      <c r="K277" s="163">
        <f t="shared" si="5"/>
        <v>300</v>
      </c>
      <c r="L277" s="202"/>
      <c r="M277" s="139"/>
      <c r="N277" s="139"/>
      <c r="O277" s="139"/>
      <c r="P277" s="139"/>
      <c r="Q277" s="140"/>
      <c r="R277" s="140"/>
      <c r="S277" s="140"/>
    </row>
    <row r="278" spans="1:19" s="67" customFormat="1" ht="15" customHeight="1" x14ac:dyDescent="0.35">
      <c r="A278" s="254"/>
      <c r="B278" s="253"/>
      <c r="C278" s="254"/>
      <c r="D278" s="167" t="s">
        <v>428</v>
      </c>
      <c r="E278" s="141">
        <v>15</v>
      </c>
      <c r="F278" s="141" t="s">
        <v>196</v>
      </c>
      <c r="G278" s="141">
        <v>1</v>
      </c>
      <c r="H278" s="141" t="s">
        <v>72</v>
      </c>
      <c r="I278" s="141">
        <v>10</v>
      </c>
      <c r="J278" s="141" t="s">
        <v>33</v>
      </c>
      <c r="K278" s="163">
        <f t="shared" si="5"/>
        <v>150</v>
      </c>
      <c r="L278" s="202"/>
      <c r="M278" s="139"/>
      <c r="N278" s="139"/>
      <c r="O278" s="139"/>
      <c r="P278" s="139"/>
      <c r="Q278" s="140"/>
      <c r="R278" s="140"/>
      <c r="S278" s="140"/>
    </row>
    <row r="279" spans="1:19" s="67" customFormat="1" ht="15" customHeight="1" x14ac:dyDescent="0.35">
      <c r="A279" s="254"/>
      <c r="B279" s="253"/>
      <c r="C279" s="141" t="s">
        <v>429</v>
      </c>
      <c r="D279" s="167" t="s">
        <v>430</v>
      </c>
      <c r="E279" s="141">
        <v>15</v>
      </c>
      <c r="F279" s="141" t="s">
        <v>196</v>
      </c>
      <c r="G279" s="141">
        <v>1</v>
      </c>
      <c r="H279" s="141" t="s">
        <v>72</v>
      </c>
      <c r="I279" s="141">
        <v>10</v>
      </c>
      <c r="J279" s="141" t="s">
        <v>33</v>
      </c>
      <c r="K279" s="163">
        <f t="shared" si="5"/>
        <v>150</v>
      </c>
      <c r="L279" s="202"/>
      <c r="M279" s="139"/>
      <c r="N279" s="139"/>
      <c r="O279" s="139"/>
      <c r="P279" s="139"/>
      <c r="Q279" s="140"/>
      <c r="R279" s="140"/>
      <c r="S279" s="140"/>
    </row>
    <row r="280" spans="1:19" s="67" customFormat="1" ht="15" customHeight="1" x14ac:dyDescent="0.35">
      <c r="A280" s="254"/>
      <c r="B280" s="253"/>
      <c r="C280" s="141" t="s">
        <v>431</v>
      </c>
      <c r="D280" s="167" t="s">
        <v>432</v>
      </c>
      <c r="E280" s="141">
        <v>4</v>
      </c>
      <c r="F280" s="141" t="s">
        <v>132</v>
      </c>
      <c r="G280" s="141">
        <v>1</v>
      </c>
      <c r="H280" s="141" t="s">
        <v>72</v>
      </c>
      <c r="I280" s="141">
        <v>200</v>
      </c>
      <c r="J280" s="141" t="s">
        <v>33</v>
      </c>
      <c r="K280" s="163">
        <f t="shared" si="5"/>
        <v>800</v>
      </c>
      <c r="L280" s="202"/>
      <c r="M280" s="139"/>
      <c r="N280" s="139"/>
      <c r="O280" s="139"/>
      <c r="P280" s="139"/>
      <c r="Q280" s="140"/>
      <c r="R280" s="140"/>
      <c r="S280" s="140"/>
    </row>
    <row r="281" spans="1:19" s="67" customFormat="1" ht="15" customHeight="1" x14ac:dyDescent="0.35">
      <c r="A281" s="254"/>
      <c r="B281" s="253"/>
      <c r="C281" s="149" t="s">
        <v>433</v>
      </c>
      <c r="D281" s="162"/>
      <c r="E281" s="141">
        <v>12</v>
      </c>
      <c r="F281" s="141" t="s">
        <v>202</v>
      </c>
      <c r="G281" s="141">
        <v>1</v>
      </c>
      <c r="H281" s="141" t="s">
        <v>72</v>
      </c>
      <c r="I281" s="141">
        <v>5</v>
      </c>
      <c r="J281" s="141" t="s">
        <v>33</v>
      </c>
      <c r="K281" s="163">
        <f t="shared" si="5"/>
        <v>60</v>
      </c>
      <c r="L281" s="202"/>
      <c r="M281" s="139"/>
      <c r="N281" s="139"/>
      <c r="O281" s="139"/>
      <c r="P281" s="139"/>
      <c r="Q281" s="140"/>
      <c r="R281" s="140"/>
      <c r="S281" s="140"/>
    </row>
    <row r="282" spans="1:19" s="67" customFormat="1" ht="15" customHeight="1" x14ac:dyDescent="0.35">
      <c r="A282" s="254"/>
      <c r="B282" s="253"/>
      <c r="C282" s="253" t="s">
        <v>434</v>
      </c>
      <c r="D282" s="162" t="s">
        <v>204</v>
      </c>
      <c r="E282" s="142">
        <v>200</v>
      </c>
      <c r="F282" s="142" t="s">
        <v>151</v>
      </c>
      <c r="G282" s="149">
        <v>1</v>
      </c>
      <c r="H282" s="149" t="s">
        <v>72</v>
      </c>
      <c r="I282" s="141">
        <v>1.4</v>
      </c>
      <c r="J282" s="141" t="s">
        <v>33</v>
      </c>
      <c r="K282" s="163">
        <f t="shared" si="5"/>
        <v>280</v>
      </c>
      <c r="L282" s="202"/>
      <c r="M282" s="139"/>
      <c r="N282" s="139"/>
      <c r="O282" s="139"/>
      <c r="P282" s="139"/>
      <c r="Q282" s="140"/>
      <c r="R282" s="140"/>
      <c r="S282" s="140"/>
    </row>
    <row r="283" spans="1:19" s="67" customFormat="1" ht="15" customHeight="1" x14ac:dyDescent="0.35">
      <c r="A283" s="254"/>
      <c r="B283" s="253"/>
      <c r="C283" s="253"/>
      <c r="D283" s="162" t="s">
        <v>205</v>
      </c>
      <c r="E283" s="142">
        <v>20</v>
      </c>
      <c r="F283" s="142" t="s">
        <v>153</v>
      </c>
      <c r="G283" s="149">
        <v>1</v>
      </c>
      <c r="H283" s="149" t="s">
        <v>72</v>
      </c>
      <c r="I283" s="141">
        <v>44.9</v>
      </c>
      <c r="J283" s="141" t="s">
        <v>33</v>
      </c>
      <c r="K283" s="163">
        <f t="shared" si="5"/>
        <v>898</v>
      </c>
      <c r="L283" s="202"/>
      <c r="M283" s="139"/>
      <c r="N283" s="139"/>
      <c r="O283" s="139"/>
      <c r="P283" s="139"/>
      <c r="Q283" s="140"/>
      <c r="R283" s="140"/>
      <c r="S283" s="140"/>
    </row>
    <row r="284" spans="1:19" s="67" customFormat="1" ht="15" customHeight="1" x14ac:dyDescent="0.35">
      <c r="A284" s="254"/>
      <c r="B284" s="253"/>
      <c r="C284" s="253"/>
      <c r="D284" s="162" t="s">
        <v>160</v>
      </c>
      <c r="E284" s="142">
        <v>50</v>
      </c>
      <c r="F284" s="142" t="s">
        <v>127</v>
      </c>
      <c r="G284" s="141">
        <v>1</v>
      </c>
      <c r="H284" s="141" t="s">
        <v>72</v>
      </c>
      <c r="I284" s="142">
        <v>12</v>
      </c>
      <c r="J284" s="142" t="s">
        <v>33</v>
      </c>
      <c r="K284" s="163">
        <f t="shared" si="5"/>
        <v>600</v>
      </c>
      <c r="L284" s="202"/>
      <c r="M284" s="139"/>
      <c r="N284" s="139"/>
      <c r="O284" s="139"/>
      <c r="P284" s="139"/>
      <c r="Q284" s="140"/>
      <c r="R284" s="140"/>
      <c r="S284" s="140"/>
    </row>
    <row r="285" spans="1:19" s="67" customFormat="1" ht="15" customHeight="1" x14ac:dyDescent="0.35">
      <c r="A285" s="254"/>
      <c r="B285" s="253"/>
      <c r="C285" s="253"/>
      <c r="D285" s="162" t="s">
        <v>161</v>
      </c>
      <c r="E285" s="142">
        <v>50</v>
      </c>
      <c r="F285" s="142" t="s">
        <v>127</v>
      </c>
      <c r="G285" s="141">
        <v>1</v>
      </c>
      <c r="H285" s="141" t="s">
        <v>72</v>
      </c>
      <c r="I285" s="142">
        <v>11</v>
      </c>
      <c r="J285" s="142" t="s">
        <v>33</v>
      </c>
      <c r="K285" s="163">
        <f t="shared" si="5"/>
        <v>550</v>
      </c>
      <c r="L285" s="202"/>
      <c r="M285" s="139"/>
      <c r="N285" s="139"/>
      <c r="O285" s="139"/>
      <c r="P285" s="139"/>
      <c r="Q285" s="140"/>
      <c r="R285" s="140"/>
      <c r="S285" s="140"/>
    </row>
    <row r="286" spans="1:19" s="67" customFormat="1" ht="15" customHeight="1" x14ac:dyDescent="0.35">
      <c r="A286" s="254"/>
      <c r="B286" s="253" t="s">
        <v>1673</v>
      </c>
      <c r="C286" s="253" t="s">
        <v>436</v>
      </c>
      <c r="D286" s="167" t="s">
        <v>437</v>
      </c>
      <c r="E286" s="141">
        <v>4</v>
      </c>
      <c r="F286" s="141" t="s">
        <v>127</v>
      </c>
      <c r="G286" s="141">
        <v>1</v>
      </c>
      <c r="H286" s="141" t="s">
        <v>72</v>
      </c>
      <c r="I286" s="141">
        <v>200</v>
      </c>
      <c r="J286" s="141" t="s">
        <v>33</v>
      </c>
      <c r="K286" s="163">
        <f t="shared" si="5"/>
        <v>800</v>
      </c>
      <c r="L286" s="202"/>
      <c r="M286" s="139"/>
      <c r="N286" s="139"/>
      <c r="O286" s="139"/>
      <c r="P286" s="139"/>
      <c r="Q286" s="140"/>
      <c r="R286" s="140"/>
      <c r="S286" s="140"/>
    </row>
    <row r="287" spans="1:19" s="67" customFormat="1" ht="15" customHeight="1" x14ac:dyDescent="0.35">
      <c r="A287" s="254"/>
      <c r="B287" s="253"/>
      <c r="C287" s="253"/>
      <c r="D287" s="167" t="s">
        <v>438</v>
      </c>
      <c r="E287" s="141">
        <v>4</v>
      </c>
      <c r="F287" s="141" t="s">
        <v>127</v>
      </c>
      <c r="G287" s="141">
        <v>1</v>
      </c>
      <c r="H287" s="141" t="s">
        <v>72</v>
      </c>
      <c r="I287" s="141">
        <v>65</v>
      </c>
      <c r="J287" s="141" t="s">
        <v>33</v>
      </c>
      <c r="K287" s="163">
        <f t="shared" si="5"/>
        <v>260</v>
      </c>
      <c r="L287" s="202"/>
      <c r="M287" s="139"/>
      <c r="N287" s="139"/>
      <c r="O287" s="139"/>
      <c r="P287" s="139"/>
      <c r="Q287" s="140"/>
      <c r="R287" s="140"/>
      <c r="S287" s="140"/>
    </row>
    <row r="288" spans="1:19" s="67" customFormat="1" ht="15" customHeight="1" x14ac:dyDescent="0.35">
      <c r="A288" s="254"/>
      <c r="B288" s="253"/>
      <c r="C288" s="253" t="s">
        <v>439</v>
      </c>
      <c r="D288" s="162" t="s">
        <v>440</v>
      </c>
      <c r="E288" s="142">
        <v>5</v>
      </c>
      <c r="F288" s="142" t="s">
        <v>153</v>
      </c>
      <c r="G288" s="141">
        <v>1</v>
      </c>
      <c r="H288" s="141" t="s">
        <v>72</v>
      </c>
      <c r="I288" s="142">
        <v>115</v>
      </c>
      <c r="J288" s="142" t="s">
        <v>33</v>
      </c>
      <c r="K288" s="163">
        <f t="shared" si="5"/>
        <v>575</v>
      </c>
      <c r="L288" s="202"/>
      <c r="M288" s="139"/>
      <c r="N288" s="139"/>
      <c r="O288" s="139"/>
      <c r="P288" s="139"/>
      <c r="Q288" s="140"/>
      <c r="R288" s="140"/>
      <c r="S288" s="140"/>
    </row>
    <row r="289" spans="1:19" s="67" customFormat="1" ht="15" customHeight="1" x14ac:dyDescent="0.35">
      <c r="A289" s="254"/>
      <c r="B289" s="253"/>
      <c r="C289" s="253"/>
      <c r="D289" s="162" t="s">
        <v>441</v>
      </c>
      <c r="E289" s="142">
        <v>10</v>
      </c>
      <c r="F289" s="142" t="s">
        <v>153</v>
      </c>
      <c r="G289" s="141">
        <v>1</v>
      </c>
      <c r="H289" s="141" t="s">
        <v>72</v>
      </c>
      <c r="I289" s="142">
        <v>79</v>
      </c>
      <c r="J289" s="142" t="s">
        <v>33</v>
      </c>
      <c r="K289" s="163">
        <f t="shared" si="5"/>
        <v>790</v>
      </c>
      <c r="L289" s="202"/>
      <c r="M289" s="139"/>
      <c r="N289" s="139"/>
      <c r="O289" s="139"/>
      <c r="P289" s="139"/>
      <c r="Q289" s="140"/>
      <c r="R289" s="140"/>
      <c r="S289" s="140"/>
    </row>
    <row r="290" spans="1:19" s="67" customFormat="1" ht="30" x14ac:dyDescent="0.35">
      <c r="A290" s="254"/>
      <c r="B290" s="253"/>
      <c r="C290" s="253"/>
      <c r="D290" s="162" t="s">
        <v>442</v>
      </c>
      <c r="E290" s="141">
        <v>9</v>
      </c>
      <c r="F290" s="141" t="s">
        <v>127</v>
      </c>
      <c r="G290" s="141">
        <v>1</v>
      </c>
      <c r="H290" s="141" t="s">
        <v>72</v>
      </c>
      <c r="I290" s="141">
        <v>80</v>
      </c>
      <c r="J290" s="141" t="s">
        <v>33</v>
      </c>
      <c r="K290" s="163">
        <f t="shared" si="5"/>
        <v>720</v>
      </c>
      <c r="L290" s="202"/>
      <c r="M290" s="139"/>
      <c r="N290" s="139"/>
      <c r="O290" s="139"/>
      <c r="P290" s="139"/>
      <c r="Q290" s="140"/>
      <c r="R290" s="140"/>
      <c r="S290" s="140"/>
    </row>
    <row r="291" spans="1:19" s="67" customFormat="1" ht="15" customHeight="1" x14ac:dyDescent="0.35">
      <c r="A291" s="254"/>
      <c r="B291" s="253"/>
      <c r="C291" s="253"/>
      <c r="D291" s="167" t="s">
        <v>443</v>
      </c>
      <c r="E291" s="141">
        <v>2</v>
      </c>
      <c r="F291" s="141" t="s">
        <v>127</v>
      </c>
      <c r="G291" s="141">
        <v>1</v>
      </c>
      <c r="H291" s="141" t="s">
        <v>72</v>
      </c>
      <c r="I291" s="141">
        <v>200</v>
      </c>
      <c r="J291" s="141" t="s">
        <v>33</v>
      </c>
      <c r="K291" s="163">
        <f t="shared" ref="K291:K302" si="6">E291*G291*I291</f>
        <v>400</v>
      </c>
      <c r="L291" s="202"/>
      <c r="M291" s="139"/>
      <c r="N291" s="139"/>
      <c r="O291" s="139"/>
      <c r="P291" s="139"/>
      <c r="Q291" s="140"/>
      <c r="R291" s="140"/>
      <c r="S291" s="140"/>
    </row>
    <row r="292" spans="1:19" s="67" customFormat="1" ht="15" customHeight="1" x14ac:dyDescent="0.35">
      <c r="A292" s="254"/>
      <c r="B292" s="253"/>
      <c r="C292" s="149" t="s">
        <v>444</v>
      </c>
      <c r="D292" s="162" t="s">
        <v>445</v>
      </c>
      <c r="E292" s="141">
        <v>1</v>
      </c>
      <c r="F292" s="141" t="s">
        <v>127</v>
      </c>
      <c r="G292" s="141">
        <v>1</v>
      </c>
      <c r="H292" s="141" t="s">
        <v>72</v>
      </c>
      <c r="I292" s="141">
        <v>120</v>
      </c>
      <c r="J292" s="141" t="s">
        <v>33</v>
      </c>
      <c r="K292" s="163">
        <f t="shared" si="6"/>
        <v>120</v>
      </c>
      <c r="L292" s="202"/>
      <c r="M292" s="139"/>
      <c r="N292" s="139"/>
      <c r="O292" s="139"/>
      <c r="P292" s="139"/>
      <c r="Q292" s="140"/>
      <c r="R292" s="140"/>
      <c r="S292" s="140"/>
    </row>
    <row r="293" spans="1:19" s="67" customFormat="1" ht="15" customHeight="1" x14ac:dyDescent="0.35">
      <c r="A293" s="254"/>
      <c r="B293" s="149" t="s">
        <v>446</v>
      </c>
      <c r="C293" s="149" t="s">
        <v>446</v>
      </c>
      <c r="D293" s="167" t="s">
        <v>447</v>
      </c>
      <c r="E293" s="141">
        <v>2</v>
      </c>
      <c r="F293" s="141" t="s">
        <v>107</v>
      </c>
      <c r="G293" s="141">
        <v>1</v>
      </c>
      <c r="H293" s="141" t="s">
        <v>32</v>
      </c>
      <c r="I293" s="141">
        <v>380</v>
      </c>
      <c r="J293" s="141" t="s">
        <v>33</v>
      </c>
      <c r="K293" s="163">
        <f t="shared" si="6"/>
        <v>760</v>
      </c>
      <c r="L293" s="202"/>
      <c r="M293" s="139"/>
      <c r="N293" s="139"/>
      <c r="O293" s="139"/>
      <c r="P293" s="139"/>
      <c r="Q293" s="140"/>
      <c r="R293" s="140"/>
      <c r="S293" s="140"/>
    </row>
    <row r="294" spans="1:19" s="67" customFormat="1" ht="15" customHeight="1" x14ac:dyDescent="0.35">
      <c r="A294" s="254"/>
      <c r="B294" s="149" t="s">
        <v>448</v>
      </c>
      <c r="C294" s="149" t="s">
        <v>449</v>
      </c>
      <c r="D294" s="167" t="s">
        <v>450</v>
      </c>
      <c r="E294" s="141">
        <v>3</v>
      </c>
      <c r="F294" s="141" t="s">
        <v>107</v>
      </c>
      <c r="G294" s="141">
        <v>1</v>
      </c>
      <c r="H294" s="141" t="s">
        <v>72</v>
      </c>
      <c r="I294" s="141">
        <v>150</v>
      </c>
      <c r="J294" s="141" t="s">
        <v>33</v>
      </c>
      <c r="K294" s="163">
        <f t="shared" si="6"/>
        <v>450</v>
      </c>
      <c r="L294" s="167"/>
      <c r="M294" s="139"/>
      <c r="N294" s="139"/>
      <c r="O294" s="139"/>
      <c r="P294" s="139"/>
      <c r="Q294" s="140"/>
      <c r="R294" s="140"/>
      <c r="S294" s="140"/>
    </row>
    <row r="295" spans="1:19" s="67" customFormat="1" ht="15" customHeight="1" x14ac:dyDescent="0.35">
      <c r="A295" s="254"/>
      <c r="B295" s="253" t="s">
        <v>451</v>
      </c>
      <c r="C295" s="253" t="s">
        <v>451</v>
      </c>
      <c r="D295" s="167" t="s">
        <v>1676</v>
      </c>
      <c r="E295" s="141">
        <v>1</v>
      </c>
      <c r="F295" s="141" t="s">
        <v>31</v>
      </c>
      <c r="G295" s="141">
        <v>1</v>
      </c>
      <c r="H295" s="141" t="s">
        <v>72</v>
      </c>
      <c r="I295" s="141">
        <v>220</v>
      </c>
      <c r="J295" s="141" t="s">
        <v>33</v>
      </c>
      <c r="K295" s="163">
        <f t="shared" si="6"/>
        <v>220</v>
      </c>
      <c r="L295" s="167"/>
      <c r="M295" s="139"/>
      <c r="N295" s="139"/>
      <c r="O295" s="139"/>
      <c r="P295" s="139"/>
      <c r="Q295" s="140"/>
      <c r="R295" s="140"/>
      <c r="S295" s="140"/>
    </row>
    <row r="296" spans="1:19" s="67" customFormat="1" ht="15" customHeight="1" x14ac:dyDescent="0.35">
      <c r="A296" s="254"/>
      <c r="B296" s="253"/>
      <c r="C296" s="253"/>
      <c r="D296" s="167" t="s">
        <v>453</v>
      </c>
      <c r="E296" s="141">
        <v>1</v>
      </c>
      <c r="F296" s="141" t="s">
        <v>210</v>
      </c>
      <c r="G296" s="141">
        <v>1</v>
      </c>
      <c r="H296" s="141" t="s">
        <v>72</v>
      </c>
      <c r="I296" s="141">
        <v>30</v>
      </c>
      <c r="J296" s="141" t="s">
        <v>33</v>
      </c>
      <c r="K296" s="163">
        <f t="shared" si="6"/>
        <v>30</v>
      </c>
      <c r="L296" s="202"/>
      <c r="M296" s="139"/>
      <c r="N296" s="139"/>
      <c r="O296" s="139"/>
      <c r="P296" s="139"/>
      <c r="Q296" s="140"/>
      <c r="R296" s="140"/>
      <c r="S296" s="140"/>
    </row>
    <row r="297" spans="1:19" s="67" customFormat="1" ht="15" customHeight="1" x14ac:dyDescent="0.35">
      <c r="A297" s="254"/>
      <c r="B297" s="253"/>
      <c r="C297" s="253"/>
      <c r="D297" s="162" t="s">
        <v>1674</v>
      </c>
      <c r="E297" s="141">
        <v>1</v>
      </c>
      <c r="F297" s="141" t="s">
        <v>210</v>
      </c>
      <c r="G297" s="141">
        <v>1</v>
      </c>
      <c r="H297" s="141" t="s">
        <v>72</v>
      </c>
      <c r="I297" s="141">
        <v>450</v>
      </c>
      <c r="J297" s="141" t="s">
        <v>33</v>
      </c>
      <c r="K297" s="163">
        <f t="shared" si="6"/>
        <v>450</v>
      </c>
      <c r="L297" s="202"/>
      <c r="M297" s="139"/>
      <c r="N297" s="139"/>
      <c r="O297" s="139"/>
      <c r="P297" s="139"/>
      <c r="Q297" s="140"/>
      <c r="R297" s="140"/>
      <c r="S297" s="140"/>
    </row>
    <row r="298" spans="1:19" s="67" customFormat="1" ht="15" customHeight="1" x14ac:dyDescent="0.35">
      <c r="A298" s="254"/>
      <c r="B298" s="253"/>
      <c r="C298" s="253"/>
      <c r="D298" s="162" t="s">
        <v>1675</v>
      </c>
      <c r="E298" s="141">
        <v>1</v>
      </c>
      <c r="F298" s="141" t="s">
        <v>210</v>
      </c>
      <c r="G298" s="141">
        <v>1</v>
      </c>
      <c r="H298" s="141" t="s">
        <v>72</v>
      </c>
      <c r="I298" s="141">
        <v>300</v>
      </c>
      <c r="J298" s="141" t="s">
        <v>33</v>
      </c>
      <c r="K298" s="163">
        <f t="shared" si="6"/>
        <v>300</v>
      </c>
      <c r="L298" s="202"/>
      <c r="M298" s="139"/>
      <c r="N298" s="139"/>
      <c r="O298" s="139"/>
      <c r="P298" s="139"/>
      <c r="Q298" s="140"/>
      <c r="R298" s="140"/>
      <c r="S298" s="140"/>
    </row>
    <row r="299" spans="1:19" s="67" customFormat="1" ht="15" customHeight="1" x14ac:dyDescent="0.35">
      <c r="A299" s="254"/>
      <c r="B299" s="253" t="s">
        <v>456</v>
      </c>
      <c r="C299" s="253" t="s">
        <v>457</v>
      </c>
      <c r="D299" s="162" t="s">
        <v>458</v>
      </c>
      <c r="E299" s="141">
        <v>1</v>
      </c>
      <c r="F299" s="141" t="s">
        <v>210</v>
      </c>
      <c r="G299" s="141">
        <v>1</v>
      </c>
      <c r="H299" s="141" t="s">
        <v>72</v>
      </c>
      <c r="I299" s="141">
        <v>0</v>
      </c>
      <c r="J299" s="141" t="s">
        <v>33</v>
      </c>
      <c r="K299" s="163">
        <f t="shared" si="6"/>
        <v>0</v>
      </c>
      <c r="L299" s="202"/>
      <c r="M299" s="139"/>
      <c r="N299" s="139"/>
      <c r="O299" s="139"/>
      <c r="P299" s="139"/>
      <c r="Q299" s="140"/>
      <c r="R299" s="140"/>
      <c r="S299" s="140"/>
    </row>
    <row r="300" spans="1:19" s="67" customFormat="1" ht="15" customHeight="1" x14ac:dyDescent="0.35">
      <c r="A300" s="254"/>
      <c r="B300" s="253"/>
      <c r="C300" s="253"/>
      <c r="D300" s="162" t="s">
        <v>459</v>
      </c>
      <c r="E300" s="141">
        <v>1</v>
      </c>
      <c r="F300" s="141" t="s">
        <v>210</v>
      </c>
      <c r="G300" s="141">
        <v>1</v>
      </c>
      <c r="H300" s="141" t="s">
        <v>72</v>
      </c>
      <c r="I300" s="141">
        <v>0</v>
      </c>
      <c r="J300" s="141" t="s">
        <v>33</v>
      </c>
      <c r="K300" s="163">
        <f t="shared" si="6"/>
        <v>0</v>
      </c>
      <c r="L300" s="202"/>
      <c r="M300" s="139"/>
      <c r="N300" s="139"/>
      <c r="O300" s="139"/>
      <c r="P300" s="139"/>
      <c r="Q300" s="140"/>
      <c r="R300" s="140"/>
      <c r="S300" s="140"/>
    </row>
    <row r="301" spans="1:19" s="67" customFormat="1" ht="15" customHeight="1" x14ac:dyDescent="0.35">
      <c r="A301" s="254"/>
      <c r="B301" s="253"/>
      <c r="C301" s="253"/>
      <c r="D301" s="162" t="s">
        <v>460</v>
      </c>
      <c r="E301" s="141">
        <v>1</v>
      </c>
      <c r="F301" s="141" t="s">
        <v>210</v>
      </c>
      <c r="G301" s="141">
        <v>1</v>
      </c>
      <c r="H301" s="141" t="s">
        <v>72</v>
      </c>
      <c r="I301" s="141">
        <v>0</v>
      </c>
      <c r="J301" s="141" t="s">
        <v>33</v>
      </c>
      <c r="K301" s="163">
        <f t="shared" si="6"/>
        <v>0</v>
      </c>
      <c r="L301" s="202"/>
      <c r="M301" s="139"/>
      <c r="N301" s="139"/>
      <c r="O301" s="139"/>
      <c r="P301" s="139"/>
      <c r="Q301" s="140"/>
      <c r="R301" s="140"/>
      <c r="S301" s="140"/>
    </row>
    <row r="302" spans="1:19" s="67" customFormat="1" ht="15" customHeight="1" x14ac:dyDescent="0.35">
      <c r="A302" s="254"/>
      <c r="B302" s="253"/>
      <c r="C302" s="253"/>
      <c r="D302" s="162" t="s">
        <v>461</v>
      </c>
      <c r="E302" s="141">
        <v>1</v>
      </c>
      <c r="F302" s="141" t="s">
        <v>210</v>
      </c>
      <c r="G302" s="141">
        <v>1</v>
      </c>
      <c r="H302" s="141" t="s">
        <v>72</v>
      </c>
      <c r="I302" s="141">
        <v>0</v>
      </c>
      <c r="J302" s="141" t="s">
        <v>33</v>
      </c>
      <c r="K302" s="163">
        <f t="shared" si="6"/>
        <v>0</v>
      </c>
      <c r="L302" s="202"/>
      <c r="M302" s="139"/>
      <c r="N302" s="139"/>
      <c r="O302" s="139"/>
      <c r="P302" s="139"/>
      <c r="Q302" s="140"/>
      <c r="R302" s="140"/>
      <c r="S302" s="140"/>
    </row>
    <row r="303" spans="1:19" ht="15.75" x14ac:dyDescent="0.35">
      <c r="A303" s="255" t="s">
        <v>207</v>
      </c>
      <c r="B303" s="255"/>
      <c r="C303" s="255"/>
      <c r="D303" s="255"/>
      <c r="E303" s="255"/>
      <c r="F303" s="255"/>
      <c r="G303" s="255"/>
      <c r="H303" s="255"/>
      <c r="I303" s="255"/>
      <c r="J303" s="255"/>
      <c r="K303" s="203">
        <f>SUM(K162:K302)</f>
        <v>177473.69999999998</v>
      </c>
      <c r="L303" s="204"/>
      <c r="M303" s="1"/>
      <c r="N303" s="1"/>
      <c r="O303" s="1"/>
      <c r="P303" s="1"/>
    </row>
    <row r="304" spans="1:19" ht="15" x14ac:dyDescent="0.35">
      <c r="A304" s="254" t="s">
        <v>208</v>
      </c>
      <c r="B304" s="169" t="s">
        <v>116</v>
      </c>
      <c r="C304" s="278" t="s">
        <v>19</v>
      </c>
      <c r="D304" s="278"/>
      <c r="E304" s="278" t="s">
        <v>19</v>
      </c>
      <c r="F304" s="278"/>
      <c r="G304" s="278"/>
      <c r="H304" s="278"/>
      <c r="I304" s="278"/>
      <c r="J304" s="278"/>
      <c r="K304" s="279"/>
      <c r="L304" s="167" t="s">
        <v>19</v>
      </c>
      <c r="M304" s="1"/>
      <c r="N304" s="1"/>
      <c r="O304" s="1"/>
      <c r="P304" s="1"/>
    </row>
    <row r="305" spans="1:19" ht="15" x14ac:dyDescent="0.35">
      <c r="A305" s="254"/>
      <c r="B305" s="141" t="s">
        <v>1677</v>
      </c>
      <c r="C305" s="254" t="s">
        <v>1678</v>
      </c>
      <c r="D305" s="254"/>
      <c r="E305" s="141">
        <v>1</v>
      </c>
      <c r="F305" s="141" t="s">
        <v>210</v>
      </c>
      <c r="G305" s="141">
        <v>1</v>
      </c>
      <c r="H305" s="141" t="s">
        <v>72</v>
      </c>
      <c r="I305" s="141">
        <v>900</v>
      </c>
      <c r="J305" s="141" t="s">
        <v>33</v>
      </c>
      <c r="K305" s="148">
        <f>E305*G305*I305</f>
        <v>900</v>
      </c>
      <c r="L305" s="147" t="s">
        <v>211</v>
      </c>
      <c r="M305" s="1"/>
      <c r="N305" s="1"/>
      <c r="O305" s="1"/>
      <c r="P305" s="1"/>
      <c r="Q305" s="11"/>
      <c r="R305" s="11"/>
      <c r="S305" s="11"/>
    </row>
    <row r="306" spans="1:19" ht="15" x14ac:dyDescent="0.35">
      <c r="A306" s="254"/>
      <c r="B306" s="149" t="s">
        <v>214</v>
      </c>
      <c r="C306" s="253" t="s">
        <v>215</v>
      </c>
      <c r="D306" s="253"/>
      <c r="E306" s="142">
        <v>100</v>
      </c>
      <c r="F306" s="142" t="s">
        <v>127</v>
      </c>
      <c r="G306" s="141">
        <v>1</v>
      </c>
      <c r="H306" s="141" t="s">
        <v>72</v>
      </c>
      <c r="I306" s="142">
        <v>2.8</v>
      </c>
      <c r="J306" s="142" t="s">
        <v>33</v>
      </c>
      <c r="K306" s="148">
        <f t="shared" ref="K306:K332" si="7">E306*G306*I306</f>
        <v>280</v>
      </c>
      <c r="L306" s="147"/>
      <c r="M306" s="1"/>
      <c r="N306" s="1"/>
      <c r="O306" s="1"/>
      <c r="P306" s="1"/>
      <c r="Q306" s="11"/>
      <c r="R306" s="11"/>
      <c r="S306" s="11"/>
    </row>
    <row r="307" spans="1:19" s="67" customFormat="1" ht="15" x14ac:dyDescent="0.35">
      <c r="A307" s="254"/>
      <c r="B307" s="141" t="s">
        <v>465</v>
      </c>
      <c r="C307" s="254" t="s">
        <v>466</v>
      </c>
      <c r="D307" s="254"/>
      <c r="E307" s="141">
        <v>1</v>
      </c>
      <c r="F307" s="141" t="s">
        <v>31</v>
      </c>
      <c r="G307" s="141">
        <v>1</v>
      </c>
      <c r="H307" s="141" t="s">
        <v>32</v>
      </c>
      <c r="I307" s="149">
        <v>850</v>
      </c>
      <c r="J307" s="141" t="s">
        <v>33</v>
      </c>
      <c r="K307" s="148">
        <f t="shared" si="7"/>
        <v>850</v>
      </c>
      <c r="L307" s="147"/>
      <c r="M307" s="139"/>
      <c r="N307" s="139"/>
      <c r="O307" s="139"/>
      <c r="P307" s="139"/>
      <c r="Q307" s="140"/>
      <c r="R307" s="140"/>
      <c r="S307" s="140"/>
    </row>
    <row r="308" spans="1:19" s="67" customFormat="1" ht="15" x14ac:dyDescent="0.35">
      <c r="A308" s="254"/>
      <c r="B308" s="141" t="s">
        <v>467</v>
      </c>
      <c r="C308" s="254" t="s">
        <v>1679</v>
      </c>
      <c r="D308" s="254"/>
      <c r="E308" s="141">
        <v>1</v>
      </c>
      <c r="F308" s="141" t="s">
        <v>31</v>
      </c>
      <c r="G308" s="141">
        <v>1</v>
      </c>
      <c r="H308" s="141" t="s">
        <v>72</v>
      </c>
      <c r="I308" s="149">
        <v>3000</v>
      </c>
      <c r="J308" s="141" t="s">
        <v>33</v>
      </c>
      <c r="K308" s="148">
        <f t="shared" si="7"/>
        <v>3000</v>
      </c>
      <c r="L308" s="147"/>
      <c r="M308" s="139"/>
      <c r="N308" s="139"/>
      <c r="O308" s="139"/>
      <c r="P308" s="139"/>
      <c r="Q308" s="140"/>
      <c r="R308" s="140"/>
      <c r="S308" s="140"/>
    </row>
    <row r="309" spans="1:19" s="67" customFormat="1" ht="15" x14ac:dyDescent="0.35">
      <c r="A309" s="254"/>
      <c r="B309" s="254" t="s">
        <v>469</v>
      </c>
      <c r="C309" s="254" t="s">
        <v>470</v>
      </c>
      <c r="D309" s="254"/>
      <c r="E309" s="141">
        <v>20</v>
      </c>
      <c r="F309" s="141" t="s">
        <v>182</v>
      </c>
      <c r="G309" s="141">
        <v>1</v>
      </c>
      <c r="H309" s="141" t="s">
        <v>72</v>
      </c>
      <c r="I309" s="149">
        <v>9</v>
      </c>
      <c r="J309" s="141" t="s">
        <v>33</v>
      </c>
      <c r="K309" s="148">
        <f t="shared" si="7"/>
        <v>180</v>
      </c>
      <c r="L309" s="147"/>
      <c r="M309" s="139"/>
      <c r="N309" s="139"/>
      <c r="O309" s="139"/>
      <c r="P309" s="139"/>
      <c r="Q309" s="140"/>
      <c r="R309" s="140"/>
      <c r="S309" s="140"/>
    </row>
    <row r="310" spans="1:19" s="67" customFormat="1" ht="15" x14ac:dyDescent="0.35">
      <c r="A310" s="254"/>
      <c r="B310" s="254"/>
      <c r="C310" s="254" t="s">
        <v>471</v>
      </c>
      <c r="D310" s="254"/>
      <c r="E310" s="141">
        <v>20</v>
      </c>
      <c r="F310" s="141" t="s">
        <v>138</v>
      </c>
      <c r="G310" s="141">
        <v>1</v>
      </c>
      <c r="H310" s="141" t="s">
        <v>72</v>
      </c>
      <c r="I310" s="149">
        <v>15</v>
      </c>
      <c r="J310" s="141" t="s">
        <v>33</v>
      </c>
      <c r="K310" s="148">
        <f t="shared" si="7"/>
        <v>300</v>
      </c>
      <c r="L310" s="147"/>
      <c r="M310" s="139"/>
      <c r="N310" s="139"/>
      <c r="O310" s="139"/>
      <c r="P310" s="139"/>
      <c r="Q310" s="140"/>
      <c r="R310" s="140"/>
      <c r="S310" s="140"/>
    </row>
    <row r="311" spans="1:19" s="67" customFormat="1" ht="15" x14ac:dyDescent="0.35">
      <c r="A311" s="254"/>
      <c r="B311" s="141" t="s">
        <v>472</v>
      </c>
      <c r="C311" s="254" t="s">
        <v>473</v>
      </c>
      <c r="D311" s="254"/>
      <c r="E311" s="141">
        <v>150</v>
      </c>
      <c r="F311" s="141" t="s">
        <v>102</v>
      </c>
      <c r="G311" s="141">
        <v>1</v>
      </c>
      <c r="H311" s="141" t="s">
        <v>72</v>
      </c>
      <c r="I311" s="141">
        <v>1029</v>
      </c>
      <c r="J311" s="141" t="s">
        <v>33</v>
      </c>
      <c r="K311" s="148">
        <f t="shared" si="7"/>
        <v>154350</v>
      </c>
      <c r="L311" s="147"/>
      <c r="M311" s="139"/>
      <c r="N311" s="139"/>
      <c r="O311" s="139"/>
      <c r="P311" s="139"/>
      <c r="Q311" s="140"/>
      <c r="R311" s="140"/>
      <c r="S311" s="140"/>
    </row>
    <row r="312" spans="1:19" s="67" customFormat="1" ht="15" x14ac:dyDescent="0.35">
      <c r="A312" s="254"/>
      <c r="B312" s="141" t="s">
        <v>474</v>
      </c>
      <c r="C312" s="254" t="s">
        <v>475</v>
      </c>
      <c r="D312" s="254"/>
      <c r="E312" s="141">
        <v>100</v>
      </c>
      <c r="F312" s="141" t="s">
        <v>102</v>
      </c>
      <c r="G312" s="141">
        <v>1</v>
      </c>
      <c r="H312" s="141" t="s">
        <v>72</v>
      </c>
      <c r="I312" s="141">
        <v>1150</v>
      </c>
      <c r="J312" s="141" t="s">
        <v>33</v>
      </c>
      <c r="K312" s="148">
        <f t="shared" si="7"/>
        <v>115000</v>
      </c>
      <c r="L312" s="147"/>
      <c r="M312" s="139"/>
      <c r="N312" s="139"/>
      <c r="O312" s="139"/>
      <c r="P312" s="139"/>
      <c r="Q312" s="140"/>
      <c r="R312" s="140"/>
      <c r="S312" s="140"/>
    </row>
    <row r="313" spans="1:19" s="67" customFormat="1" ht="15" x14ac:dyDescent="0.35">
      <c r="A313" s="254"/>
      <c r="B313" s="141" t="s">
        <v>476</v>
      </c>
      <c r="C313" s="254" t="s">
        <v>477</v>
      </c>
      <c r="D313" s="254"/>
      <c r="E313" s="142">
        <v>1</v>
      </c>
      <c r="F313" s="142" t="s">
        <v>31</v>
      </c>
      <c r="G313" s="141">
        <v>1</v>
      </c>
      <c r="H313" s="141" t="s">
        <v>72</v>
      </c>
      <c r="I313" s="168">
        <v>9000</v>
      </c>
      <c r="J313" s="142" t="s">
        <v>33</v>
      </c>
      <c r="K313" s="148">
        <f t="shared" si="7"/>
        <v>9000</v>
      </c>
      <c r="L313" s="147"/>
      <c r="M313" s="139"/>
      <c r="N313" s="139"/>
      <c r="O313" s="139"/>
      <c r="P313" s="139"/>
      <c r="Q313" s="140"/>
      <c r="R313" s="140"/>
      <c r="S313" s="140"/>
    </row>
    <row r="314" spans="1:19" s="67" customFormat="1" ht="30" x14ac:dyDescent="0.35">
      <c r="A314" s="254"/>
      <c r="B314" s="254" t="s">
        <v>478</v>
      </c>
      <c r="C314" s="141" t="s">
        <v>479</v>
      </c>
      <c r="D314" s="141" t="s">
        <v>480</v>
      </c>
      <c r="E314" s="142">
        <v>150</v>
      </c>
      <c r="F314" s="142" t="s">
        <v>127</v>
      </c>
      <c r="G314" s="141">
        <v>1</v>
      </c>
      <c r="H314" s="141" t="s">
        <v>72</v>
      </c>
      <c r="I314" s="142">
        <v>126</v>
      </c>
      <c r="J314" s="142" t="s">
        <v>33</v>
      </c>
      <c r="K314" s="148">
        <f t="shared" si="7"/>
        <v>18900</v>
      </c>
      <c r="L314" s="147" t="s">
        <v>481</v>
      </c>
      <c r="M314" s="139"/>
      <c r="N314" s="139"/>
      <c r="O314" s="139"/>
      <c r="P314" s="139"/>
      <c r="Q314" s="140"/>
      <c r="R314" s="140"/>
      <c r="S314" s="140"/>
    </row>
    <row r="315" spans="1:19" s="67" customFormat="1" ht="30" x14ac:dyDescent="0.35">
      <c r="A315" s="254"/>
      <c r="B315" s="254"/>
      <c r="C315" s="141" t="s">
        <v>482</v>
      </c>
      <c r="D315" s="141" t="s">
        <v>483</v>
      </c>
      <c r="E315" s="142">
        <v>150</v>
      </c>
      <c r="F315" s="142" t="s">
        <v>127</v>
      </c>
      <c r="G315" s="141">
        <v>1</v>
      </c>
      <c r="H315" s="141" t="s">
        <v>72</v>
      </c>
      <c r="I315" s="142">
        <v>15</v>
      </c>
      <c r="J315" s="142" t="s">
        <v>33</v>
      </c>
      <c r="K315" s="148">
        <f t="shared" si="7"/>
        <v>2250</v>
      </c>
      <c r="L315" s="147"/>
      <c r="M315" s="139"/>
      <c r="N315" s="139"/>
      <c r="O315" s="139"/>
      <c r="P315" s="139"/>
      <c r="Q315" s="140"/>
      <c r="R315" s="140"/>
      <c r="S315" s="140"/>
    </row>
    <row r="316" spans="1:19" s="67" customFormat="1" ht="15" x14ac:dyDescent="0.35">
      <c r="A316" s="254"/>
      <c r="B316" s="254"/>
      <c r="C316" s="141" t="s">
        <v>484</v>
      </c>
      <c r="D316" s="141" t="s">
        <v>485</v>
      </c>
      <c r="E316" s="142">
        <v>1</v>
      </c>
      <c r="F316" s="142" t="s">
        <v>31</v>
      </c>
      <c r="G316" s="141">
        <v>1</v>
      </c>
      <c r="H316" s="141" t="s">
        <v>72</v>
      </c>
      <c r="I316" s="142">
        <v>3000</v>
      </c>
      <c r="J316" s="142" t="s">
        <v>33</v>
      </c>
      <c r="K316" s="148">
        <f t="shared" si="7"/>
        <v>3000</v>
      </c>
      <c r="L316" s="141"/>
      <c r="M316" s="139"/>
      <c r="N316" s="139"/>
      <c r="O316" s="139"/>
      <c r="P316" s="139"/>
      <c r="Q316" s="140"/>
      <c r="R316" s="140"/>
      <c r="S316" s="140"/>
    </row>
    <row r="317" spans="1:19" s="67" customFormat="1" ht="15" x14ac:dyDescent="0.35">
      <c r="A317" s="254"/>
      <c r="B317" s="254"/>
      <c r="C317" s="141" t="s">
        <v>486</v>
      </c>
      <c r="D317" s="141" t="s">
        <v>487</v>
      </c>
      <c r="E317" s="142">
        <v>1</v>
      </c>
      <c r="F317" s="142" t="s">
        <v>31</v>
      </c>
      <c r="G317" s="141">
        <v>1</v>
      </c>
      <c r="H317" s="141" t="s">
        <v>72</v>
      </c>
      <c r="I317" s="142">
        <v>2000</v>
      </c>
      <c r="J317" s="142" t="s">
        <v>33</v>
      </c>
      <c r="K317" s="148">
        <f t="shared" si="7"/>
        <v>2000</v>
      </c>
      <c r="L317" s="141"/>
      <c r="M317" s="139"/>
      <c r="N317" s="139"/>
      <c r="O317" s="139"/>
      <c r="P317" s="139"/>
      <c r="Q317" s="140"/>
      <c r="R317" s="140"/>
      <c r="S317" s="140"/>
    </row>
    <row r="318" spans="1:19" s="67" customFormat="1" ht="15" x14ac:dyDescent="0.35">
      <c r="A318" s="254"/>
      <c r="B318" s="254"/>
      <c r="C318" s="141" t="s">
        <v>488</v>
      </c>
      <c r="D318" s="141" t="s">
        <v>489</v>
      </c>
      <c r="E318" s="142">
        <v>1</v>
      </c>
      <c r="F318" s="142" t="s">
        <v>31</v>
      </c>
      <c r="G318" s="141">
        <v>1</v>
      </c>
      <c r="H318" s="141" t="s">
        <v>72</v>
      </c>
      <c r="I318" s="142">
        <v>2000</v>
      </c>
      <c r="J318" s="142" t="s">
        <v>33</v>
      </c>
      <c r="K318" s="148">
        <f t="shared" si="7"/>
        <v>2000</v>
      </c>
      <c r="L318" s="141"/>
      <c r="M318" s="139"/>
      <c r="N318" s="139"/>
      <c r="O318" s="139"/>
      <c r="P318" s="139"/>
      <c r="Q318" s="140"/>
      <c r="R318" s="140"/>
      <c r="S318" s="140"/>
    </row>
    <row r="319" spans="1:19" s="67" customFormat="1" ht="30" x14ac:dyDescent="0.35">
      <c r="A319" s="254"/>
      <c r="B319" s="254"/>
      <c r="C319" s="141" t="s">
        <v>490</v>
      </c>
      <c r="D319" s="141" t="s">
        <v>491</v>
      </c>
      <c r="E319" s="142">
        <v>250</v>
      </c>
      <c r="F319" s="142" t="s">
        <v>127</v>
      </c>
      <c r="G319" s="141">
        <v>1</v>
      </c>
      <c r="H319" s="141" t="s">
        <v>72</v>
      </c>
      <c r="I319" s="142">
        <v>52</v>
      </c>
      <c r="J319" s="142" t="s">
        <v>33</v>
      </c>
      <c r="K319" s="148">
        <f t="shared" si="7"/>
        <v>13000</v>
      </c>
      <c r="L319" s="147" t="s">
        <v>492</v>
      </c>
      <c r="M319" s="139"/>
      <c r="N319" s="139"/>
      <c r="O319" s="139"/>
      <c r="P319" s="139"/>
      <c r="Q319" s="140"/>
      <c r="R319" s="140"/>
      <c r="S319" s="140"/>
    </row>
    <row r="320" spans="1:19" s="67" customFormat="1" ht="15" x14ac:dyDescent="0.35">
      <c r="A320" s="254"/>
      <c r="B320" s="254"/>
      <c r="C320" s="141" t="s">
        <v>493</v>
      </c>
      <c r="D320" s="141"/>
      <c r="E320" s="142">
        <v>1</v>
      </c>
      <c r="F320" s="142" t="s">
        <v>31</v>
      </c>
      <c r="G320" s="141">
        <v>1</v>
      </c>
      <c r="H320" s="141" t="s">
        <v>72</v>
      </c>
      <c r="I320" s="142">
        <v>1000</v>
      </c>
      <c r="J320" s="142" t="s">
        <v>33</v>
      </c>
      <c r="K320" s="148">
        <f t="shared" si="7"/>
        <v>1000</v>
      </c>
      <c r="L320" s="141"/>
      <c r="M320" s="139"/>
      <c r="N320" s="139"/>
      <c r="O320" s="139"/>
      <c r="P320" s="139"/>
      <c r="Q320" s="140"/>
      <c r="R320" s="140"/>
      <c r="S320" s="140"/>
    </row>
    <row r="321" spans="1:19" s="67" customFormat="1" ht="30" x14ac:dyDescent="0.35">
      <c r="A321" s="254"/>
      <c r="B321" s="254"/>
      <c r="C321" s="141" t="s">
        <v>494</v>
      </c>
      <c r="D321" s="141" t="s">
        <v>495</v>
      </c>
      <c r="E321" s="141">
        <v>100</v>
      </c>
      <c r="F321" s="141" t="s">
        <v>127</v>
      </c>
      <c r="G321" s="141">
        <v>1</v>
      </c>
      <c r="H321" s="141" t="s">
        <v>72</v>
      </c>
      <c r="I321" s="149">
        <v>25</v>
      </c>
      <c r="J321" s="141" t="s">
        <v>33</v>
      </c>
      <c r="K321" s="148">
        <f t="shared" si="7"/>
        <v>2500</v>
      </c>
      <c r="L321" s="167"/>
      <c r="M321" s="139"/>
      <c r="N321" s="139"/>
      <c r="O321" s="139"/>
      <c r="P321" s="139"/>
      <c r="Q321" s="140"/>
      <c r="R321" s="140"/>
      <c r="S321" s="140"/>
    </row>
    <row r="322" spans="1:19" s="67" customFormat="1" ht="15" x14ac:dyDescent="0.35">
      <c r="A322" s="254"/>
      <c r="B322" s="254"/>
      <c r="C322" s="141" t="s">
        <v>496</v>
      </c>
      <c r="D322" s="141" t="s">
        <v>497</v>
      </c>
      <c r="E322" s="141">
        <v>1</v>
      </c>
      <c r="F322" s="141" t="s">
        <v>31</v>
      </c>
      <c r="G322" s="141">
        <v>1</v>
      </c>
      <c r="H322" s="141" t="s">
        <v>32</v>
      </c>
      <c r="I322" s="149">
        <v>800</v>
      </c>
      <c r="J322" s="141" t="s">
        <v>33</v>
      </c>
      <c r="K322" s="148">
        <f t="shared" si="7"/>
        <v>800</v>
      </c>
      <c r="L322" s="167"/>
      <c r="M322" s="139"/>
      <c r="N322" s="139"/>
      <c r="O322" s="139"/>
      <c r="P322" s="139"/>
      <c r="Q322" s="140"/>
      <c r="R322" s="140"/>
      <c r="S322" s="140"/>
    </row>
    <row r="323" spans="1:19" s="67" customFormat="1" ht="30" x14ac:dyDescent="0.35">
      <c r="A323" s="254"/>
      <c r="B323" s="254"/>
      <c r="C323" s="141" t="s">
        <v>498</v>
      </c>
      <c r="D323" s="141" t="s">
        <v>499</v>
      </c>
      <c r="E323" s="141">
        <v>6</v>
      </c>
      <c r="F323" s="141" t="s">
        <v>500</v>
      </c>
      <c r="G323" s="141">
        <v>1</v>
      </c>
      <c r="H323" s="141" t="s">
        <v>32</v>
      </c>
      <c r="I323" s="149">
        <v>1200</v>
      </c>
      <c r="J323" s="141" t="s">
        <v>33</v>
      </c>
      <c r="K323" s="148">
        <f t="shared" si="7"/>
        <v>7200</v>
      </c>
      <c r="L323" s="167"/>
      <c r="M323" s="139"/>
      <c r="N323" s="139"/>
      <c r="O323" s="139"/>
      <c r="P323" s="139"/>
      <c r="Q323" s="140"/>
      <c r="R323" s="140"/>
      <c r="S323" s="140"/>
    </row>
    <row r="324" spans="1:19" s="67" customFormat="1" ht="15" x14ac:dyDescent="0.35">
      <c r="A324" s="254"/>
      <c r="B324" s="254"/>
      <c r="C324" s="141" t="s">
        <v>501</v>
      </c>
      <c r="D324" s="141"/>
      <c r="E324" s="141">
        <v>1</v>
      </c>
      <c r="F324" s="141" t="s">
        <v>31</v>
      </c>
      <c r="G324" s="141">
        <v>1</v>
      </c>
      <c r="H324" s="141" t="s">
        <v>32</v>
      </c>
      <c r="I324" s="149">
        <v>800</v>
      </c>
      <c r="J324" s="141" t="s">
        <v>33</v>
      </c>
      <c r="K324" s="148">
        <f t="shared" si="7"/>
        <v>800</v>
      </c>
      <c r="L324" s="167"/>
      <c r="M324" s="139"/>
      <c r="N324" s="139"/>
      <c r="O324" s="139"/>
      <c r="P324" s="139"/>
      <c r="Q324" s="140"/>
      <c r="R324" s="140"/>
      <c r="S324" s="140"/>
    </row>
    <row r="325" spans="1:19" s="67" customFormat="1" ht="30" x14ac:dyDescent="0.35">
      <c r="A325" s="254"/>
      <c r="B325" s="254"/>
      <c r="C325" s="141" t="s">
        <v>502</v>
      </c>
      <c r="D325" s="141" t="s">
        <v>503</v>
      </c>
      <c r="E325" s="142">
        <v>1</v>
      </c>
      <c r="F325" s="142" t="s">
        <v>31</v>
      </c>
      <c r="G325" s="141">
        <v>1</v>
      </c>
      <c r="H325" s="141" t="s">
        <v>72</v>
      </c>
      <c r="I325" s="142">
        <v>200</v>
      </c>
      <c r="J325" s="142" t="s">
        <v>33</v>
      </c>
      <c r="K325" s="148">
        <f t="shared" si="7"/>
        <v>200</v>
      </c>
      <c r="L325" s="167"/>
      <c r="M325" s="139"/>
      <c r="N325" s="139"/>
      <c r="O325" s="139"/>
      <c r="P325" s="139"/>
      <c r="Q325" s="140"/>
      <c r="R325" s="140"/>
      <c r="S325" s="140"/>
    </row>
    <row r="326" spans="1:19" s="67" customFormat="1" ht="15" x14ac:dyDescent="0.35">
      <c r="A326" s="254"/>
      <c r="B326" s="254"/>
      <c r="C326" s="141" t="s">
        <v>504</v>
      </c>
      <c r="D326" s="141" t="s">
        <v>505</v>
      </c>
      <c r="E326" s="141">
        <v>1</v>
      </c>
      <c r="F326" s="141" t="s">
        <v>31</v>
      </c>
      <c r="G326" s="141">
        <v>1</v>
      </c>
      <c r="H326" s="141" t="s">
        <v>32</v>
      </c>
      <c r="I326" s="149">
        <v>3500</v>
      </c>
      <c r="J326" s="141" t="s">
        <v>33</v>
      </c>
      <c r="K326" s="148">
        <f t="shared" si="7"/>
        <v>3500</v>
      </c>
      <c r="L326" s="141"/>
      <c r="M326" s="139"/>
      <c r="N326" s="139"/>
      <c r="O326" s="139"/>
      <c r="P326" s="139"/>
      <c r="Q326" s="140"/>
      <c r="R326" s="140"/>
      <c r="S326" s="140"/>
    </row>
    <row r="327" spans="1:19" s="67" customFormat="1" ht="30" x14ac:dyDescent="0.35">
      <c r="A327" s="254"/>
      <c r="B327" s="149" t="s">
        <v>506</v>
      </c>
      <c r="C327" s="149" t="s">
        <v>507</v>
      </c>
      <c r="D327" s="149" t="s">
        <v>508</v>
      </c>
      <c r="E327" s="168">
        <v>1</v>
      </c>
      <c r="F327" s="168" t="s">
        <v>31</v>
      </c>
      <c r="G327" s="149">
        <v>1</v>
      </c>
      <c r="H327" s="149" t="s">
        <v>72</v>
      </c>
      <c r="I327" s="168">
        <v>2730</v>
      </c>
      <c r="J327" s="142" t="s">
        <v>33</v>
      </c>
      <c r="K327" s="148">
        <f t="shared" si="7"/>
        <v>2730</v>
      </c>
      <c r="L327" s="147"/>
      <c r="M327" s="139"/>
      <c r="N327" s="139"/>
      <c r="O327" s="139"/>
      <c r="P327" s="139"/>
      <c r="Q327" s="140"/>
      <c r="R327" s="140"/>
      <c r="S327" s="140"/>
    </row>
    <row r="328" spans="1:19" s="67" customFormat="1" ht="15" x14ac:dyDescent="0.35">
      <c r="A328" s="254"/>
      <c r="B328" s="141" t="s">
        <v>462</v>
      </c>
      <c r="C328" s="254" t="s">
        <v>463</v>
      </c>
      <c r="D328" s="254"/>
      <c r="E328" s="141">
        <v>1</v>
      </c>
      <c r="F328" s="141" t="s">
        <v>31</v>
      </c>
      <c r="G328" s="141">
        <v>7</v>
      </c>
      <c r="H328" s="141" t="s">
        <v>80</v>
      </c>
      <c r="I328" s="141">
        <v>6500</v>
      </c>
      <c r="J328" s="141" t="s">
        <v>33</v>
      </c>
      <c r="K328" s="148">
        <f t="shared" ref="K328:K329" si="8">E328*G328*I328</f>
        <v>45500</v>
      </c>
      <c r="L328" s="147"/>
      <c r="M328" s="139"/>
      <c r="N328" s="139"/>
      <c r="O328" s="139"/>
      <c r="P328" s="139"/>
      <c r="Q328" s="140"/>
      <c r="R328" s="140"/>
      <c r="S328" s="140"/>
    </row>
    <row r="329" spans="1:19" s="67" customFormat="1" ht="15" customHeight="1" x14ac:dyDescent="0.35">
      <c r="A329" s="254"/>
      <c r="B329" s="253" t="s">
        <v>1680</v>
      </c>
      <c r="C329" s="253" t="s">
        <v>509</v>
      </c>
      <c r="D329" s="253"/>
      <c r="E329" s="141">
        <v>1</v>
      </c>
      <c r="F329" s="141" t="s">
        <v>210</v>
      </c>
      <c r="G329" s="141">
        <v>1</v>
      </c>
      <c r="H329" s="141" t="s">
        <v>72</v>
      </c>
      <c r="I329" s="141">
        <v>800</v>
      </c>
      <c r="J329" s="141" t="s">
        <v>33</v>
      </c>
      <c r="K329" s="148">
        <f t="shared" si="8"/>
        <v>800</v>
      </c>
      <c r="L329" s="167"/>
      <c r="M329" s="139"/>
      <c r="N329" s="139"/>
      <c r="O329" s="139"/>
      <c r="P329" s="139"/>
      <c r="Q329" s="140"/>
      <c r="R329" s="140"/>
      <c r="S329" s="140"/>
    </row>
    <row r="330" spans="1:19" s="67" customFormat="1" ht="15" x14ac:dyDescent="0.35">
      <c r="A330" s="254"/>
      <c r="B330" s="253"/>
      <c r="C330" s="253" t="s">
        <v>213</v>
      </c>
      <c r="D330" s="253"/>
      <c r="E330" s="141">
        <v>1</v>
      </c>
      <c r="F330" s="141" t="s">
        <v>210</v>
      </c>
      <c r="G330" s="141">
        <v>1</v>
      </c>
      <c r="H330" s="141" t="s">
        <v>72</v>
      </c>
      <c r="I330" s="141">
        <v>550</v>
      </c>
      <c r="J330" s="141" t="s">
        <v>33</v>
      </c>
      <c r="K330" s="148">
        <f t="shared" ref="K330" si="9">E330*G330*I330</f>
        <v>550</v>
      </c>
      <c r="L330" s="167"/>
      <c r="M330" s="139"/>
      <c r="N330" s="139"/>
      <c r="O330" s="139"/>
      <c r="P330" s="139"/>
      <c r="Q330" s="140"/>
      <c r="R330" s="140"/>
      <c r="S330" s="140"/>
    </row>
    <row r="331" spans="1:19" s="67" customFormat="1" ht="15" x14ac:dyDescent="0.35">
      <c r="A331" s="254"/>
      <c r="B331" s="149" t="s">
        <v>510</v>
      </c>
      <c r="C331" s="253" t="s">
        <v>511</v>
      </c>
      <c r="D331" s="253"/>
      <c r="E331" s="141">
        <v>1</v>
      </c>
      <c r="F331" s="141" t="s">
        <v>210</v>
      </c>
      <c r="G331" s="141">
        <v>1</v>
      </c>
      <c r="H331" s="141" t="s">
        <v>72</v>
      </c>
      <c r="I331" s="141">
        <v>2000</v>
      </c>
      <c r="J331" s="141" t="s">
        <v>33</v>
      </c>
      <c r="K331" s="148">
        <f t="shared" si="7"/>
        <v>2000</v>
      </c>
      <c r="L331" s="147"/>
      <c r="M331" s="139"/>
      <c r="N331" s="139"/>
      <c r="O331" s="139"/>
      <c r="P331" s="139"/>
      <c r="Q331" s="140"/>
      <c r="R331" s="140"/>
      <c r="S331" s="140"/>
    </row>
    <row r="332" spans="1:19" s="67" customFormat="1" ht="13.9" customHeight="1" x14ac:dyDescent="0.35">
      <c r="A332" s="254"/>
      <c r="B332" s="149" t="s">
        <v>512</v>
      </c>
      <c r="C332" s="253" t="s">
        <v>513</v>
      </c>
      <c r="D332" s="253"/>
      <c r="E332" s="168">
        <v>1</v>
      </c>
      <c r="F332" s="168" t="s">
        <v>31</v>
      </c>
      <c r="G332" s="149">
        <v>1</v>
      </c>
      <c r="H332" s="149" t="s">
        <v>72</v>
      </c>
      <c r="I332" s="168">
        <v>300</v>
      </c>
      <c r="J332" s="142" t="s">
        <v>33</v>
      </c>
      <c r="K332" s="148">
        <f t="shared" si="7"/>
        <v>300</v>
      </c>
      <c r="L332" s="147"/>
      <c r="M332" s="139"/>
      <c r="N332" s="139"/>
      <c r="O332" s="139"/>
      <c r="P332" s="139"/>
      <c r="Q332" s="140"/>
      <c r="R332" s="140"/>
      <c r="S332" s="140"/>
    </row>
    <row r="333" spans="1:19" ht="15.75" x14ac:dyDescent="0.35">
      <c r="A333" s="263" t="s">
        <v>216</v>
      </c>
      <c r="B333" s="263"/>
      <c r="C333" s="263"/>
      <c r="D333" s="263"/>
      <c r="E333" s="263"/>
      <c r="F333" s="263"/>
      <c r="G333" s="263"/>
      <c r="H333" s="263"/>
      <c r="I333" s="263"/>
      <c r="J333" s="263"/>
      <c r="K333" s="151">
        <f>SUM(K305:K332)</f>
        <v>392890</v>
      </c>
      <c r="L333" s="166" t="s">
        <v>19</v>
      </c>
      <c r="M333" s="1"/>
      <c r="N333" s="1"/>
      <c r="O333" s="1"/>
      <c r="P333" s="1"/>
    </row>
    <row r="334" spans="1:19" ht="15.75" x14ac:dyDescent="0.35">
      <c r="A334" s="254" t="s">
        <v>217</v>
      </c>
      <c r="B334" s="187" t="s">
        <v>218</v>
      </c>
      <c r="C334" s="264" t="s">
        <v>219</v>
      </c>
      <c r="D334" s="264"/>
      <c r="E334" s="264" t="s">
        <v>19</v>
      </c>
      <c r="F334" s="264"/>
      <c r="G334" s="264"/>
      <c r="H334" s="264"/>
      <c r="I334" s="264"/>
      <c r="J334" s="264"/>
      <c r="K334" s="265"/>
      <c r="L334" s="58" t="s">
        <v>19</v>
      </c>
      <c r="M334" s="1"/>
      <c r="N334" s="1"/>
      <c r="O334" s="1"/>
      <c r="P334" s="1"/>
    </row>
    <row r="335" spans="1:19" s="171" customFormat="1" ht="15.75" customHeight="1" x14ac:dyDescent="0.35">
      <c r="A335" s="254"/>
      <c r="B335" s="254" t="s">
        <v>514</v>
      </c>
      <c r="C335" s="254" t="s">
        <v>515</v>
      </c>
      <c r="D335" s="254"/>
      <c r="E335" s="141">
        <v>3</v>
      </c>
      <c r="F335" s="141" t="s">
        <v>107</v>
      </c>
      <c r="G335" s="141">
        <v>1</v>
      </c>
      <c r="H335" s="141" t="s">
        <v>31</v>
      </c>
      <c r="I335" s="141">
        <v>1000</v>
      </c>
      <c r="J335" s="141" t="s">
        <v>33</v>
      </c>
      <c r="K335" s="148">
        <f>E335*G335*I335</f>
        <v>3000</v>
      </c>
      <c r="L335" s="205"/>
      <c r="M335" s="170"/>
      <c r="N335" s="170"/>
      <c r="O335" s="170"/>
      <c r="P335" s="170"/>
    </row>
    <row r="336" spans="1:19" s="171" customFormat="1" ht="15.75" customHeight="1" x14ac:dyDescent="0.35">
      <c r="A336" s="254"/>
      <c r="B336" s="254"/>
      <c r="C336" s="254" t="s">
        <v>516</v>
      </c>
      <c r="D336" s="254"/>
      <c r="E336" s="141">
        <v>1</v>
      </c>
      <c r="F336" s="141" t="s">
        <v>31</v>
      </c>
      <c r="G336" s="141">
        <v>1</v>
      </c>
      <c r="H336" s="141" t="s">
        <v>32</v>
      </c>
      <c r="I336" s="141">
        <v>7550</v>
      </c>
      <c r="J336" s="141" t="s">
        <v>33</v>
      </c>
      <c r="K336" s="148">
        <f t="shared" ref="K336:K384" si="10">E336*G336*I336</f>
        <v>7550</v>
      </c>
      <c r="L336" s="205"/>
      <c r="M336" s="170"/>
      <c r="N336" s="170"/>
      <c r="O336" s="170"/>
      <c r="P336" s="170"/>
    </row>
    <row r="337" spans="1:19" s="171" customFormat="1" ht="15.75" customHeight="1" x14ac:dyDescent="0.35">
      <c r="A337" s="254"/>
      <c r="B337" s="254"/>
      <c r="C337" s="254" t="s">
        <v>517</v>
      </c>
      <c r="D337" s="254"/>
      <c r="E337" s="141">
        <v>1</v>
      </c>
      <c r="F337" s="141" t="s">
        <v>31</v>
      </c>
      <c r="G337" s="141">
        <v>1</v>
      </c>
      <c r="H337" s="141" t="s">
        <v>32</v>
      </c>
      <c r="I337" s="141">
        <v>1800</v>
      </c>
      <c r="J337" s="141" t="s">
        <v>33</v>
      </c>
      <c r="K337" s="148">
        <f t="shared" si="10"/>
        <v>1800</v>
      </c>
      <c r="L337" s="205"/>
      <c r="M337" s="170"/>
      <c r="N337" s="170"/>
      <c r="O337" s="170"/>
      <c r="P337" s="170"/>
    </row>
    <row r="338" spans="1:19" s="171" customFormat="1" ht="15.75" customHeight="1" x14ac:dyDescent="0.35">
      <c r="A338" s="254"/>
      <c r="B338" s="254" t="s">
        <v>518</v>
      </c>
      <c r="C338" s="253" t="s">
        <v>519</v>
      </c>
      <c r="D338" s="253"/>
      <c r="E338" s="149">
        <v>5</v>
      </c>
      <c r="F338" s="141" t="s">
        <v>51</v>
      </c>
      <c r="G338" s="141">
        <v>1</v>
      </c>
      <c r="H338" s="141" t="s">
        <v>48</v>
      </c>
      <c r="I338" s="149">
        <v>250</v>
      </c>
      <c r="J338" s="141" t="s">
        <v>33</v>
      </c>
      <c r="K338" s="148">
        <f t="shared" si="10"/>
        <v>1250</v>
      </c>
      <c r="L338" s="205"/>
      <c r="M338" s="170"/>
      <c r="N338" s="170"/>
      <c r="O338" s="170"/>
      <c r="P338" s="170"/>
    </row>
    <row r="339" spans="1:19" s="171" customFormat="1" ht="15.75" customHeight="1" x14ac:dyDescent="0.35">
      <c r="A339" s="254"/>
      <c r="B339" s="254"/>
      <c r="C339" s="253" t="s">
        <v>520</v>
      </c>
      <c r="D339" s="253"/>
      <c r="E339" s="141">
        <v>1</v>
      </c>
      <c r="F339" s="141" t="s">
        <v>343</v>
      </c>
      <c r="G339" s="141">
        <v>1</v>
      </c>
      <c r="H339" s="141" t="s">
        <v>32</v>
      </c>
      <c r="I339" s="149">
        <v>2451</v>
      </c>
      <c r="J339" s="141" t="s">
        <v>33</v>
      </c>
      <c r="K339" s="148">
        <f t="shared" si="10"/>
        <v>2451</v>
      </c>
      <c r="L339" s="205"/>
      <c r="M339" s="170"/>
      <c r="N339" s="170"/>
      <c r="O339" s="170"/>
      <c r="P339" s="170"/>
    </row>
    <row r="340" spans="1:19" s="171" customFormat="1" ht="15.75" customHeight="1" x14ac:dyDescent="0.35">
      <c r="A340" s="254"/>
      <c r="B340" s="254"/>
      <c r="C340" s="253" t="s">
        <v>521</v>
      </c>
      <c r="D340" s="253"/>
      <c r="E340" s="141">
        <v>1</v>
      </c>
      <c r="F340" s="141" t="s">
        <v>31</v>
      </c>
      <c r="G340" s="141">
        <v>1</v>
      </c>
      <c r="H340" s="141" t="s">
        <v>72</v>
      </c>
      <c r="I340" s="149">
        <v>4399.3999999999996</v>
      </c>
      <c r="J340" s="141" t="s">
        <v>33</v>
      </c>
      <c r="K340" s="148">
        <f t="shared" si="10"/>
        <v>4399.3999999999996</v>
      </c>
      <c r="L340" s="205"/>
      <c r="M340" s="170"/>
      <c r="N340" s="170"/>
      <c r="O340" s="170"/>
      <c r="P340" s="170"/>
    </row>
    <row r="341" spans="1:19" s="171" customFormat="1" ht="15.75" customHeight="1" x14ac:dyDescent="0.35">
      <c r="A341" s="254"/>
      <c r="B341" s="254"/>
      <c r="C341" s="253" t="s">
        <v>522</v>
      </c>
      <c r="D341" s="253"/>
      <c r="E341" s="141">
        <v>1</v>
      </c>
      <c r="F341" s="141" t="s">
        <v>31</v>
      </c>
      <c r="G341" s="141">
        <v>1</v>
      </c>
      <c r="H341" s="141" t="s">
        <v>72</v>
      </c>
      <c r="I341" s="149">
        <v>550</v>
      </c>
      <c r="J341" s="141" t="s">
        <v>33</v>
      </c>
      <c r="K341" s="148">
        <f t="shared" si="10"/>
        <v>550</v>
      </c>
      <c r="L341" s="205"/>
      <c r="M341" s="170"/>
      <c r="N341" s="170"/>
      <c r="O341" s="170"/>
      <c r="P341" s="170"/>
    </row>
    <row r="342" spans="1:19" ht="15" customHeight="1" x14ac:dyDescent="0.35">
      <c r="A342" s="254"/>
      <c r="B342" s="253" t="s">
        <v>1683</v>
      </c>
      <c r="C342" s="149" t="s">
        <v>221</v>
      </c>
      <c r="D342" s="149" t="s">
        <v>222</v>
      </c>
      <c r="E342" s="149">
        <v>1</v>
      </c>
      <c r="F342" s="149" t="s">
        <v>102</v>
      </c>
      <c r="G342" s="149">
        <v>10</v>
      </c>
      <c r="H342" s="149" t="s">
        <v>223</v>
      </c>
      <c r="I342" s="149">
        <v>500</v>
      </c>
      <c r="J342" s="149" t="s">
        <v>33</v>
      </c>
      <c r="K342" s="148">
        <f t="shared" si="10"/>
        <v>5000</v>
      </c>
      <c r="L342" s="162" t="s">
        <v>224</v>
      </c>
      <c r="M342" s="1"/>
      <c r="N342" s="1"/>
      <c r="O342" s="1"/>
      <c r="P342" s="1"/>
      <c r="Q342" s="11"/>
      <c r="R342" s="11"/>
      <c r="S342" s="11"/>
    </row>
    <row r="343" spans="1:19" ht="15" customHeight="1" x14ac:dyDescent="0.35">
      <c r="A343" s="254"/>
      <c r="B343" s="253"/>
      <c r="C343" s="253" t="s">
        <v>1682</v>
      </c>
      <c r="D343" s="149" t="s">
        <v>226</v>
      </c>
      <c r="E343" s="149">
        <v>1</v>
      </c>
      <c r="F343" s="149" t="s">
        <v>102</v>
      </c>
      <c r="G343" s="149">
        <v>2</v>
      </c>
      <c r="H343" s="149" t="s">
        <v>223</v>
      </c>
      <c r="I343" s="149">
        <v>500</v>
      </c>
      <c r="J343" s="149" t="s">
        <v>33</v>
      </c>
      <c r="K343" s="148">
        <f t="shared" si="10"/>
        <v>1000</v>
      </c>
      <c r="L343" s="162" t="s">
        <v>227</v>
      </c>
      <c r="M343" s="1"/>
      <c r="N343" s="1"/>
      <c r="O343" s="1"/>
      <c r="P343" s="1"/>
      <c r="Q343" s="11"/>
      <c r="R343" s="11"/>
      <c r="S343" s="11"/>
    </row>
    <row r="344" spans="1:19" ht="15" customHeight="1" x14ac:dyDescent="0.35">
      <c r="A344" s="254"/>
      <c r="B344" s="253"/>
      <c r="C344" s="253"/>
      <c r="D344" s="149" t="s">
        <v>228</v>
      </c>
      <c r="E344" s="149">
        <v>1</v>
      </c>
      <c r="F344" s="149" t="s">
        <v>102</v>
      </c>
      <c r="G344" s="149">
        <v>2</v>
      </c>
      <c r="H344" s="149" t="s">
        <v>223</v>
      </c>
      <c r="I344" s="149">
        <v>500</v>
      </c>
      <c r="J344" s="149" t="s">
        <v>33</v>
      </c>
      <c r="K344" s="148">
        <f t="shared" si="10"/>
        <v>1000</v>
      </c>
      <c r="L344" s="162" t="s">
        <v>229</v>
      </c>
      <c r="M344" s="1"/>
      <c r="N344" s="1"/>
      <c r="O344" s="1"/>
      <c r="P344" s="1"/>
      <c r="Q344" s="11"/>
      <c r="R344" s="11"/>
      <c r="S344" s="11"/>
    </row>
    <row r="345" spans="1:19" ht="15" customHeight="1" x14ac:dyDescent="0.35">
      <c r="A345" s="254"/>
      <c r="B345" s="253"/>
      <c r="C345" s="253"/>
      <c r="D345" s="149" t="s">
        <v>230</v>
      </c>
      <c r="E345" s="149">
        <v>4</v>
      </c>
      <c r="F345" s="149" t="s">
        <v>102</v>
      </c>
      <c r="G345" s="149">
        <v>2</v>
      </c>
      <c r="H345" s="149" t="s">
        <v>223</v>
      </c>
      <c r="I345" s="149">
        <v>400</v>
      </c>
      <c r="J345" s="149" t="s">
        <v>33</v>
      </c>
      <c r="K345" s="148">
        <f t="shared" si="10"/>
        <v>3200</v>
      </c>
      <c r="L345" s="162" t="s">
        <v>231</v>
      </c>
      <c r="M345" s="1"/>
      <c r="N345" s="1"/>
      <c r="O345" s="1"/>
      <c r="P345" s="1"/>
      <c r="Q345" s="11"/>
      <c r="R345" s="11"/>
      <c r="S345" s="11"/>
    </row>
    <row r="346" spans="1:19" ht="30" x14ac:dyDescent="0.35">
      <c r="A346" s="254"/>
      <c r="B346" s="253"/>
      <c r="C346" s="253"/>
      <c r="D346" s="149" t="s">
        <v>232</v>
      </c>
      <c r="E346" s="149">
        <v>20</v>
      </c>
      <c r="F346" s="149" t="s">
        <v>233</v>
      </c>
      <c r="G346" s="149">
        <v>2</v>
      </c>
      <c r="H346" s="149" t="s">
        <v>80</v>
      </c>
      <c r="I346" s="149">
        <v>60</v>
      </c>
      <c r="J346" s="149" t="s">
        <v>33</v>
      </c>
      <c r="K346" s="148">
        <f t="shared" si="10"/>
        <v>2400</v>
      </c>
      <c r="L346" s="162" t="s">
        <v>234</v>
      </c>
      <c r="M346" s="1"/>
      <c r="N346" s="1"/>
      <c r="O346" s="1"/>
      <c r="P346" s="1"/>
      <c r="Q346" s="11"/>
      <c r="R346" s="11"/>
      <c r="S346" s="11"/>
    </row>
    <row r="347" spans="1:19" ht="15" customHeight="1" x14ac:dyDescent="0.35">
      <c r="A347" s="254"/>
      <c r="B347" s="253"/>
      <c r="C347" s="253" t="s">
        <v>1681</v>
      </c>
      <c r="D347" s="149" t="s">
        <v>236</v>
      </c>
      <c r="E347" s="149">
        <v>3</v>
      </c>
      <c r="F347" s="149" t="s">
        <v>107</v>
      </c>
      <c r="G347" s="149">
        <v>1</v>
      </c>
      <c r="H347" s="149" t="s">
        <v>80</v>
      </c>
      <c r="I347" s="149">
        <v>400</v>
      </c>
      <c r="J347" s="149" t="s">
        <v>33</v>
      </c>
      <c r="K347" s="148">
        <f t="shared" si="10"/>
        <v>1200</v>
      </c>
      <c r="L347" s="162" t="s">
        <v>237</v>
      </c>
      <c r="M347" s="1"/>
      <c r="N347" s="1"/>
      <c r="O347" s="1"/>
      <c r="P347" s="1"/>
      <c r="Q347" s="11"/>
      <c r="R347" s="11"/>
      <c r="S347" s="11"/>
    </row>
    <row r="348" spans="1:19" ht="15" x14ac:dyDescent="0.35">
      <c r="A348" s="254"/>
      <c r="B348" s="253"/>
      <c r="C348" s="253"/>
      <c r="D348" s="149" t="s">
        <v>238</v>
      </c>
      <c r="E348" s="149">
        <v>1</v>
      </c>
      <c r="F348" s="149" t="s">
        <v>102</v>
      </c>
      <c r="G348" s="149">
        <v>2</v>
      </c>
      <c r="H348" s="149" t="s">
        <v>223</v>
      </c>
      <c r="I348" s="149">
        <v>500</v>
      </c>
      <c r="J348" s="149" t="s">
        <v>33</v>
      </c>
      <c r="K348" s="148">
        <f t="shared" si="10"/>
        <v>1000</v>
      </c>
      <c r="L348" s="162" t="s">
        <v>239</v>
      </c>
      <c r="M348" s="1"/>
      <c r="N348" s="1"/>
      <c r="O348" s="1"/>
      <c r="P348" s="1"/>
      <c r="Q348" s="11"/>
      <c r="R348" s="11"/>
      <c r="S348" s="11"/>
    </row>
    <row r="349" spans="1:19" ht="30" x14ac:dyDescent="0.35">
      <c r="A349" s="254"/>
      <c r="B349" s="253"/>
      <c r="C349" s="253"/>
      <c r="D349" s="149" t="s">
        <v>240</v>
      </c>
      <c r="E349" s="149">
        <v>3</v>
      </c>
      <c r="F349" s="149" t="s">
        <v>102</v>
      </c>
      <c r="G349" s="149">
        <v>1</v>
      </c>
      <c r="H349" s="149" t="s">
        <v>223</v>
      </c>
      <c r="I349" s="149">
        <v>400</v>
      </c>
      <c r="J349" s="149" t="s">
        <v>33</v>
      </c>
      <c r="K349" s="148">
        <f t="shared" si="10"/>
        <v>1200</v>
      </c>
      <c r="L349" s="162" t="s">
        <v>241</v>
      </c>
      <c r="M349" s="1"/>
      <c r="N349" s="1"/>
      <c r="O349" s="1"/>
      <c r="P349" s="1"/>
      <c r="Q349" s="11"/>
      <c r="R349" s="11"/>
      <c r="S349" s="11"/>
    </row>
    <row r="350" spans="1:19" ht="45" customHeight="1" x14ac:dyDescent="0.35">
      <c r="A350" s="254"/>
      <c r="B350" s="253"/>
      <c r="C350" s="253"/>
      <c r="D350" s="149" t="s">
        <v>242</v>
      </c>
      <c r="E350" s="149">
        <v>5</v>
      </c>
      <c r="F350" s="149" t="s">
        <v>102</v>
      </c>
      <c r="G350" s="149">
        <v>1</v>
      </c>
      <c r="H350" s="149" t="s">
        <v>223</v>
      </c>
      <c r="I350" s="149">
        <v>400</v>
      </c>
      <c r="J350" s="149" t="s">
        <v>33</v>
      </c>
      <c r="K350" s="148">
        <f t="shared" si="10"/>
        <v>2000</v>
      </c>
      <c r="L350" s="162" t="s">
        <v>243</v>
      </c>
      <c r="M350" s="1"/>
      <c r="N350" s="1"/>
      <c r="O350" s="1"/>
      <c r="P350" s="1"/>
      <c r="Q350" s="11"/>
      <c r="R350" s="11"/>
      <c r="S350" s="11"/>
    </row>
    <row r="351" spans="1:19" ht="15" x14ac:dyDescent="0.35">
      <c r="A351" s="254"/>
      <c r="B351" s="253"/>
      <c r="C351" s="253"/>
      <c r="D351" s="149" t="s">
        <v>244</v>
      </c>
      <c r="E351" s="149">
        <v>3</v>
      </c>
      <c r="F351" s="149" t="s">
        <v>102</v>
      </c>
      <c r="G351" s="149">
        <v>1</v>
      </c>
      <c r="H351" s="149" t="s">
        <v>223</v>
      </c>
      <c r="I351" s="149">
        <v>400</v>
      </c>
      <c r="J351" s="149" t="s">
        <v>33</v>
      </c>
      <c r="K351" s="148">
        <f t="shared" si="10"/>
        <v>1200</v>
      </c>
      <c r="L351" s="162" t="s">
        <v>245</v>
      </c>
      <c r="M351" s="1"/>
      <c r="N351" s="1"/>
      <c r="O351" s="1"/>
      <c r="P351" s="1"/>
      <c r="Q351" s="11"/>
      <c r="R351" s="11"/>
      <c r="S351" s="11"/>
    </row>
    <row r="352" spans="1:19" ht="45" x14ac:dyDescent="0.35">
      <c r="A352" s="254"/>
      <c r="B352" s="253"/>
      <c r="C352" s="253"/>
      <c r="D352" s="149" t="s">
        <v>246</v>
      </c>
      <c r="E352" s="149">
        <v>42</v>
      </c>
      <c r="F352" s="149" t="s">
        <v>233</v>
      </c>
      <c r="G352" s="149">
        <v>2</v>
      </c>
      <c r="H352" s="149" t="s">
        <v>80</v>
      </c>
      <c r="I352" s="149">
        <v>60</v>
      </c>
      <c r="J352" s="149" t="s">
        <v>33</v>
      </c>
      <c r="K352" s="148">
        <f t="shared" si="10"/>
        <v>5040</v>
      </c>
      <c r="L352" s="162" t="s">
        <v>247</v>
      </c>
      <c r="M352" s="1"/>
      <c r="N352" s="1"/>
      <c r="O352" s="1"/>
      <c r="P352" s="1"/>
      <c r="Q352" s="11"/>
      <c r="R352" s="11"/>
      <c r="S352" s="11"/>
    </row>
    <row r="353" spans="1:19" ht="15" x14ac:dyDescent="0.35">
      <c r="A353" s="254"/>
      <c r="B353" s="253"/>
      <c r="C353" s="253"/>
      <c r="D353" s="149" t="s">
        <v>248</v>
      </c>
      <c r="E353" s="149">
        <v>2</v>
      </c>
      <c r="F353" s="149" t="s">
        <v>107</v>
      </c>
      <c r="G353" s="149">
        <v>1</v>
      </c>
      <c r="H353" s="149" t="s">
        <v>223</v>
      </c>
      <c r="I353" s="149">
        <v>400</v>
      </c>
      <c r="J353" s="149" t="s">
        <v>33</v>
      </c>
      <c r="K353" s="148">
        <f t="shared" si="10"/>
        <v>800</v>
      </c>
      <c r="L353" s="162" t="s">
        <v>249</v>
      </c>
      <c r="M353" s="1"/>
      <c r="N353" s="1"/>
      <c r="O353" s="1"/>
      <c r="P353" s="1"/>
      <c r="Q353" s="11"/>
      <c r="R353" s="11"/>
      <c r="S353" s="11"/>
    </row>
    <row r="354" spans="1:19" ht="15" x14ac:dyDescent="0.35">
      <c r="A354" s="254"/>
      <c r="B354" s="253"/>
      <c r="C354" s="253"/>
      <c r="D354" s="149" t="s">
        <v>250</v>
      </c>
      <c r="E354" s="149">
        <v>1</v>
      </c>
      <c r="F354" s="149" t="s">
        <v>107</v>
      </c>
      <c r="G354" s="149">
        <v>1</v>
      </c>
      <c r="H354" s="149" t="s">
        <v>223</v>
      </c>
      <c r="I354" s="149">
        <v>400</v>
      </c>
      <c r="J354" s="149" t="s">
        <v>33</v>
      </c>
      <c r="K354" s="148">
        <f t="shared" si="10"/>
        <v>400</v>
      </c>
      <c r="L354" s="162"/>
      <c r="M354" s="1"/>
      <c r="N354" s="1"/>
      <c r="O354" s="1"/>
      <c r="P354" s="1"/>
      <c r="Q354" s="11"/>
      <c r="R354" s="11"/>
      <c r="S354" s="11"/>
    </row>
    <row r="355" spans="1:19" ht="15" x14ac:dyDescent="0.35">
      <c r="A355" s="254"/>
      <c r="B355" s="253"/>
      <c r="C355" s="253"/>
      <c r="D355" s="149" t="s">
        <v>251</v>
      </c>
      <c r="E355" s="149">
        <v>1</v>
      </c>
      <c r="F355" s="149" t="s">
        <v>102</v>
      </c>
      <c r="G355" s="149">
        <v>10</v>
      </c>
      <c r="H355" s="149" t="s">
        <v>223</v>
      </c>
      <c r="I355" s="149">
        <v>500</v>
      </c>
      <c r="J355" s="149" t="s">
        <v>33</v>
      </c>
      <c r="K355" s="148">
        <f t="shared" si="10"/>
        <v>5000</v>
      </c>
      <c r="L355" s="162" t="s">
        <v>252</v>
      </c>
      <c r="M355" s="1"/>
      <c r="N355" s="1"/>
      <c r="O355" s="1"/>
      <c r="P355" s="1"/>
      <c r="Q355" s="11"/>
      <c r="R355" s="11"/>
      <c r="S355" s="11"/>
    </row>
    <row r="356" spans="1:19" ht="15" x14ac:dyDescent="0.35">
      <c r="A356" s="254"/>
      <c r="B356" s="253"/>
      <c r="C356" s="253" t="s">
        <v>253</v>
      </c>
      <c r="D356" s="149" t="s">
        <v>254</v>
      </c>
      <c r="E356" s="149">
        <v>2</v>
      </c>
      <c r="F356" s="149" t="s">
        <v>102</v>
      </c>
      <c r="G356" s="149">
        <v>1</v>
      </c>
      <c r="H356" s="149" t="s">
        <v>223</v>
      </c>
      <c r="I356" s="149">
        <v>500</v>
      </c>
      <c r="J356" s="149" t="s">
        <v>33</v>
      </c>
      <c r="K356" s="148">
        <f t="shared" si="10"/>
        <v>1000</v>
      </c>
      <c r="L356" s="162" t="s">
        <v>255</v>
      </c>
      <c r="M356" s="1"/>
      <c r="N356" s="1"/>
      <c r="O356" s="1"/>
      <c r="P356" s="1"/>
      <c r="Q356" s="11"/>
      <c r="R356" s="11"/>
      <c r="S356" s="11"/>
    </row>
    <row r="357" spans="1:19" ht="30" x14ac:dyDescent="0.35">
      <c r="A357" s="254"/>
      <c r="B357" s="253"/>
      <c r="C357" s="253"/>
      <c r="D357" s="149" t="s">
        <v>256</v>
      </c>
      <c r="E357" s="149">
        <v>5.5</v>
      </c>
      <c r="F357" s="149" t="s">
        <v>233</v>
      </c>
      <c r="G357" s="149">
        <v>1</v>
      </c>
      <c r="H357" s="149" t="s">
        <v>223</v>
      </c>
      <c r="I357" s="149">
        <v>60</v>
      </c>
      <c r="J357" s="149" t="s">
        <v>33</v>
      </c>
      <c r="K357" s="148">
        <f t="shared" si="10"/>
        <v>330</v>
      </c>
      <c r="L357" s="162" t="s">
        <v>257</v>
      </c>
      <c r="M357" s="1"/>
      <c r="N357" s="1"/>
      <c r="O357" s="1"/>
      <c r="P357" s="1"/>
      <c r="Q357" s="11"/>
      <c r="R357" s="11"/>
      <c r="S357" s="11"/>
    </row>
    <row r="358" spans="1:19" ht="15" x14ac:dyDescent="0.35">
      <c r="A358" s="254"/>
      <c r="B358" s="253"/>
      <c r="C358" s="253"/>
      <c r="D358" s="149" t="s">
        <v>258</v>
      </c>
      <c r="E358" s="149">
        <v>3</v>
      </c>
      <c r="F358" s="149" t="s">
        <v>102</v>
      </c>
      <c r="G358" s="149">
        <v>1</v>
      </c>
      <c r="H358" s="149" t="s">
        <v>223</v>
      </c>
      <c r="I358" s="149">
        <v>400</v>
      </c>
      <c r="J358" s="149" t="s">
        <v>33</v>
      </c>
      <c r="K358" s="148">
        <f t="shared" si="10"/>
        <v>1200</v>
      </c>
      <c r="L358" s="162"/>
      <c r="M358" s="1"/>
      <c r="N358" s="1"/>
      <c r="O358" s="1"/>
      <c r="P358" s="1"/>
      <c r="Q358" s="11"/>
      <c r="R358" s="11"/>
      <c r="S358" s="11"/>
    </row>
    <row r="359" spans="1:19" ht="15" x14ac:dyDescent="0.35">
      <c r="A359" s="254"/>
      <c r="B359" s="253"/>
      <c r="C359" s="149" t="s">
        <v>259</v>
      </c>
      <c r="D359" s="149" t="s">
        <v>260</v>
      </c>
      <c r="E359" s="149">
        <v>2</v>
      </c>
      <c r="F359" s="149" t="s">
        <v>107</v>
      </c>
      <c r="G359" s="149">
        <v>1</v>
      </c>
      <c r="H359" s="149" t="s">
        <v>80</v>
      </c>
      <c r="I359" s="149">
        <v>500</v>
      </c>
      <c r="J359" s="149" t="s">
        <v>33</v>
      </c>
      <c r="K359" s="148">
        <f t="shared" si="10"/>
        <v>1000</v>
      </c>
      <c r="L359" s="162" t="s">
        <v>255</v>
      </c>
      <c r="M359" s="1"/>
      <c r="N359" s="1"/>
      <c r="O359" s="1"/>
      <c r="P359" s="1"/>
      <c r="Q359" s="11"/>
      <c r="R359" s="11"/>
      <c r="S359" s="11"/>
    </row>
    <row r="360" spans="1:19" s="67" customFormat="1" ht="15" x14ac:dyDescent="0.35">
      <c r="A360" s="254"/>
      <c r="B360" s="253" t="s">
        <v>1684</v>
      </c>
      <c r="C360" s="149" t="s">
        <v>523</v>
      </c>
      <c r="D360" s="149" t="s">
        <v>222</v>
      </c>
      <c r="E360" s="149">
        <v>1</v>
      </c>
      <c r="F360" s="149" t="s">
        <v>102</v>
      </c>
      <c r="G360" s="149">
        <v>10</v>
      </c>
      <c r="H360" s="149" t="s">
        <v>223</v>
      </c>
      <c r="I360" s="149">
        <v>500</v>
      </c>
      <c r="J360" s="149" t="s">
        <v>33</v>
      </c>
      <c r="K360" s="148">
        <f t="shared" si="10"/>
        <v>5000</v>
      </c>
      <c r="L360" s="162" t="s">
        <v>524</v>
      </c>
      <c r="M360" s="139"/>
      <c r="N360" s="139"/>
      <c r="O360" s="139"/>
      <c r="P360" s="139"/>
      <c r="Q360" s="140"/>
      <c r="R360" s="140"/>
      <c r="S360" s="140"/>
    </row>
    <row r="361" spans="1:19" s="67" customFormat="1" ht="15" x14ac:dyDescent="0.35">
      <c r="A361" s="254"/>
      <c r="B361" s="253"/>
      <c r="C361" s="253" t="s">
        <v>225</v>
      </c>
      <c r="D361" s="149" t="s">
        <v>525</v>
      </c>
      <c r="E361" s="149">
        <v>1</v>
      </c>
      <c r="F361" s="149" t="s">
        <v>102</v>
      </c>
      <c r="G361" s="149">
        <v>9</v>
      </c>
      <c r="H361" s="149" t="s">
        <v>223</v>
      </c>
      <c r="I361" s="149">
        <v>500</v>
      </c>
      <c r="J361" s="149" t="s">
        <v>33</v>
      </c>
      <c r="K361" s="148">
        <f t="shared" si="10"/>
        <v>4500</v>
      </c>
      <c r="L361" s="162" t="s">
        <v>526</v>
      </c>
      <c r="M361" s="139"/>
      <c r="N361" s="139"/>
      <c r="O361" s="139"/>
      <c r="P361" s="139"/>
      <c r="Q361" s="140"/>
      <c r="R361" s="140"/>
      <c r="S361" s="140"/>
    </row>
    <row r="362" spans="1:19" s="67" customFormat="1" ht="15" x14ac:dyDescent="0.35">
      <c r="A362" s="254"/>
      <c r="B362" s="253"/>
      <c r="C362" s="253"/>
      <c r="D362" s="149" t="s">
        <v>527</v>
      </c>
      <c r="E362" s="149">
        <v>1</v>
      </c>
      <c r="F362" s="149" t="s">
        <v>102</v>
      </c>
      <c r="G362" s="149">
        <v>7</v>
      </c>
      <c r="H362" s="149" t="s">
        <v>223</v>
      </c>
      <c r="I362" s="149">
        <v>500</v>
      </c>
      <c r="J362" s="149" t="s">
        <v>33</v>
      </c>
      <c r="K362" s="148">
        <f t="shared" si="10"/>
        <v>3500</v>
      </c>
      <c r="L362" s="162" t="s">
        <v>528</v>
      </c>
      <c r="M362" s="139"/>
      <c r="N362" s="139"/>
      <c r="O362" s="139"/>
      <c r="P362" s="139"/>
      <c r="Q362" s="140"/>
      <c r="R362" s="140"/>
      <c r="S362" s="140"/>
    </row>
    <row r="363" spans="1:19" s="67" customFormat="1" ht="15" x14ac:dyDescent="0.35">
      <c r="A363" s="254"/>
      <c r="B363" s="253"/>
      <c r="C363" s="253"/>
      <c r="D363" s="149" t="s">
        <v>529</v>
      </c>
      <c r="E363" s="149">
        <v>4</v>
      </c>
      <c r="F363" s="149" t="s">
        <v>102</v>
      </c>
      <c r="G363" s="149">
        <v>4</v>
      </c>
      <c r="H363" s="149" t="s">
        <v>223</v>
      </c>
      <c r="I363" s="149">
        <v>400</v>
      </c>
      <c r="J363" s="149" t="s">
        <v>33</v>
      </c>
      <c r="K363" s="148">
        <f t="shared" si="10"/>
        <v>6400</v>
      </c>
      <c r="L363" s="162"/>
      <c r="M363" s="139"/>
      <c r="N363" s="139"/>
      <c r="O363" s="139"/>
      <c r="P363" s="139"/>
      <c r="Q363" s="140"/>
      <c r="R363" s="140"/>
      <c r="S363" s="140"/>
    </row>
    <row r="364" spans="1:19" s="67" customFormat="1" ht="15" x14ac:dyDescent="0.35">
      <c r="A364" s="254"/>
      <c r="B364" s="253"/>
      <c r="C364" s="253"/>
      <c r="D364" s="149" t="s">
        <v>530</v>
      </c>
      <c r="E364" s="149">
        <v>6</v>
      </c>
      <c r="F364" s="149" t="s">
        <v>102</v>
      </c>
      <c r="G364" s="149">
        <v>2</v>
      </c>
      <c r="H364" s="149" t="s">
        <v>223</v>
      </c>
      <c r="I364" s="149">
        <v>400</v>
      </c>
      <c r="J364" s="149" t="s">
        <v>33</v>
      </c>
      <c r="K364" s="148">
        <f t="shared" si="10"/>
        <v>4800</v>
      </c>
      <c r="L364" s="162" t="s">
        <v>531</v>
      </c>
      <c r="M364" s="139"/>
      <c r="N364" s="139"/>
      <c r="O364" s="139"/>
      <c r="P364" s="139"/>
      <c r="Q364" s="140"/>
      <c r="R364" s="140"/>
      <c r="S364" s="140"/>
    </row>
    <row r="365" spans="1:19" s="67" customFormat="1" ht="30" x14ac:dyDescent="0.35">
      <c r="A365" s="254"/>
      <c r="B365" s="253"/>
      <c r="C365" s="253"/>
      <c r="D365" s="149" t="s">
        <v>532</v>
      </c>
      <c r="E365" s="149">
        <v>12</v>
      </c>
      <c r="F365" s="149" t="s">
        <v>233</v>
      </c>
      <c r="G365" s="149">
        <v>2</v>
      </c>
      <c r="H365" s="149" t="s">
        <v>80</v>
      </c>
      <c r="I365" s="149">
        <v>60</v>
      </c>
      <c r="J365" s="149" t="s">
        <v>33</v>
      </c>
      <c r="K365" s="148">
        <f t="shared" si="10"/>
        <v>1440</v>
      </c>
      <c r="L365" s="162" t="s">
        <v>533</v>
      </c>
      <c r="M365" s="139"/>
      <c r="N365" s="139"/>
      <c r="O365" s="139"/>
      <c r="P365" s="139"/>
      <c r="Q365" s="140"/>
      <c r="R365" s="140"/>
      <c r="S365" s="140"/>
    </row>
    <row r="366" spans="1:19" s="67" customFormat="1" ht="30" x14ac:dyDescent="0.35">
      <c r="A366" s="254"/>
      <c r="B366" s="253"/>
      <c r="C366" s="253"/>
      <c r="D366" s="149" t="s">
        <v>534</v>
      </c>
      <c r="E366" s="149">
        <v>16</v>
      </c>
      <c r="F366" s="149" t="s">
        <v>233</v>
      </c>
      <c r="G366" s="149">
        <v>2</v>
      </c>
      <c r="H366" s="149" t="s">
        <v>80</v>
      </c>
      <c r="I366" s="149">
        <v>60</v>
      </c>
      <c r="J366" s="149" t="s">
        <v>33</v>
      </c>
      <c r="K366" s="148">
        <f t="shared" si="10"/>
        <v>1920</v>
      </c>
      <c r="L366" s="162" t="s">
        <v>535</v>
      </c>
      <c r="M366" s="139"/>
      <c r="N366" s="139"/>
      <c r="O366" s="139"/>
      <c r="P366" s="139"/>
      <c r="Q366" s="140"/>
      <c r="R366" s="140"/>
      <c r="S366" s="140"/>
    </row>
    <row r="367" spans="1:19" s="67" customFormat="1" ht="15" x14ac:dyDescent="0.35">
      <c r="A367" s="254"/>
      <c r="B367" s="253"/>
      <c r="C367" s="253" t="s">
        <v>235</v>
      </c>
      <c r="D367" s="149" t="s">
        <v>536</v>
      </c>
      <c r="E367" s="149">
        <v>2</v>
      </c>
      <c r="F367" s="149" t="s">
        <v>102</v>
      </c>
      <c r="G367" s="149">
        <v>7</v>
      </c>
      <c r="H367" s="149" t="s">
        <v>223</v>
      </c>
      <c r="I367" s="149">
        <v>500</v>
      </c>
      <c r="J367" s="149" t="s">
        <v>33</v>
      </c>
      <c r="K367" s="148">
        <f t="shared" si="10"/>
        <v>7000</v>
      </c>
      <c r="L367" s="162"/>
      <c r="M367" s="139"/>
      <c r="N367" s="139"/>
      <c r="O367" s="139"/>
      <c r="P367" s="139"/>
      <c r="Q367" s="140"/>
      <c r="R367" s="140"/>
      <c r="S367" s="140"/>
    </row>
    <row r="368" spans="1:19" s="67" customFormat="1" ht="15" x14ac:dyDescent="0.35">
      <c r="A368" s="254"/>
      <c r="B368" s="253"/>
      <c r="C368" s="253"/>
      <c r="D368" s="149" t="s">
        <v>537</v>
      </c>
      <c r="E368" s="149">
        <v>2</v>
      </c>
      <c r="F368" s="149" t="s">
        <v>102</v>
      </c>
      <c r="G368" s="149">
        <v>2</v>
      </c>
      <c r="H368" s="149" t="s">
        <v>223</v>
      </c>
      <c r="I368" s="149">
        <v>400</v>
      </c>
      <c r="J368" s="149" t="s">
        <v>33</v>
      </c>
      <c r="K368" s="148">
        <f t="shared" si="10"/>
        <v>1600</v>
      </c>
      <c r="L368" s="162" t="s">
        <v>538</v>
      </c>
      <c r="M368" s="139"/>
      <c r="N368" s="139"/>
      <c r="O368" s="139"/>
      <c r="P368" s="139"/>
      <c r="Q368" s="140"/>
      <c r="R368" s="140"/>
      <c r="S368" s="140"/>
    </row>
    <row r="369" spans="1:19" s="67" customFormat="1" ht="15" x14ac:dyDescent="0.35">
      <c r="A369" s="254"/>
      <c r="B369" s="253"/>
      <c r="C369" s="253"/>
      <c r="D369" s="149" t="s">
        <v>539</v>
      </c>
      <c r="E369" s="149">
        <v>2</v>
      </c>
      <c r="F369" s="149" t="s">
        <v>102</v>
      </c>
      <c r="G369" s="149">
        <v>6</v>
      </c>
      <c r="H369" s="149" t="s">
        <v>223</v>
      </c>
      <c r="I369" s="149">
        <v>400</v>
      </c>
      <c r="J369" s="149" t="s">
        <v>33</v>
      </c>
      <c r="K369" s="148">
        <f t="shared" si="10"/>
        <v>4800</v>
      </c>
      <c r="L369" s="162" t="s">
        <v>540</v>
      </c>
      <c r="M369" s="139"/>
      <c r="N369" s="139"/>
      <c r="O369" s="139"/>
      <c r="P369" s="139"/>
      <c r="Q369" s="140"/>
      <c r="R369" s="140"/>
      <c r="S369" s="140"/>
    </row>
    <row r="370" spans="1:19" s="67" customFormat="1" ht="15" x14ac:dyDescent="0.35">
      <c r="A370" s="254"/>
      <c r="B370" s="253"/>
      <c r="C370" s="253"/>
      <c r="D370" s="149" t="s">
        <v>541</v>
      </c>
      <c r="E370" s="149">
        <v>2</v>
      </c>
      <c r="F370" s="149" t="s">
        <v>102</v>
      </c>
      <c r="G370" s="149">
        <v>5</v>
      </c>
      <c r="H370" s="149" t="s">
        <v>223</v>
      </c>
      <c r="I370" s="149">
        <v>400</v>
      </c>
      <c r="J370" s="149" t="s">
        <v>33</v>
      </c>
      <c r="K370" s="148">
        <f t="shared" si="10"/>
        <v>4000</v>
      </c>
      <c r="L370" s="162"/>
      <c r="M370" s="139"/>
      <c r="N370" s="139"/>
      <c r="O370" s="139"/>
      <c r="P370" s="139"/>
      <c r="Q370" s="140"/>
      <c r="R370" s="140"/>
      <c r="S370" s="140"/>
    </row>
    <row r="371" spans="1:19" s="67" customFormat="1" ht="15" x14ac:dyDescent="0.35">
      <c r="A371" s="254"/>
      <c r="B371" s="253"/>
      <c r="C371" s="253"/>
      <c r="D371" s="149" t="s">
        <v>542</v>
      </c>
      <c r="E371" s="149">
        <v>3</v>
      </c>
      <c r="F371" s="149" t="s">
        <v>102</v>
      </c>
      <c r="G371" s="149">
        <v>1</v>
      </c>
      <c r="H371" s="149" t="s">
        <v>223</v>
      </c>
      <c r="I371" s="149">
        <v>400</v>
      </c>
      <c r="J371" s="149" t="s">
        <v>33</v>
      </c>
      <c r="K371" s="148">
        <f t="shared" si="10"/>
        <v>1200</v>
      </c>
      <c r="L371" s="162" t="s">
        <v>543</v>
      </c>
      <c r="M371" s="139"/>
      <c r="N371" s="139"/>
      <c r="O371" s="139"/>
      <c r="P371" s="139"/>
      <c r="Q371" s="140"/>
      <c r="R371" s="140"/>
      <c r="S371" s="140"/>
    </row>
    <row r="372" spans="1:19" s="67" customFormat="1" ht="15" x14ac:dyDescent="0.35">
      <c r="A372" s="254"/>
      <c r="B372" s="253"/>
      <c r="C372" s="253"/>
      <c r="D372" s="149" t="s">
        <v>544</v>
      </c>
      <c r="E372" s="149">
        <v>4</v>
      </c>
      <c r="F372" s="149" t="s">
        <v>102</v>
      </c>
      <c r="G372" s="149">
        <v>0.5</v>
      </c>
      <c r="H372" s="149" t="s">
        <v>223</v>
      </c>
      <c r="I372" s="149">
        <v>400</v>
      </c>
      <c r="J372" s="149" t="s">
        <v>33</v>
      </c>
      <c r="K372" s="148">
        <f t="shared" si="10"/>
        <v>800</v>
      </c>
      <c r="L372" s="162" t="s">
        <v>545</v>
      </c>
      <c r="M372" s="139"/>
      <c r="N372" s="139"/>
      <c r="O372" s="139"/>
      <c r="P372" s="139"/>
      <c r="Q372" s="140"/>
      <c r="R372" s="140"/>
      <c r="S372" s="140"/>
    </row>
    <row r="373" spans="1:19" s="67" customFormat="1" ht="15" x14ac:dyDescent="0.35">
      <c r="A373" s="254"/>
      <c r="B373" s="253"/>
      <c r="C373" s="253"/>
      <c r="D373" s="149" t="s">
        <v>546</v>
      </c>
      <c r="E373" s="149">
        <v>2</v>
      </c>
      <c r="F373" s="149" t="s">
        <v>102</v>
      </c>
      <c r="G373" s="149">
        <v>3</v>
      </c>
      <c r="H373" s="149" t="s">
        <v>223</v>
      </c>
      <c r="I373" s="149">
        <v>400</v>
      </c>
      <c r="J373" s="149" t="s">
        <v>33</v>
      </c>
      <c r="K373" s="148">
        <f t="shared" si="10"/>
        <v>2400</v>
      </c>
      <c r="L373" s="162"/>
      <c r="M373" s="139"/>
      <c r="N373" s="139"/>
      <c r="O373" s="139"/>
      <c r="P373" s="139"/>
      <c r="Q373" s="140"/>
      <c r="R373" s="140"/>
      <c r="S373" s="140"/>
    </row>
    <row r="374" spans="1:19" s="67" customFormat="1" ht="15" x14ac:dyDescent="0.35">
      <c r="A374" s="254"/>
      <c r="B374" s="253"/>
      <c r="C374" s="253"/>
      <c r="D374" s="149" t="s">
        <v>547</v>
      </c>
      <c r="E374" s="149">
        <v>1</v>
      </c>
      <c r="F374" s="149" t="s">
        <v>102</v>
      </c>
      <c r="G374" s="149">
        <v>7</v>
      </c>
      <c r="H374" s="149" t="s">
        <v>223</v>
      </c>
      <c r="I374" s="149">
        <v>500</v>
      </c>
      <c r="J374" s="149" t="s">
        <v>33</v>
      </c>
      <c r="K374" s="148">
        <f t="shared" si="10"/>
        <v>3500</v>
      </c>
      <c r="L374" s="162"/>
      <c r="M374" s="139"/>
      <c r="N374" s="139"/>
      <c r="O374" s="139"/>
      <c r="P374" s="139"/>
      <c r="Q374" s="140"/>
      <c r="R374" s="140"/>
      <c r="S374" s="140"/>
    </row>
    <row r="375" spans="1:19" s="67" customFormat="1" ht="195" customHeight="1" x14ac:dyDescent="0.35">
      <c r="A375" s="254"/>
      <c r="B375" s="253"/>
      <c r="C375" s="253"/>
      <c r="D375" s="149" t="s">
        <v>548</v>
      </c>
      <c r="E375" s="149">
        <v>60</v>
      </c>
      <c r="F375" s="149" t="s">
        <v>233</v>
      </c>
      <c r="G375" s="149">
        <v>2</v>
      </c>
      <c r="H375" s="149" t="s">
        <v>80</v>
      </c>
      <c r="I375" s="149">
        <v>60</v>
      </c>
      <c r="J375" s="149" t="s">
        <v>33</v>
      </c>
      <c r="K375" s="148">
        <f t="shared" si="10"/>
        <v>7200</v>
      </c>
      <c r="L375" s="162" t="s">
        <v>549</v>
      </c>
      <c r="M375" s="139"/>
      <c r="N375" s="139"/>
      <c r="O375" s="139"/>
      <c r="P375" s="139"/>
      <c r="Q375" s="140"/>
      <c r="R375" s="140"/>
      <c r="S375" s="140"/>
    </row>
    <row r="376" spans="1:19" s="67" customFormat="1" ht="15" x14ac:dyDescent="0.35">
      <c r="A376" s="254"/>
      <c r="B376" s="253"/>
      <c r="C376" s="253"/>
      <c r="D376" s="149" t="s">
        <v>251</v>
      </c>
      <c r="E376" s="149">
        <v>1</v>
      </c>
      <c r="F376" s="149" t="s">
        <v>102</v>
      </c>
      <c r="G376" s="149">
        <v>10</v>
      </c>
      <c r="H376" s="149" t="s">
        <v>223</v>
      </c>
      <c r="I376" s="149">
        <v>500</v>
      </c>
      <c r="J376" s="149" t="s">
        <v>33</v>
      </c>
      <c r="K376" s="148">
        <f t="shared" si="10"/>
        <v>5000</v>
      </c>
      <c r="L376" s="162" t="s">
        <v>252</v>
      </c>
      <c r="M376" s="139"/>
      <c r="N376" s="139"/>
      <c r="O376" s="139"/>
      <c r="P376" s="139"/>
      <c r="Q376" s="140"/>
      <c r="R376" s="140"/>
      <c r="S376" s="140"/>
    </row>
    <row r="377" spans="1:19" s="67" customFormat="1" ht="15" x14ac:dyDescent="0.35">
      <c r="A377" s="254"/>
      <c r="B377" s="253"/>
      <c r="C377" s="253" t="s">
        <v>253</v>
      </c>
      <c r="D377" s="149" t="s">
        <v>550</v>
      </c>
      <c r="E377" s="149">
        <v>1</v>
      </c>
      <c r="F377" s="149" t="s">
        <v>102</v>
      </c>
      <c r="G377" s="149">
        <v>6</v>
      </c>
      <c r="H377" s="149" t="s">
        <v>223</v>
      </c>
      <c r="I377" s="149">
        <v>500</v>
      </c>
      <c r="J377" s="149" t="s">
        <v>33</v>
      </c>
      <c r="K377" s="148">
        <f t="shared" si="10"/>
        <v>3000</v>
      </c>
      <c r="L377" s="162" t="s">
        <v>551</v>
      </c>
      <c r="M377" s="139"/>
      <c r="N377" s="139"/>
      <c r="O377" s="139"/>
      <c r="P377" s="139"/>
      <c r="Q377" s="140"/>
      <c r="R377" s="140"/>
      <c r="S377" s="140"/>
    </row>
    <row r="378" spans="1:19" s="67" customFormat="1" ht="165" customHeight="1" x14ac:dyDescent="0.35">
      <c r="A378" s="254"/>
      <c r="B378" s="253"/>
      <c r="C378" s="253"/>
      <c r="D378" s="149" t="s">
        <v>552</v>
      </c>
      <c r="E378" s="149">
        <v>24</v>
      </c>
      <c r="F378" s="149" t="s">
        <v>233</v>
      </c>
      <c r="G378" s="149">
        <v>2</v>
      </c>
      <c r="H378" s="149" t="s">
        <v>80</v>
      </c>
      <c r="I378" s="149">
        <v>60</v>
      </c>
      <c r="J378" s="149" t="s">
        <v>33</v>
      </c>
      <c r="K378" s="148">
        <f t="shared" si="10"/>
        <v>2880</v>
      </c>
      <c r="L378" s="162" t="s">
        <v>553</v>
      </c>
      <c r="M378" s="139"/>
      <c r="N378" s="139"/>
      <c r="O378" s="139"/>
      <c r="P378" s="139"/>
      <c r="Q378" s="140"/>
      <c r="R378" s="140"/>
      <c r="S378" s="140"/>
    </row>
    <row r="379" spans="1:19" s="67" customFormat="1" ht="15" x14ac:dyDescent="0.35">
      <c r="A379" s="254"/>
      <c r="B379" s="253"/>
      <c r="C379" s="253"/>
      <c r="D379" s="149" t="s">
        <v>258</v>
      </c>
      <c r="E379" s="149">
        <v>4</v>
      </c>
      <c r="F379" s="149" t="s">
        <v>102</v>
      </c>
      <c r="G379" s="149">
        <v>1</v>
      </c>
      <c r="H379" s="149" t="s">
        <v>223</v>
      </c>
      <c r="I379" s="149">
        <v>400</v>
      </c>
      <c r="J379" s="149" t="s">
        <v>33</v>
      </c>
      <c r="K379" s="148">
        <f t="shared" si="10"/>
        <v>1600</v>
      </c>
      <c r="L379" s="162" t="s">
        <v>554</v>
      </c>
      <c r="M379" s="139"/>
      <c r="N379" s="139"/>
      <c r="O379" s="139"/>
      <c r="P379" s="139"/>
      <c r="Q379" s="140"/>
      <c r="R379" s="140"/>
      <c r="S379" s="140"/>
    </row>
    <row r="380" spans="1:19" s="67" customFormat="1" ht="15" x14ac:dyDescent="0.35">
      <c r="A380" s="254"/>
      <c r="B380" s="253"/>
      <c r="C380" s="149" t="s">
        <v>259</v>
      </c>
      <c r="D380" s="149" t="s">
        <v>260</v>
      </c>
      <c r="E380" s="149">
        <v>3</v>
      </c>
      <c r="F380" s="149" t="s">
        <v>107</v>
      </c>
      <c r="G380" s="149">
        <v>1</v>
      </c>
      <c r="H380" s="149" t="s">
        <v>80</v>
      </c>
      <c r="I380" s="149">
        <v>500</v>
      </c>
      <c r="J380" s="149" t="s">
        <v>33</v>
      </c>
      <c r="K380" s="148">
        <f t="shared" si="10"/>
        <v>1500</v>
      </c>
      <c r="L380" s="162" t="s">
        <v>555</v>
      </c>
      <c r="M380" s="139"/>
      <c r="N380" s="139"/>
      <c r="O380" s="139"/>
      <c r="P380" s="139"/>
      <c r="Q380" s="140"/>
      <c r="R380" s="140"/>
      <c r="S380" s="140"/>
    </row>
    <row r="381" spans="1:19" s="67" customFormat="1" ht="15" x14ac:dyDescent="0.35">
      <c r="A381" s="254"/>
      <c r="B381" s="253"/>
      <c r="C381" s="149" t="s">
        <v>556</v>
      </c>
      <c r="D381" s="149" t="s">
        <v>557</v>
      </c>
      <c r="E381" s="149">
        <v>1</v>
      </c>
      <c r="F381" s="149" t="s">
        <v>102</v>
      </c>
      <c r="G381" s="149">
        <v>4</v>
      </c>
      <c r="H381" s="149" t="s">
        <v>223</v>
      </c>
      <c r="I381" s="149">
        <v>500</v>
      </c>
      <c r="J381" s="149" t="s">
        <v>33</v>
      </c>
      <c r="K381" s="148">
        <f t="shared" si="10"/>
        <v>2000</v>
      </c>
      <c r="L381" s="162" t="s">
        <v>558</v>
      </c>
      <c r="M381" s="139"/>
      <c r="N381" s="139"/>
      <c r="O381" s="139"/>
      <c r="P381" s="139"/>
      <c r="Q381" s="140"/>
      <c r="R381" s="140"/>
      <c r="S381" s="140"/>
    </row>
    <row r="382" spans="1:19" s="67" customFormat="1" ht="30" x14ac:dyDescent="0.35">
      <c r="A382" s="254"/>
      <c r="B382" s="149" t="s">
        <v>261</v>
      </c>
      <c r="C382" s="149" t="s">
        <v>262</v>
      </c>
      <c r="D382" s="149" t="s">
        <v>263</v>
      </c>
      <c r="E382" s="149">
        <v>9</v>
      </c>
      <c r="F382" s="149" t="s">
        <v>102</v>
      </c>
      <c r="G382" s="149">
        <v>1</v>
      </c>
      <c r="H382" s="149" t="s">
        <v>264</v>
      </c>
      <c r="I382" s="149">
        <v>1865</v>
      </c>
      <c r="J382" s="149" t="s">
        <v>265</v>
      </c>
      <c r="K382" s="148">
        <f t="shared" si="10"/>
        <v>16785</v>
      </c>
      <c r="L382" s="162"/>
      <c r="M382" s="139"/>
      <c r="N382" s="139"/>
      <c r="O382" s="139"/>
      <c r="P382" s="139"/>
      <c r="Q382" s="140"/>
      <c r="R382" s="140"/>
      <c r="S382" s="140"/>
    </row>
    <row r="383" spans="1:19" s="67" customFormat="1" ht="15" x14ac:dyDescent="0.35">
      <c r="A383" s="254"/>
      <c r="B383" s="253" t="s">
        <v>559</v>
      </c>
      <c r="C383" s="253" t="s">
        <v>560</v>
      </c>
      <c r="D383" s="149" t="s">
        <v>561</v>
      </c>
      <c r="E383" s="141">
        <v>3</v>
      </c>
      <c r="F383" s="141" t="s">
        <v>51</v>
      </c>
      <c r="G383" s="141">
        <v>6</v>
      </c>
      <c r="H383" s="141" t="s">
        <v>48</v>
      </c>
      <c r="I383" s="141">
        <v>500</v>
      </c>
      <c r="J383" s="141" t="s">
        <v>33</v>
      </c>
      <c r="K383" s="148">
        <f t="shared" si="10"/>
        <v>9000</v>
      </c>
      <c r="L383" s="202"/>
      <c r="M383" s="139"/>
      <c r="N383" s="139"/>
      <c r="O383" s="139"/>
      <c r="P383" s="139"/>
      <c r="Q383" s="140"/>
      <c r="R383" s="140"/>
      <c r="S383" s="140"/>
    </row>
    <row r="384" spans="1:19" s="67" customFormat="1" ht="15.75" x14ac:dyDescent="0.35">
      <c r="A384" s="254"/>
      <c r="B384" s="253"/>
      <c r="C384" s="253"/>
      <c r="D384" s="149" t="s">
        <v>562</v>
      </c>
      <c r="E384" s="141">
        <v>5</v>
      </c>
      <c r="F384" s="141" t="s">
        <v>51</v>
      </c>
      <c r="G384" s="141">
        <v>4</v>
      </c>
      <c r="H384" s="141" t="s">
        <v>48</v>
      </c>
      <c r="I384" s="141">
        <v>500</v>
      </c>
      <c r="J384" s="141" t="s">
        <v>33</v>
      </c>
      <c r="K384" s="148">
        <f t="shared" si="10"/>
        <v>10000</v>
      </c>
      <c r="L384" s="206"/>
      <c r="M384" s="139"/>
      <c r="N384" s="139"/>
      <c r="O384" s="139"/>
      <c r="P384" s="139"/>
      <c r="Q384" s="140"/>
      <c r="R384" s="140"/>
      <c r="S384" s="140"/>
    </row>
    <row r="385" spans="1:16" ht="15.75" x14ac:dyDescent="0.35">
      <c r="A385" s="262" t="s">
        <v>266</v>
      </c>
      <c r="B385" s="262"/>
      <c r="C385" s="262"/>
      <c r="D385" s="262"/>
      <c r="E385" s="262"/>
      <c r="F385" s="262"/>
      <c r="G385" s="262"/>
      <c r="H385" s="262"/>
      <c r="I385" s="262"/>
      <c r="J385" s="262"/>
      <c r="K385" s="151">
        <f>SUM(K335:K384)</f>
        <v>166795.4</v>
      </c>
      <c r="L385" s="204"/>
      <c r="M385" s="1"/>
      <c r="N385" s="1"/>
      <c r="O385" s="1"/>
      <c r="P385" s="1"/>
    </row>
    <row r="386" spans="1:16" ht="15.75" x14ac:dyDescent="0.35">
      <c r="A386" s="282" t="s">
        <v>267</v>
      </c>
      <c r="B386" s="282"/>
      <c r="C386" s="282"/>
      <c r="D386" s="282"/>
      <c r="E386" s="282"/>
      <c r="F386" s="282"/>
      <c r="G386" s="282"/>
      <c r="H386" s="282"/>
      <c r="I386" s="282"/>
      <c r="J386" s="282"/>
      <c r="K386" s="207">
        <f>K19+K70+K106+K160+K303+K333+K385</f>
        <v>2886590.36</v>
      </c>
      <c r="L386" s="208" t="s">
        <v>268</v>
      </c>
      <c r="M386" s="1"/>
      <c r="N386" s="1"/>
      <c r="O386" s="1"/>
      <c r="P386" s="1"/>
    </row>
    <row r="387" spans="1:16" ht="15.75" x14ac:dyDescent="0.35">
      <c r="A387" s="282" t="s">
        <v>269</v>
      </c>
      <c r="B387" s="282"/>
      <c r="C387" s="282"/>
      <c r="D387" s="282"/>
      <c r="E387" s="282"/>
      <c r="F387" s="282"/>
      <c r="G387" s="282"/>
      <c r="H387" s="282"/>
      <c r="I387" s="282"/>
      <c r="J387" s="282"/>
      <c r="K387" s="207">
        <f>K386*5%</f>
        <v>144329.51800000001</v>
      </c>
      <c r="L387" s="208" t="s">
        <v>19</v>
      </c>
      <c r="M387" s="1"/>
      <c r="N387" s="1"/>
      <c r="O387" s="1"/>
      <c r="P387" s="1"/>
    </row>
    <row r="388" spans="1:16" ht="15.75" x14ac:dyDescent="0.35">
      <c r="A388" s="282" t="s">
        <v>270</v>
      </c>
      <c r="B388" s="282"/>
      <c r="C388" s="282"/>
      <c r="D388" s="282"/>
      <c r="E388" s="282"/>
      <c r="F388" s="282"/>
      <c r="G388" s="282"/>
      <c r="H388" s="282"/>
      <c r="I388" s="282"/>
      <c r="J388" s="282"/>
      <c r="K388" s="207" t="s">
        <v>271</v>
      </c>
      <c r="L388" s="209" t="s">
        <v>19</v>
      </c>
      <c r="M388" s="1"/>
      <c r="N388" s="1"/>
      <c r="O388" s="1"/>
      <c r="P388" s="1"/>
    </row>
    <row r="389" spans="1:16" ht="15.75" x14ac:dyDescent="0.35">
      <c r="A389" s="282" t="s">
        <v>272</v>
      </c>
      <c r="B389" s="282"/>
      <c r="C389" s="282"/>
      <c r="D389" s="282"/>
      <c r="E389" s="282"/>
      <c r="F389" s="282"/>
      <c r="G389" s="282"/>
      <c r="H389" s="282"/>
      <c r="I389" s="282"/>
      <c r="J389" s="282"/>
      <c r="K389" s="210">
        <f>(K386+K387)*6%</f>
        <v>181855.19268000001</v>
      </c>
      <c r="L389" s="208"/>
      <c r="M389" s="1"/>
      <c r="N389" s="1"/>
      <c r="O389" s="1"/>
      <c r="P389" s="1"/>
    </row>
    <row r="390" spans="1:16" ht="16.899999999999999" x14ac:dyDescent="0.35">
      <c r="A390" s="252" t="s">
        <v>2</v>
      </c>
      <c r="B390" s="252"/>
      <c r="C390" s="252"/>
      <c r="D390" s="252"/>
      <c r="E390" s="252"/>
      <c r="F390" s="252"/>
      <c r="G390" s="252"/>
      <c r="H390" s="252"/>
      <c r="I390" s="252"/>
      <c r="J390" s="252"/>
      <c r="K390" s="211">
        <f>K386+K387+K389</f>
        <v>3212775.0706799999</v>
      </c>
      <c r="L390" s="212"/>
      <c r="M390" s="1"/>
      <c r="N390" s="1"/>
      <c r="O390" s="1"/>
      <c r="P390" s="1"/>
    </row>
    <row r="391" spans="1:16" s="67" customFormat="1" ht="16.899999999999999" x14ac:dyDescent="0.35">
      <c r="A391" s="252" t="s">
        <v>1753</v>
      </c>
      <c r="B391" s="252"/>
      <c r="C391" s="252"/>
      <c r="D391" s="252"/>
      <c r="E391" s="252"/>
      <c r="F391" s="252"/>
      <c r="G391" s="252"/>
      <c r="H391" s="252"/>
      <c r="I391" s="252"/>
      <c r="J391" s="252"/>
      <c r="K391" s="211">
        <v>3210000</v>
      </c>
      <c r="L391" s="212"/>
      <c r="M391" s="1"/>
      <c r="N391" s="1"/>
      <c r="O391" s="1"/>
      <c r="P391" s="1"/>
    </row>
    <row r="392" spans="1:16" ht="15.75" x14ac:dyDescent="0.35">
      <c r="A392" s="1"/>
      <c r="B392" s="1"/>
      <c r="C392" s="181"/>
      <c r="D392" s="181"/>
      <c r="E392" s="1"/>
      <c r="F392" s="1"/>
      <c r="G392" s="1"/>
      <c r="H392" s="1"/>
      <c r="I392" s="1"/>
      <c r="J392" s="1"/>
      <c r="K392" s="56"/>
      <c r="L392" s="55"/>
      <c r="M392" s="1"/>
      <c r="N392" s="1"/>
      <c r="O392" s="1"/>
      <c r="P392" s="1"/>
    </row>
    <row r="393" spans="1:16" ht="15" x14ac:dyDescent="0.35">
      <c r="A393" s="1"/>
      <c r="B393" s="1"/>
      <c r="C393" s="181"/>
      <c r="D393" s="181"/>
      <c r="E393" s="1"/>
      <c r="F393" s="1"/>
      <c r="G393" s="1"/>
      <c r="H393" s="1"/>
      <c r="I393" s="1"/>
      <c r="J393" s="1"/>
      <c r="K393" s="57"/>
      <c r="L393" s="55"/>
      <c r="M393" s="1"/>
      <c r="N393" s="1"/>
      <c r="O393" s="1"/>
      <c r="P393" s="1"/>
    </row>
    <row r="394" spans="1:16" ht="15.75" x14ac:dyDescent="0.35">
      <c r="A394" s="1"/>
      <c r="B394" s="1"/>
      <c r="C394" s="181"/>
      <c r="D394" s="181"/>
      <c r="E394" s="1"/>
      <c r="F394" s="1"/>
      <c r="G394" s="1"/>
      <c r="H394" s="1"/>
      <c r="I394" s="1"/>
      <c r="J394" s="1"/>
      <c r="K394" s="56"/>
      <c r="L394" s="55"/>
      <c r="M394" s="1"/>
      <c r="N394" s="1"/>
      <c r="O394" s="1"/>
      <c r="P394" s="1"/>
    </row>
    <row r="395" spans="1:16" x14ac:dyDescent="0.35">
      <c r="A395" s="1"/>
      <c r="B395" s="1"/>
      <c r="C395" s="181"/>
      <c r="D395" s="181"/>
      <c r="E395" s="1"/>
      <c r="F395" s="1"/>
      <c r="G395" s="1"/>
      <c r="H395" s="1"/>
      <c r="I395" s="1"/>
      <c r="J395" s="1"/>
      <c r="K395" s="54"/>
      <c r="L395" s="55"/>
      <c r="M395" s="1"/>
      <c r="N395" s="1"/>
      <c r="O395" s="1"/>
      <c r="P395" s="1"/>
    </row>
    <row r="396" spans="1:16" x14ac:dyDescent="0.35">
      <c r="A396" s="1"/>
      <c r="B396" s="1"/>
      <c r="C396" s="181"/>
      <c r="D396" s="181"/>
      <c r="E396" s="1"/>
      <c r="F396" s="1"/>
      <c r="G396" s="1"/>
      <c r="H396" s="1"/>
      <c r="I396" s="1"/>
      <c r="J396" s="1"/>
      <c r="K396" s="54"/>
      <c r="L396" s="55"/>
      <c r="M396" s="1"/>
      <c r="N396" s="1"/>
      <c r="O396" s="1"/>
      <c r="P396" s="1"/>
    </row>
    <row r="397" spans="1:16" x14ac:dyDescent="0.35">
      <c r="A397" s="1"/>
      <c r="B397" s="1"/>
      <c r="C397" s="181"/>
      <c r="D397" s="181"/>
      <c r="E397" s="1"/>
      <c r="F397" s="1"/>
      <c r="G397" s="1"/>
      <c r="H397" s="1"/>
      <c r="I397" s="1"/>
      <c r="J397" s="1"/>
      <c r="K397" s="54"/>
      <c r="L397" s="55"/>
      <c r="M397" s="1"/>
      <c r="N397" s="1"/>
      <c r="O397" s="1"/>
      <c r="P397" s="1"/>
    </row>
    <row r="398" spans="1:16" x14ac:dyDescent="0.35">
      <c r="A398" s="1"/>
      <c r="B398" s="1"/>
      <c r="C398" s="181"/>
      <c r="D398" s="181"/>
      <c r="E398" s="1"/>
      <c r="F398" s="1"/>
      <c r="G398" s="1"/>
      <c r="H398" s="1"/>
      <c r="I398" s="1"/>
      <c r="J398" s="1"/>
      <c r="K398" s="54"/>
      <c r="L398" s="55"/>
      <c r="M398" s="1"/>
      <c r="N398" s="1"/>
      <c r="O398" s="1"/>
      <c r="P398" s="1"/>
    </row>
    <row r="399" spans="1:16" x14ac:dyDescent="0.35">
      <c r="A399" s="1"/>
      <c r="B399" s="1"/>
      <c r="C399" s="181"/>
      <c r="D399" s="181"/>
      <c r="E399" s="1"/>
      <c r="F399" s="1"/>
      <c r="G399" s="1"/>
      <c r="H399" s="1"/>
      <c r="I399" s="1"/>
      <c r="J399" s="1"/>
      <c r="K399" s="54"/>
      <c r="L399" s="55"/>
      <c r="M399" s="1"/>
      <c r="N399" s="1"/>
      <c r="O399" s="1"/>
      <c r="P399" s="1"/>
    </row>
    <row r="400" spans="1:16" x14ac:dyDescent="0.35">
      <c r="A400" s="1"/>
      <c r="B400" s="1"/>
      <c r="C400" s="181"/>
      <c r="D400" s="181"/>
      <c r="E400" s="1"/>
      <c r="F400" s="1"/>
      <c r="G400" s="1"/>
      <c r="H400" s="1"/>
      <c r="I400" s="1"/>
      <c r="J400" s="1"/>
      <c r="K400" s="54"/>
      <c r="L400" s="55"/>
      <c r="M400" s="1"/>
      <c r="N400" s="1"/>
      <c r="O400" s="1"/>
      <c r="P400" s="1"/>
    </row>
    <row r="401" spans="1:16" x14ac:dyDescent="0.35">
      <c r="A401" s="1"/>
      <c r="B401" s="1"/>
      <c r="C401" s="181"/>
      <c r="D401" s="181"/>
      <c r="E401" s="1"/>
      <c r="F401" s="1"/>
      <c r="G401" s="1"/>
      <c r="H401" s="1"/>
      <c r="I401" s="1"/>
      <c r="J401" s="1"/>
      <c r="K401" s="54"/>
      <c r="L401" s="55"/>
      <c r="M401" s="1"/>
      <c r="N401" s="1"/>
      <c r="O401" s="1"/>
      <c r="P401" s="1"/>
    </row>
    <row r="402" spans="1:16" x14ac:dyDescent="0.35">
      <c r="A402" s="1"/>
      <c r="B402" s="1"/>
      <c r="C402" s="181"/>
      <c r="D402" s="181"/>
      <c r="E402" s="1"/>
      <c r="F402" s="1"/>
      <c r="G402" s="1"/>
      <c r="H402" s="1"/>
      <c r="I402" s="1"/>
      <c r="J402" s="1"/>
      <c r="K402" s="54"/>
      <c r="L402" s="55"/>
      <c r="M402" s="1"/>
      <c r="N402" s="1"/>
      <c r="O402" s="1"/>
      <c r="P402" s="1"/>
    </row>
    <row r="403" spans="1:16" x14ac:dyDescent="0.35">
      <c r="A403" s="1"/>
      <c r="B403" s="1"/>
      <c r="C403" s="181"/>
      <c r="D403" s="181"/>
      <c r="E403" s="1"/>
      <c r="F403" s="1"/>
      <c r="G403" s="1"/>
      <c r="H403" s="1"/>
      <c r="I403" s="1"/>
      <c r="J403" s="1"/>
      <c r="K403" s="54"/>
      <c r="L403" s="55"/>
      <c r="M403" s="1"/>
      <c r="N403" s="1"/>
      <c r="O403" s="1"/>
      <c r="P403" s="1"/>
    </row>
    <row r="404" spans="1:16" x14ac:dyDescent="0.35">
      <c r="A404" s="1"/>
      <c r="B404" s="1"/>
      <c r="C404" s="181"/>
      <c r="D404" s="181"/>
      <c r="E404" s="1"/>
      <c r="F404" s="1"/>
      <c r="G404" s="1"/>
      <c r="H404" s="1"/>
      <c r="I404" s="1"/>
      <c r="J404" s="1"/>
      <c r="K404" s="54"/>
      <c r="L404" s="55"/>
      <c r="M404" s="1"/>
      <c r="N404" s="1"/>
      <c r="O404" s="1"/>
      <c r="P404" s="1"/>
    </row>
    <row r="405" spans="1:16" x14ac:dyDescent="0.35">
      <c r="A405" s="1"/>
      <c r="B405" s="1"/>
      <c r="C405" s="181"/>
      <c r="D405" s="181"/>
      <c r="E405" s="1"/>
      <c r="F405" s="1"/>
      <c r="G405" s="1"/>
      <c r="H405" s="1"/>
      <c r="I405" s="1"/>
      <c r="J405" s="1"/>
      <c r="K405" s="54"/>
      <c r="L405" s="55"/>
      <c r="M405" s="1"/>
      <c r="N405" s="1"/>
      <c r="O405" s="1"/>
      <c r="P405" s="1"/>
    </row>
    <row r="406" spans="1:16" x14ac:dyDescent="0.35">
      <c r="A406" s="1"/>
      <c r="B406" s="1"/>
      <c r="C406" s="181"/>
      <c r="D406" s="181"/>
      <c r="E406" s="1"/>
      <c r="F406" s="1"/>
      <c r="G406" s="1"/>
      <c r="H406" s="1"/>
      <c r="I406" s="1"/>
      <c r="J406" s="1"/>
      <c r="K406" s="54"/>
      <c r="L406" s="55"/>
      <c r="M406" s="1"/>
      <c r="N406" s="1"/>
      <c r="O406" s="1"/>
      <c r="P406" s="1"/>
    </row>
    <row r="407" spans="1:16" x14ac:dyDescent="0.35">
      <c r="A407" s="1"/>
      <c r="B407" s="1"/>
      <c r="C407" s="181"/>
      <c r="D407" s="181"/>
      <c r="E407" s="1"/>
      <c r="F407" s="1"/>
      <c r="G407" s="1"/>
      <c r="H407" s="1"/>
      <c r="I407" s="1"/>
      <c r="J407" s="1"/>
      <c r="K407" s="54"/>
      <c r="L407" s="55"/>
      <c r="M407" s="1"/>
      <c r="N407" s="1"/>
      <c r="O407" s="1"/>
      <c r="P407" s="1"/>
    </row>
    <row r="408" spans="1:16" x14ac:dyDescent="0.35">
      <c r="A408" s="1"/>
      <c r="B408" s="1"/>
      <c r="C408" s="181"/>
      <c r="D408" s="181"/>
      <c r="E408" s="1"/>
      <c r="F408" s="1"/>
      <c r="G408" s="1"/>
      <c r="H408" s="1"/>
      <c r="I408" s="1"/>
      <c r="J408" s="1"/>
      <c r="K408" s="54"/>
      <c r="L408" s="55"/>
      <c r="M408" s="1"/>
      <c r="N408" s="1"/>
      <c r="O408" s="1"/>
      <c r="P408" s="1"/>
    </row>
    <row r="409" spans="1:16" x14ac:dyDescent="0.35">
      <c r="A409" s="1"/>
      <c r="B409" s="1"/>
      <c r="C409" s="181"/>
      <c r="D409" s="181"/>
      <c r="E409" s="1"/>
      <c r="F409" s="1"/>
      <c r="G409" s="1"/>
      <c r="H409" s="1"/>
      <c r="I409" s="1"/>
      <c r="J409" s="1"/>
      <c r="K409" s="54"/>
      <c r="L409" s="55"/>
      <c r="M409" s="1"/>
      <c r="N409" s="1"/>
      <c r="O409" s="1"/>
      <c r="P409" s="1"/>
    </row>
    <row r="410" spans="1:16" x14ac:dyDescent="0.35">
      <c r="A410" s="1"/>
      <c r="B410" s="1"/>
      <c r="C410" s="181"/>
      <c r="D410" s="181"/>
      <c r="E410" s="1"/>
      <c r="F410" s="1"/>
      <c r="G410" s="1"/>
      <c r="H410" s="1"/>
      <c r="I410" s="1"/>
      <c r="J410" s="1"/>
      <c r="K410" s="54"/>
      <c r="L410" s="55"/>
      <c r="M410" s="1"/>
      <c r="N410" s="1"/>
      <c r="O410" s="1"/>
      <c r="P410" s="1"/>
    </row>
    <row r="411" spans="1:16" x14ac:dyDescent="0.35">
      <c r="A411" s="1"/>
      <c r="B411" s="1"/>
      <c r="C411" s="181"/>
      <c r="D411" s="181"/>
      <c r="E411" s="1"/>
      <c r="F411" s="1"/>
      <c r="G411" s="1"/>
      <c r="H411" s="1"/>
      <c r="I411" s="1"/>
      <c r="J411" s="1"/>
      <c r="K411" s="54"/>
      <c r="L411" s="55"/>
      <c r="M411" s="1"/>
      <c r="N411" s="1"/>
      <c r="O411" s="1"/>
      <c r="P411" s="1"/>
    </row>
    <row r="412" spans="1:16" x14ac:dyDescent="0.35">
      <c r="A412" s="1"/>
      <c r="B412" s="1"/>
      <c r="C412" s="181"/>
      <c r="D412" s="181"/>
      <c r="E412" s="1"/>
      <c r="F412" s="1"/>
      <c r="G412" s="1"/>
      <c r="H412" s="1"/>
      <c r="I412" s="1"/>
      <c r="J412" s="1"/>
      <c r="K412" s="54"/>
      <c r="L412" s="55"/>
      <c r="M412" s="1"/>
      <c r="N412" s="1"/>
      <c r="O412" s="1"/>
      <c r="P412" s="1"/>
    </row>
    <row r="413" spans="1:16" x14ac:dyDescent="0.35">
      <c r="A413" s="1"/>
      <c r="B413" s="1"/>
      <c r="C413" s="181"/>
      <c r="D413" s="181"/>
      <c r="E413" s="1"/>
      <c r="F413" s="1"/>
      <c r="G413" s="1"/>
      <c r="H413" s="1"/>
      <c r="I413" s="1"/>
      <c r="J413" s="1"/>
      <c r="K413" s="54"/>
      <c r="L413" s="55"/>
      <c r="M413" s="1"/>
      <c r="N413" s="1"/>
      <c r="O413" s="1"/>
      <c r="P413" s="1"/>
    </row>
    <row r="414" spans="1:16" x14ac:dyDescent="0.35">
      <c r="A414" s="1"/>
      <c r="B414" s="1"/>
      <c r="C414" s="181"/>
      <c r="D414" s="181"/>
      <c r="E414" s="1"/>
      <c r="F414" s="1"/>
      <c r="G414" s="1"/>
      <c r="H414" s="1"/>
      <c r="I414" s="1"/>
      <c r="J414" s="1"/>
      <c r="K414" s="54"/>
      <c r="L414" s="55"/>
      <c r="M414" s="1"/>
      <c r="N414" s="1"/>
      <c r="O414" s="1"/>
      <c r="P414" s="1"/>
    </row>
    <row r="415" spans="1:16" x14ac:dyDescent="0.35">
      <c r="A415" s="1"/>
      <c r="B415" s="1"/>
      <c r="C415" s="181"/>
      <c r="D415" s="181"/>
      <c r="E415" s="1"/>
      <c r="F415" s="1"/>
      <c r="G415" s="1"/>
      <c r="H415" s="1"/>
      <c r="I415" s="1"/>
      <c r="J415" s="1"/>
      <c r="K415" s="54"/>
      <c r="L415" s="55"/>
      <c r="M415" s="1"/>
      <c r="N415" s="1"/>
      <c r="O415" s="1"/>
      <c r="P415" s="1"/>
    </row>
    <row r="416" spans="1:16" x14ac:dyDescent="0.35">
      <c r="A416" s="1"/>
      <c r="B416" s="1"/>
      <c r="C416" s="181"/>
      <c r="D416" s="181"/>
      <c r="E416" s="1"/>
      <c r="F416" s="1"/>
      <c r="G416" s="1"/>
      <c r="H416" s="1"/>
      <c r="I416" s="1"/>
      <c r="J416" s="1"/>
      <c r="K416" s="54"/>
      <c r="L416" s="55"/>
      <c r="M416" s="1"/>
      <c r="N416" s="1"/>
      <c r="O416" s="1"/>
      <c r="P416" s="1"/>
    </row>
    <row r="417" spans="1:16" x14ac:dyDescent="0.35">
      <c r="A417" s="1"/>
      <c r="B417" s="1"/>
      <c r="C417" s="181"/>
      <c r="D417" s="181"/>
      <c r="E417" s="1"/>
      <c r="F417" s="1"/>
      <c r="G417" s="1"/>
      <c r="H417" s="1"/>
      <c r="I417" s="1"/>
      <c r="J417" s="1"/>
      <c r="K417" s="54"/>
      <c r="L417" s="55"/>
      <c r="M417" s="1"/>
      <c r="N417" s="1"/>
      <c r="O417" s="1"/>
      <c r="P417" s="1"/>
    </row>
    <row r="418" spans="1:16" x14ac:dyDescent="0.35">
      <c r="A418" s="1"/>
      <c r="B418" s="1"/>
      <c r="C418" s="181"/>
      <c r="D418" s="181"/>
      <c r="E418" s="1"/>
      <c r="F418" s="1"/>
      <c r="G418" s="1"/>
      <c r="H418" s="1"/>
      <c r="I418" s="1"/>
      <c r="J418" s="1"/>
      <c r="K418" s="54"/>
      <c r="L418" s="55"/>
      <c r="M418" s="1"/>
      <c r="N418" s="1"/>
      <c r="O418" s="1"/>
      <c r="P418" s="1"/>
    </row>
    <row r="419" spans="1:16" x14ac:dyDescent="0.35">
      <c r="A419" s="1"/>
      <c r="B419" s="1"/>
      <c r="C419" s="181"/>
      <c r="D419" s="181"/>
      <c r="E419" s="1"/>
      <c r="F419" s="1"/>
      <c r="G419" s="1"/>
      <c r="H419" s="1"/>
      <c r="I419" s="1"/>
      <c r="J419" s="1"/>
      <c r="K419" s="54"/>
      <c r="L419" s="55"/>
      <c r="M419" s="1"/>
      <c r="N419" s="1"/>
      <c r="O419" s="1"/>
      <c r="P419" s="1"/>
    </row>
    <row r="420" spans="1:16" x14ac:dyDescent="0.35">
      <c r="A420" s="1"/>
      <c r="B420" s="1"/>
      <c r="C420" s="181"/>
      <c r="D420" s="181"/>
      <c r="E420" s="1"/>
      <c r="F420" s="1"/>
      <c r="G420" s="1"/>
      <c r="H420" s="1"/>
      <c r="I420" s="1"/>
      <c r="J420" s="1"/>
      <c r="K420" s="54"/>
      <c r="L420" s="55"/>
      <c r="M420" s="1"/>
      <c r="N420" s="1"/>
      <c r="O420" s="1"/>
      <c r="P420" s="1"/>
    </row>
    <row r="421" spans="1:16" x14ac:dyDescent="0.35">
      <c r="A421" s="1"/>
      <c r="B421" s="1"/>
      <c r="C421" s="181"/>
      <c r="D421" s="181"/>
      <c r="E421" s="1"/>
      <c r="F421" s="1"/>
      <c r="G421" s="1"/>
      <c r="H421" s="1"/>
      <c r="I421" s="1"/>
      <c r="J421" s="1"/>
      <c r="K421" s="54"/>
      <c r="L421" s="55"/>
      <c r="M421" s="1"/>
      <c r="N421" s="1"/>
      <c r="O421" s="1"/>
      <c r="P421" s="1"/>
    </row>
    <row r="422" spans="1:16" x14ac:dyDescent="0.35">
      <c r="A422" s="1"/>
      <c r="B422" s="1"/>
      <c r="C422" s="181"/>
      <c r="D422" s="181"/>
      <c r="E422" s="1"/>
      <c r="F422" s="1"/>
      <c r="G422" s="1"/>
      <c r="H422" s="1"/>
      <c r="I422" s="1"/>
      <c r="J422" s="1"/>
      <c r="K422" s="54"/>
      <c r="L422" s="55"/>
      <c r="M422" s="1"/>
      <c r="N422" s="1"/>
      <c r="O422" s="1"/>
      <c r="P422" s="1"/>
    </row>
    <row r="423" spans="1:16" x14ac:dyDescent="0.35">
      <c r="A423" s="1"/>
      <c r="B423" s="1"/>
      <c r="C423" s="181"/>
      <c r="D423" s="181"/>
      <c r="E423" s="1"/>
      <c r="F423" s="1"/>
      <c r="G423" s="1"/>
      <c r="H423" s="1"/>
      <c r="I423" s="1"/>
      <c r="J423" s="1"/>
      <c r="K423" s="54"/>
      <c r="L423" s="55"/>
      <c r="M423" s="1"/>
      <c r="N423" s="1"/>
      <c r="O423" s="1"/>
      <c r="P423" s="1"/>
    </row>
    <row r="424" spans="1:16" x14ac:dyDescent="0.35">
      <c r="A424" s="1"/>
      <c r="B424" s="1"/>
      <c r="C424" s="181"/>
      <c r="D424" s="181"/>
      <c r="E424" s="1"/>
      <c r="F424" s="1"/>
      <c r="G424" s="1"/>
      <c r="H424" s="1"/>
      <c r="I424" s="1"/>
      <c r="J424" s="1"/>
      <c r="K424" s="54"/>
      <c r="L424" s="55"/>
      <c r="M424" s="1"/>
      <c r="N424" s="1"/>
      <c r="O424" s="1"/>
      <c r="P424" s="1"/>
    </row>
    <row r="425" spans="1:16" x14ac:dyDescent="0.35">
      <c r="A425" s="1"/>
      <c r="B425" s="1"/>
      <c r="C425" s="181"/>
      <c r="D425" s="181"/>
      <c r="E425" s="1"/>
      <c r="F425" s="1"/>
      <c r="G425" s="1"/>
      <c r="H425" s="1"/>
      <c r="I425" s="1"/>
      <c r="J425" s="1"/>
      <c r="K425" s="54"/>
      <c r="L425" s="55"/>
      <c r="M425" s="1"/>
      <c r="N425" s="1"/>
      <c r="O425" s="1"/>
      <c r="P425" s="1"/>
    </row>
    <row r="426" spans="1:16" x14ac:dyDescent="0.35">
      <c r="A426" s="1"/>
      <c r="B426" s="1"/>
      <c r="C426" s="181"/>
      <c r="D426" s="181"/>
      <c r="E426" s="1"/>
      <c r="F426" s="1"/>
      <c r="G426" s="1"/>
      <c r="H426" s="1"/>
      <c r="I426" s="1"/>
      <c r="J426" s="1"/>
      <c r="K426" s="54"/>
      <c r="L426" s="55"/>
      <c r="M426" s="1"/>
      <c r="N426" s="1"/>
      <c r="O426" s="1"/>
      <c r="P426" s="1"/>
    </row>
    <row r="427" spans="1:16" x14ac:dyDescent="0.35">
      <c r="A427" s="1"/>
      <c r="B427" s="1"/>
      <c r="C427" s="181"/>
      <c r="D427" s="181"/>
      <c r="E427" s="1"/>
      <c r="F427" s="1"/>
      <c r="G427" s="1"/>
      <c r="H427" s="1"/>
      <c r="I427" s="1"/>
      <c r="J427" s="1"/>
      <c r="K427" s="54"/>
      <c r="L427" s="55"/>
      <c r="M427" s="1"/>
      <c r="N427" s="1"/>
      <c r="O427" s="1"/>
      <c r="P427" s="1"/>
    </row>
    <row r="428" spans="1:16" x14ac:dyDescent="0.35">
      <c r="A428" s="1"/>
      <c r="B428" s="1"/>
      <c r="C428" s="181"/>
      <c r="D428" s="181"/>
      <c r="E428" s="1"/>
      <c r="F428" s="1"/>
      <c r="G428" s="1"/>
      <c r="H428" s="1"/>
      <c r="I428" s="1"/>
      <c r="J428" s="1"/>
      <c r="K428" s="54"/>
      <c r="L428" s="55"/>
      <c r="M428" s="1"/>
      <c r="N428" s="1"/>
      <c r="O428" s="1"/>
      <c r="P428" s="1"/>
    </row>
    <row r="429" spans="1:16" x14ac:dyDescent="0.35">
      <c r="A429" s="1"/>
      <c r="B429" s="1"/>
      <c r="C429" s="181"/>
      <c r="D429" s="181"/>
      <c r="E429" s="1"/>
      <c r="F429" s="1"/>
      <c r="G429" s="1"/>
      <c r="H429" s="1"/>
      <c r="I429" s="1"/>
      <c r="J429" s="1"/>
      <c r="K429" s="54"/>
      <c r="L429" s="55"/>
      <c r="M429" s="1"/>
      <c r="N429" s="1"/>
      <c r="O429" s="1"/>
      <c r="P429" s="1"/>
    </row>
    <row r="430" spans="1:16" x14ac:dyDescent="0.35">
      <c r="A430" s="1"/>
      <c r="B430" s="1"/>
      <c r="C430" s="181"/>
      <c r="D430" s="181"/>
      <c r="E430" s="1"/>
      <c r="F430" s="1"/>
      <c r="G430" s="1"/>
      <c r="H430" s="1"/>
      <c r="I430" s="1"/>
      <c r="J430" s="1"/>
      <c r="K430" s="54"/>
      <c r="L430" s="55"/>
      <c r="M430" s="1"/>
      <c r="N430" s="1"/>
      <c r="O430" s="1"/>
      <c r="P430" s="1"/>
    </row>
    <row r="431" spans="1:16" x14ac:dyDescent="0.35">
      <c r="A431" s="1"/>
      <c r="B431" s="1"/>
      <c r="C431" s="181"/>
      <c r="D431" s="181"/>
      <c r="E431" s="1"/>
      <c r="F431" s="1"/>
      <c r="G431" s="1"/>
      <c r="H431" s="1"/>
      <c r="I431" s="1"/>
      <c r="J431" s="1"/>
      <c r="K431" s="54"/>
      <c r="L431" s="55"/>
      <c r="M431" s="1"/>
      <c r="N431" s="1"/>
      <c r="O431" s="1"/>
      <c r="P431" s="1"/>
    </row>
    <row r="432" spans="1:16" x14ac:dyDescent="0.35">
      <c r="A432" s="1"/>
      <c r="B432" s="1"/>
      <c r="C432" s="181"/>
      <c r="D432" s="181"/>
      <c r="E432" s="1"/>
      <c r="F432" s="1"/>
      <c r="G432" s="1"/>
      <c r="H432" s="1"/>
      <c r="I432" s="1"/>
      <c r="J432" s="1"/>
      <c r="K432" s="54"/>
      <c r="L432" s="55"/>
      <c r="M432" s="1"/>
      <c r="N432" s="1"/>
      <c r="O432" s="1"/>
      <c r="P432" s="1"/>
    </row>
    <row r="433" spans="1:16" x14ac:dyDescent="0.35">
      <c r="A433" s="1"/>
      <c r="B433" s="1"/>
      <c r="C433" s="181"/>
      <c r="D433" s="181"/>
      <c r="E433" s="1"/>
      <c r="F433" s="1"/>
      <c r="G433" s="1"/>
      <c r="H433" s="1"/>
      <c r="I433" s="1"/>
      <c r="J433" s="1"/>
      <c r="K433" s="54"/>
      <c r="L433" s="55"/>
      <c r="M433" s="1"/>
      <c r="N433" s="1"/>
      <c r="O433" s="1"/>
      <c r="P433" s="1"/>
    </row>
    <row r="434" spans="1:16" x14ac:dyDescent="0.35">
      <c r="A434" s="1"/>
      <c r="B434" s="1"/>
      <c r="C434" s="181"/>
      <c r="D434" s="181"/>
      <c r="E434" s="1"/>
      <c r="F434" s="1"/>
      <c r="G434" s="1"/>
      <c r="H434" s="1"/>
      <c r="I434" s="1"/>
      <c r="J434" s="1"/>
      <c r="K434" s="54"/>
      <c r="L434" s="55"/>
      <c r="M434" s="1"/>
      <c r="N434" s="1"/>
      <c r="O434" s="1"/>
      <c r="P434" s="1"/>
    </row>
    <row r="435" spans="1:16" x14ac:dyDescent="0.35">
      <c r="A435" s="1"/>
      <c r="B435" s="1"/>
      <c r="C435" s="181"/>
      <c r="D435" s="181"/>
      <c r="E435" s="1"/>
      <c r="F435" s="1"/>
      <c r="G435" s="1"/>
      <c r="H435" s="1"/>
      <c r="I435" s="1"/>
      <c r="J435" s="1"/>
      <c r="K435" s="54"/>
      <c r="L435" s="55"/>
      <c r="M435" s="1"/>
      <c r="N435" s="1"/>
      <c r="O435" s="1"/>
      <c r="P435" s="1"/>
    </row>
    <row r="436" spans="1:16" x14ac:dyDescent="0.35">
      <c r="A436" s="1"/>
      <c r="B436" s="1"/>
      <c r="C436" s="181"/>
      <c r="D436" s="181"/>
      <c r="E436" s="1"/>
      <c r="F436" s="1"/>
      <c r="G436" s="1"/>
      <c r="H436" s="1"/>
      <c r="I436" s="1"/>
      <c r="J436" s="1"/>
      <c r="K436" s="54"/>
      <c r="L436" s="55"/>
      <c r="M436" s="1"/>
      <c r="N436" s="1"/>
      <c r="O436" s="1"/>
      <c r="P436" s="1"/>
    </row>
    <row r="437" spans="1:16" x14ac:dyDescent="0.35">
      <c r="A437" s="1"/>
      <c r="B437" s="1"/>
      <c r="C437" s="181"/>
      <c r="D437" s="181"/>
      <c r="E437" s="1"/>
      <c r="F437" s="1"/>
      <c r="G437" s="1"/>
      <c r="H437" s="1"/>
      <c r="I437" s="1"/>
      <c r="J437" s="1"/>
      <c r="K437" s="54"/>
      <c r="L437" s="55"/>
      <c r="M437" s="1"/>
      <c r="N437" s="1"/>
      <c r="O437" s="1"/>
      <c r="P437" s="1"/>
    </row>
    <row r="438" spans="1:16" x14ac:dyDescent="0.35">
      <c r="A438" s="1"/>
      <c r="B438" s="1"/>
      <c r="C438" s="181"/>
      <c r="D438" s="181"/>
      <c r="E438" s="1"/>
      <c r="F438" s="1"/>
      <c r="G438" s="1"/>
      <c r="H438" s="1"/>
      <c r="I438" s="1"/>
      <c r="J438" s="1"/>
      <c r="K438" s="54"/>
      <c r="L438" s="55"/>
      <c r="M438" s="1"/>
      <c r="N438" s="1"/>
      <c r="O438" s="1"/>
      <c r="P438" s="1"/>
    </row>
    <row r="439" spans="1:16" x14ac:dyDescent="0.35">
      <c r="A439" s="1"/>
      <c r="B439" s="1"/>
      <c r="C439" s="181"/>
      <c r="D439" s="181"/>
      <c r="E439" s="1"/>
      <c r="F439" s="1"/>
      <c r="G439" s="1"/>
      <c r="H439" s="1"/>
      <c r="I439" s="1"/>
      <c r="J439" s="1"/>
      <c r="K439" s="54"/>
      <c r="L439" s="55"/>
      <c r="M439" s="1"/>
      <c r="N439" s="1"/>
      <c r="O439" s="1"/>
      <c r="P439" s="1"/>
    </row>
    <row r="440" spans="1:16" x14ac:dyDescent="0.35">
      <c r="A440" s="1"/>
      <c r="B440" s="1"/>
      <c r="C440" s="181"/>
      <c r="D440" s="181"/>
      <c r="E440" s="1"/>
      <c r="F440" s="1"/>
      <c r="G440" s="1"/>
      <c r="H440" s="1"/>
      <c r="I440" s="1"/>
      <c r="J440" s="1"/>
      <c r="K440" s="54"/>
      <c r="L440" s="55"/>
      <c r="M440" s="1"/>
      <c r="N440" s="1"/>
      <c r="O440" s="1"/>
      <c r="P440" s="1"/>
    </row>
    <row r="441" spans="1:16" x14ac:dyDescent="0.35">
      <c r="A441" s="1"/>
      <c r="B441" s="1"/>
      <c r="C441" s="181"/>
      <c r="D441" s="181"/>
      <c r="E441" s="1"/>
      <c r="F441" s="1"/>
      <c r="G441" s="1"/>
      <c r="H441" s="1"/>
      <c r="I441" s="1"/>
      <c r="J441" s="1"/>
      <c r="K441" s="54"/>
      <c r="L441" s="55"/>
      <c r="M441" s="1"/>
      <c r="N441" s="1"/>
      <c r="O441" s="1"/>
      <c r="P441" s="1"/>
    </row>
    <row r="442" spans="1:16" x14ac:dyDescent="0.35">
      <c r="A442" s="1"/>
      <c r="B442" s="1"/>
      <c r="C442" s="181"/>
      <c r="D442" s="181"/>
      <c r="E442" s="1"/>
      <c r="F442" s="1"/>
      <c r="G442" s="1"/>
      <c r="H442" s="1"/>
      <c r="I442" s="1"/>
      <c r="J442" s="1"/>
      <c r="K442" s="54"/>
      <c r="L442" s="55"/>
      <c r="M442" s="1"/>
      <c r="N442" s="1"/>
      <c r="O442" s="1"/>
      <c r="P442" s="1"/>
    </row>
    <row r="443" spans="1:16" x14ac:dyDescent="0.35">
      <c r="A443" s="1"/>
      <c r="B443" s="1"/>
      <c r="C443" s="181"/>
      <c r="D443" s="181"/>
      <c r="E443" s="1"/>
      <c r="F443" s="1"/>
      <c r="G443" s="1"/>
      <c r="H443" s="1"/>
      <c r="I443" s="1"/>
      <c r="J443" s="1"/>
      <c r="K443" s="54"/>
      <c r="L443" s="55"/>
      <c r="M443" s="1"/>
      <c r="N443" s="1"/>
      <c r="O443" s="1"/>
      <c r="P443" s="1"/>
    </row>
    <row r="444" spans="1:16" x14ac:dyDescent="0.35">
      <c r="A444" s="1"/>
      <c r="B444" s="1"/>
      <c r="C444" s="181"/>
      <c r="D444" s="181"/>
      <c r="E444" s="1"/>
      <c r="F444" s="1"/>
      <c r="G444" s="1"/>
      <c r="H444" s="1"/>
      <c r="I444" s="1"/>
      <c r="J444" s="1"/>
      <c r="K444" s="54"/>
      <c r="L444" s="55"/>
      <c r="M444" s="1"/>
      <c r="N444" s="1"/>
      <c r="O444" s="1"/>
      <c r="P444" s="1"/>
    </row>
    <row r="445" spans="1:16" x14ac:dyDescent="0.35">
      <c r="A445" s="1"/>
      <c r="B445" s="1"/>
      <c r="C445" s="181"/>
      <c r="D445" s="181"/>
      <c r="E445" s="1"/>
      <c r="F445" s="1"/>
      <c r="G445" s="1"/>
      <c r="H445" s="1"/>
      <c r="I445" s="1"/>
      <c r="J445" s="1"/>
      <c r="K445" s="54"/>
      <c r="L445" s="55"/>
      <c r="M445" s="1"/>
      <c r="N445" s="1"/>
      <c r="O445" s="1"/>
      <c r="P445" s="1"/>
    </row>
    <row r="446" spans="1:16" x14ac:dyDescent="0.35">
      <c r="A446" s="1"/>
      <c r="B446" s="1"/>
      <c r="C446" s="181"/>
      <c r="D446" s="181"/>
      <c r="E446" s="1"/>
      <c r="F446" s="1"/>
      <c r="G446" s="1"/>
      <c r="H446" s="1"/>
      <c r="I446" s="1"/>
      <c r="J446" s="1"/>
      <c r="K446" s="54"/>
      <c r="L446" s="55"/>
      <c r="M446" s="1"/>
      <c r="N446" s="1"/>
      <c r="O446" s="1"/>
      <c r="P446" s="1"/>
    </row>
    <row r="447" spans="1:16" x14ac:dyDescent="0.35">
      <c r="A447" s="1"/>
      <c r="B447" s="1"/>
      <c r="C447" s="181"/>
      <c r="D447" s="181"/>
      <c r="E447" s="1"/>
      <c r="F447" s="1"/>
      <c r="G447" s="1"/>
      <c r="H447" s="1"/>
      <c r="I447" s="1"/>
      <c r="J447" s="1"/>
      <c r="K447" s="54"/>
      <c r="L447" s="55"/>
      <c r="M447" s="1"/>
      <c r="N447" s="1"/>
      <c r="O447" s="1"/>
      <c r="P447" s="1"/>
    </row>
    <row r="448" spans="1:16" x14ac:dyDescent="0.35">
      <c r="A448" s="1"/>
      <c r="B448" s="1"/>
      <c r="C448" s="181"/>
      <c r="D448" s="181"/>
      <c r="E448" s="1"/>
      <c r="F448" s="1"/>
      <c r="G448" s="1"/>
      <c r="H448" s="1"/>
      <c r="I448" s="1"/>
      <c r="J448" s="1"/>
      <c r="K448" s="54"/>
      <c r="L448" s="55"/>
      <c r="M448" s="1"/>
      <c r="N448" s="1"/>
      <c r="O448" s="1"/>
      <c r="P448" s="1"/>
    </row>
    <row r="449" spans="1:16" x14ac:dyDescent="0.35">
      <c r="A449" s="1"/>
      <c r="B449" s="1"/>
      <c r="C449" s="181"/>
      <c r="D449" s="181"/>
      <c r="E449" s="1"/>
      <c r="F449" s="1"/>
      <c r="G449" s="1"/>
      <c r="H449" s="1"/>
      <c r="I449" s="1"/>
      <c r="J449" s="1"/>
      <c r="K449" s="54"/>
      <c r="L449" s="55"/>
      <c r="M449" s="1"/>
      <c r="N449" s="1"/>
      <c r="O449" s="1"/>
      <c r="P449" s="1"/>
    </row>
    <row r="450" spans="1:16" x14ac:dyDescent="0.35">
      <c r="A450" s="1"/>
      <c r="B450" s="1"/>
      <c r="C450" s="181"/>
      <c r="D450" s="181"/>
      <c r="E450" s="1"/>
      <c r="F450" s="1"/>
      <c r="G450" s="1"/>
      <c r="H450" s="1"/>
      <c r="I450" s="1"/>
      <c r="J450" s="1"/>
      <c r="K450" s="54"/>
      <c r="L450" s="55"/>
      <c r="M450" s="1"/>
      <c r="N450" s="1"/>
      <c r="O450" s="1"/>
      <c r="P450" s="1"/>
    </row>
    <row r="451" spans="1:16" x14ac:dyDescent="0.35">
      <c r="A451" s="1"/>
      <c r="B451" s="1"/>
      <c r="C451" s="181"/>
      <c r="D451" s="181"/>
      <c r="E451" s="1"/>
      <c r="F451" s="1"/>
      <c r="G451" s="1"/>
      <c r="H451" s="1"/>
      <c r="I451" s="1"/>
      <c r="J451" s="1"/>
      <c r="K451" s="54"/>
      <c r="L451" s="55"/>
      <c r="M451" s="1"/>
      <c r="N451" s="1"/>
      <c r="O451" s="1"/>
      <c r="P451" s="1"/>
    </row>
    <row r="452" spans="1:16" x14ac:dyDescent="0.35">
      <c r="A452" s="1"/>
      <c r="B452" s="1"/>
      <c r="C452" s="181"/>
      <c r="D452" s="181"/>
      <c r="E452" s="1"/>
      <c r="F452" s="1"/>
      <c r="G452" s="1"/>
      <c r="H452" s="1"/>
      <c r="I452" s="1"/>
      <c r="J452" s="1"/>
      <c r="K452" s="54"/>
      <c r="L452" s="55"/>
      <c r="M452" s="1"/>
      <c r="N452" s="1"/>
      <c r="O452" s="1"/>
      <c r="P452" s="1"/>
    </row>
    <row r="453" spans="1:16" x14ac:dyDescent="0.35">
      <c r="A453" s="1"/>
      <c r="B453" s="1"/>
      <c r="C453" s="181"/>
      <c r="D453" s="181"/>
      <c r="E453" s="1"/>
      <c r="F453" s="1"/>
      <c r="G453" s="1"/>
      <c r="H453" s="1"/>
      <c r="I453" s="1"/>
      <c r="J453" s="1"/>
      <c r="K453" s="54"/>
      <c r="L453" s="55"/>
      <c r="M453" s="1"/>
      <c r="N453" s="1"/>
      <c r="O453" s="1"/>
      <c r="P453" s="1"/>
    </row>
    <row r="454" spans="1:16" x14ac:dyDescent="0.35">
      <c r="A454" s="1"/>
      <c r="B454" s="1"/>
      <c r="C454" s="181"/>
      <c r="D454" s="181"/>
      <c r="E454" s="1"/>
      <c r="F454" s="1"/>
      <c r="G454" s="1"/>
      <c r="H454" s="1"/>
      <c r="I454" s="1"/>
      <c r="J454" s="1"/>
      <c r="K454" s="54"/>
      <c r="L454" s="55"/>
      <c r="M454" s="1"/>
      <c r="N454" s="1"/>
      <c r="O454" s="1"/>
      <c r="P454" s="1"/>
    </row>
    <row r="455" spans="1:16" x14ac:dyDescent="0.35">
      <c r="A455" s="1"/>
      <c r="B455" s="1"/>
      <c r="C455" s="181"/>
      <c r="D455" s="181"/>
      <c r="E455" s="1"/>
      <c r="F455" s="1"/>
      <c r="G455" s="1"/>
      <c r="H455" s="1"/>
      <c r="I455" s="1"/>
      <c r="J455" s="1"/>
      <c r="K455" s="54"/>
      <c r="L455" s="55"/>
      <c r="M455" s="1"/>
      <c r="N455" s="1"/>
      <c r="O455" s="1"/>
      <c r="P455" s="1"/>
    </row>
    <row r="456" spans="1:16" x14ac:dyDescent="0.35">
      <c r="A456" s="1"/>
      <c r="B456" s="1"/>
      <c r="C456" s="181"/>
      <c r="D456" s="181"/>
      <c r="E456" s="1"/>
      <c r="F456" s="1"/>
      <c r="G456" s="1"/>
      <c r="H456" s="1"/>
      <c r="I456" s="1"/>
      <c r="J456" s="1"/>
      <c r="K456" s="54"/>
      <c r="L456" s="55"/>
      <c r="M456" s="1"/>
      <c r="N456" s="1"/>
      <c r="O456" s="1"/>
      <c r="P456" s="1"/>
    </row>
    <row r="457" spans="1:16" x14ac:dyDescent="0.35">
      <c r="A457" s="1"/>
      <c r="B457" s="1"/>
      <c r="C457" s="181"/>
      <c r="D457" s="181"/>
      <c r="E457" s="1"/>
      <c r="F457" s="1"/>
      <c r="G457" s="1"/>
      <c r="H457" s="1"/>
      <c r="I457" s="1"/>
      <c r="J457" s="1"/>
      <c r="K457" s="54"/>
      <c r="L457" s="55"/>
      <c r="M457" s="1"/>
      <c r="N457" s="1"/>
      <c r="O457" s="1"/>
      <c r="P457" s="1"/>
    </row>
    <row r="458" spans="1:16" x14ac:dyDescent="0.35">
      <c r="A458" s="1"/>
      <c r="B458" s="1"/>
      <c r="C458" s="181"/>
      <c r="D458" s="181"/>
      <c r="E458" s="1"/>
      <c r="F458" s="1"/>
      <c r="G458" s="1"/>
      <c r="H458" s="1"/>
      <c r="I458" s="1"/>
      <c r="J458" s="1"/>
      <c r="K458" s="54"/>
      <c r="L458" s="55"/>
      <c r="M458" s="1"/>
      <c r="N458" s="1"/>
      <c r="O458" s="1"/>
      <c r="P458" s="1"/>
    </row>
    <row r="459" spans="1:16" x14ac:dyDescent="0.35">
      <c r="A459" s="1"/>
      <c r="B459" s="1"/>
      <c r="C459" s="181"/>
      <c r="D459" s="181"/>
      <c r="E459" s="1"/>
      <c r="F459" s="1"/>
      <c r="G459" s="1"/>
      <c r="H459" s="1"/>
      <c r="I459" s="1"/>
      <c r="J459" s="1"/>
      <c r="K459" s="54"/>
      <c r="L459" s="55"/>
      <c r="M459" s="1"/>
      <c r="N459" s="1"/>
      <c r="O459" s="1"/>
      <c r="P459" s="1"/>
    </row>
    <row r="460" spans="1:16" x14ac:dyDescent="0.35">
      <c r="A460" s="1"/>
      <c r="B460" s="1"/>
      <c r="C460" s="181"/>
      <c r="D460" s="181"/>
      <c r="E460" s="1"/>
      <c r="F460" s="1"/>
      <c r="G460" s="1"/>
      <c r="H460" s="1"/>
      <c r="I460" s="1"/>
      <c r="J460" s="1"/>
      <c r="K460" s="54"/>
      <c r="L460" s="55"/>
      <c r="M460" s="1"/>
      <c r="N460" s="1"/>
      <c r="O460" s="1"/>
      <c r="P460" s="1"/>
    </row>
    <row r="461" spans="1:16" x14ac:dyDescent="0.35">
      <c r="A461" s="1"/>
      <c r="B461" s="1"/>
      <c r="C461" s="181"/>
      <c r="D461" s="181"/>
      <c r="E461" s="1"/>
      <c r="F461" s="1"/>
      <c r="G461" s="1"/>
      <c r="H461" s="1"/>
      <c r="I461" s="1"/>
      <c r="J461" s="1"/>
      <c r="K461" s="54"/>
      <c r="L461" s="55"/>
      <c r="M461" s="1"/>
      <c r="N461" s="1"/>
      <c r="O461" s="1"/>
      <c r="P461" s="1"/>
    </row>
    <row r="462" spans="1:16" x14ac:dyDescent="0.35">
      <c r="A462" s="1"/>
      <c r="B462" s="1"/>
      <c r="C462" s="181"/>
      <c r="D462" s="181"/>
      <c r="E462" s="1"/>
      <c r="F462" s="1"/>
      <c r="G462" s="1"/>
      <c r="H462" s="1"/>
      <c r="I462" s="1"/>
      <c r="J462" s="1"/>
      <c r="K462" s="54"/>
      <c r="L462" s="55"/>
      <c r="M462" s="1"/>
      <c r="N462" s="1"/>
      <c r="O462" s="1"/>
      <c r="P462" s="1"/>
    </row>
    <row r="463" spans="1:16" x14ac:dyDescent="0.35">
      <c r="A463" s="1"/>
      <c r="B463" s="1"/>
      <c r="C463" s="181"/>
      <c r="D463" s="181"/>
      <c r="E463" s="1"/>
      <c r="F463" s="1"/>
      <c r="G463" s="1"/>
      <c r="H463" s="1"/>
      <c r="I463" s="1"/>
      <c r="J463" s="1"/>
      <c r="K463" s="54"/>
      <c r="L463" s="55"/>
      <c r="M463" s="1"/>
      <c r="N463" s="1"/>
      <c r="O463" s="1"/>
      <c r="P463" s="1"/>
    </row>
    <row r="464" spans="1:16" x14ac:dyDescent="0.35">
      <c r="A464" s="1"/>
      <c r="B464" s="1"/>
      <c r="C464" s="181"/>
      <c r="D464" s="181"/>
      <c r="E464" s="1"/>
      <c r="F464" s="1"/>
      <c r="G464" s="1"/>
      <c r="H464" s="1"/>
      <c r="I464" s="1"/>
      <c r="J464" s="1"/>
      <c r="K464" s="54"/>
      <c r="L464" s="55"/>
      <c r="M464" s="1"/>
      <c r="N464" s="1"/>
      <c r="O464" s="1"/>
      <c r="P464" s="1"/>
    </row>
    <row r="465" spans="1:16" x14ac:dyDescent="0.35">
      <c r="A465" s="1"/>
      <c r="B465" s="1"/>
      <c r="C465" s="181"/>
      <c r="D465" s="181"/>
      <c r="E465" s="1"/>
      <c r="F465" s="1"/>
      <c r="G465" s="1"/>
      <c r="H465" s="1"/>
      <c r="I465" s="1"/>
      <c r="J465" s="1"/>
      <c r="K465" s="54"/>
      <c r="L465" s="55"/>
      <c r="M465" s="1"/>
      <c r="N465" s="1"/>
      <c r="O465" s="1"/>
      <c r="P465" s="1"/>
    </row>
    <row r="466" spans="1:16" x14ac:dyDescent="0.35">
      <c r="A466" s="1"/>
      <c r="B466" s="1"/>
      <c r="C466" s="181"/>
      <c r="D466" s="181"/>
      <c r="E466" s="1"/>
      <c r="F466" s="1"/>
      <c r="G466" s="1"/>
      <c r="H466" s="1"/>
      <c r="I466" s="1"/>
      <c r="J466" s="1"/>
      <c r="K466" s="54"/>
      <c r="L466" s="55"/>
      <c r="M466" s="1"/>
      <c r="N466" s="1"/>
      <c r="O466" s="1"/>
      <c r="P466" s="1"/>
    </row>
    <row r="467" spans="1:16" x14ac:dyDescent="0.35">
      <c r="A467" s="1"/>
      <c r="B467" s="1"/>
      <c r="C467" s="181"/>
      <c r="D467" s="181"/>
      <c r="E467" s="1"/>
      <c r="F467" s="1"/>
      <c r="G467" s="1"/>
      <c r="H467" s="1"/>
      <c r="I467" s="1"/>
      <c r="J467" s="1"/>
      <c r="K467" s="54"/>
      <c r="L467" s="55"/>
      <c r="M467" s="1"/>
      <c r="N467" s="1"/>
      <c r="O467" s="1"/>
      <c r="P467" s="1"/>
    </row>
    <row r="468" spans="1:16" x14ac:dyDescent="0.35">
      <c r="A468" s="1"/>
      <c r="B468" s="1"/>
      <c r="C468" s="181"/>
      <c r="D468" s="181"/>
      <c r="E468" s="1"/>
      <c r="F468" s="1"/>
      <c r="G468" s="1"/>
      <c r="H468" s="1"/>
      <c r="I468" s="1"/>
      <c r="J468" s="1"/>
      <c r="K468" s="54"/>
      <c r="L468" s="55"/>
      <c r="M468" s="1"/>
      <c r="N468" s="1"/>
      <c r="O468" s="1"/>
      <c r="P468" s="1"/>
    </row>
    <row r="469" spans="1:16" x14ac:dyDescent="0.35">
      <c r="A469" s="1"/>
      <c r="B469" s="1"/>
      <c r="C469" s="181"/>
      <c r="D469" s="181"/>
      <c r="E469" s="1"/>
      <c r="F469" s="1"/>
      <c r="G469" s="1"/>
      <c r="H469" s="1"/>
      <c r="I469" s="1"/>
      <c r="J469" s="1"/>
      <c r="K469" s="54"/>
      <c r="L469" s="55"/>
      <c r="M469" s="1"/>
      <c r="N469" s="1"/>
      <c r="O469" s="1"/>
      <c r="P469" s="1"/>
    </row>
    <row r="470" spans="1:16" x14ac:dyDescent="0.35">
      <c r="A470" s="1"/>
      <c r="B470" s="1"/>
      <c r="C470" s="181"/>
      <c r="D470" s="181"/>
      <c r="E470" s="1"/>
      <c r="F470" s="1"/>
      <c r="G470" s="1"/>
      <c r="H470" s="1"/>
      <c r="I470" s="1"/>
      <c r="J470" s="1"/>
      <c r="K470" s="54"/>
      <c r="L470" s="55"/>
      <c r="M470" s="1"/>
      <c r="N470" s="1"/>
      <c r="O470" s="1"/>
      <c r="P470" s="1"/>
    </row>
    <row r="471" spans="1:16" x14ac:dyDescent="0.35">
      <c r="A471" s="1"/>
      <c r="B471" s="1"/>
      <c r="C471" s="181"/>
      <c r="D471" s="181"/>
      <c r="E471" s="1"/>
      <c r="F471" s="1"/>
      <c r="G471" s="1"/>
      <c r="H471" s="1"/>
      <c r="I471" s="1"/>
      <c r="J471" s="1"/>
      <c r="K471" s="54"/>
      <c r="L471" s="55"/>
      <c r="M471" s="1"/>
      <c r="N471" s="1"/>
      <c r="O471" s="1"/>
      <c r="P471" s="1"/>
    </row>
    <row r="472" spans="1:16" x14ac:dyDescent="0.35">
      <c r="A472" s="1"/>
      <c r="B472" s="1"/>
      <c r="C472" s="181"/>
      <c r="D472" s="181"/>
      <c r="E472" s="1"/>
      <c r="F472" s="1"/>
      <c r="G472" s="1"/>
      <c r="H472" s="1"/>
      <c r="I472" s="1"/>
      <c r="J472" s="1"/>
      <c r="K472" s="54"/>
      <c r="L472" s="55"/>
      <c r="M472" s="1"/>
      <c r="N472" s="1"/>
      <c r="O472" s="1"/>
      <c r="P472" s="1"/>
    </row>
    <row r="473" spans="1:16" x14ac:dyDescent="0.35">
      <c r="A473" s="1"/>
      <c r="B473" s="1"/>
      <c r="C473" s="181"/>
      <c r="D473" s="181"/>
      <c r="E473" s="1"/>
      <c r="F473" s="1"/>
      <c r="G473" s="1"/>
      <c r="H473" s="1"/>
      <c r="I473" s="1"/>
      <c r="J473" s="1"/>
      <c r="K473" s="54"/>
      <c r="L473" s="55"/>
      <c r="M473" s="1"/>
      <c r="N473" s="1"/>
      <c r="O473" s="1"/>
      <c r="P473" s="1"/>
    </row>
    <row r="474" spans="1:16" x14ac:dyDescent="0.35">
      <c r="A474" s="1"/>
      <c r="B474" s="1"/>
      <c r="C474" s="181"/>
      <c r="D474" s="181"/>
      <c r="E474" s="1"/>
      <c r="F474" s="1"/>
      <c r="G474" s="1"/>
      <c r="H474" s="1"/>
      <c r="I474" s="1"/>
      <c r="J474" s="1"/>
      <c r="K474" s="54"/>
      <c r="L474" s="55"/>
      <c r="M474" s="1"/>
      <c r="N474" s="1"/>
      <c r="O474" s="1"/>
      <c r="P474" s="1"/>
    </row>
    <row r="475" spans="1:16" x14ac:dyDescent="0.35">
      <c r="A475" s="1"/>
      <c r="B475" s="1"/>
      <c r="C475" s="181"/>
      <c r="D475" s="181"/>
      <c r="E475" s="1"/>
      <c r="F475" s="1"/>
      <c r="G475" s="1"/>
      <c r="H475" s="1"/>
      <c r="I475" s="1"/>
      <c r="J475" s="1"/>
      <c r="K475" s="54"/>
      <c r="L475" s="55"/>
      <c r="M475" s="1"/>
      <c r="N475" s="1"/>
      <c r="O475" s="1"/>
      <c r="P475" s="1"/>
    </row>
    <row r="476" spans="1:16" x14ac:dyDescent="0.35">
      <c r="A476" s="1"/>
      <c r="B476" s="1"/>
      <c r="C476" s="181"/>
      <c r="D476" s="181"/>
      <c r="E476" s="1"/>
      <c r="F476" s="1"/>
      <c r="G476" s="1"/>
      <c r="H476" s="1"/>
      <c r="I476" s="1"/>
      <c r="J476" s="1"/>
      <c r="K476" s="54"/>
      <c r="L476" s="55"/>
      <c r="M476" s="1"/>
      <c r="N476" s="1"/>
      <c r="O476" s="1"/>
      <c r="P476" s="1"/>
    </row>
    <row r="477" spans="1:16" x14ac:dyDescent="0.35">
      <c r="A477" s="1"/>
      <c r="B477" s="1"/>
      <c r="C477" s="181"/>
      <c r="D477" s="181"/>
      <c r="E477" s="1"/>
      <c r="F477" s="1"/>
      <c r="G477" s="1"/>
      <c r="H477" s="1"/>
      <c r="I477" s="1"/>
      <c r="J477" s="1"/>
      <c r="K477" s="54"/>
      <c r="L477" s="55"/>
      <c r="M477" s="1"/>
      <c r="N477" s="1"/>
      <c r="O477" s="1"/>
      <c r="P477" s="1"/>
    </row>
    <row r="478" spans="1:16" x14ac:dyDescent="0.35">
      <c r="A478" s="1"/>
      <c r="B478" s="1"/>
      <c r="C478" s="181"/>
      <c r="D478" s="181"/>
      <c r="E478" s="1"/>
      <c r="F478" s="1"/>
      <c r="G478" s="1"/>
      <c r="H478" s="1"/>
      <c r="I478" s="1"/>
      <c r="J478" s="1"/>
      <c r="K478" s="54"/>
      <c r="L478" s="55"/>
      <c r="M478" s="1"/>
      <c r="N478" s="1"/>
      <c r="O478" s="1"/>
      <c r="P478" s="1"/>
    </row>
    <row r="479" spans="1:16" x14ac:dyDescent="0.35">
      <c r="A479" s="1"/>
      <c r="B479" s="1"/>
      <c r="C479" s="181"/>
      <c r="D479" s="181"/>
      <c r="E479" s="1"/>
      <c r="F479" s="1"/>
      <c r="G479" s="1"/>
      <c r="H479" s="1"/>
      <c r="I479" s="1"/>
      <c r="J479" s="1"/>
      <c r="K479" s="54"/>
      <c r="L479" s="55"/>
      <c r="M479" s="1"/>
      <c r="N479" s="1"/>
      <c r="O479" s="1"/>
      <c r="P479" s="1"/>
    </row>
    <row r="480" spans="1:16" x14ac:dyDescent="0.35">
      <c r="A480" s="1"/>
      <c r="B480" s="1"/>
      <c r="C480" s="181"/>
      <c r="D480" s="181"/>
      <c r="E480" s="1"/>
      <c r="F480" s="1"/>
      <c r="G480" s="1"/>
      <c r="H480" s="1"/>
      <c r="I480" s="1"/>
      <c r="J480" s="1"/>
      <c r="K480" s="54"/>
      <c r="L480" s="55"/>
      <c r="M480" s="1"/>
      <c r="N480" s="1"/>
      <c r="O480" s="1"/>
      <c r="P480" s="1"/>
    </row>
    <row r="481" spans="1:16" x14ac:dyDescent="0.35">
      <c r="A481" s="1"/>
      <c r="B481" s="1"/>
      <c r="C481" s="181"/>
      <c r="D481" s="181"/>
      <c r="E481" s="1"/>
      <c r="F481" s="1"/>
      <c r="G481" s="1"/>
      <c r="H481" s="1"/>
      <c r="I481" s="1"/>
      <c r="J481" s="1"/>
      <c r="K481" s="54"/>
      <c r="L481" s="55"/>
      <c r="M481" s="1"/>
      <c r="N481" s="1"/>
      <c r="O481" s="1"/>
      <c r="P481" s="1"/>
    </row>
    <row r="482" spans="1:16" x14ac:dyDescent="0.35">
      <c r="A482" s="1"/>
      <c r="B482" s="1"/>
      <c r="C482" s="181"/>
      <c r="D482" s="181"/>
      <c r="E482" s="1"/>
      <c r="F482" s="1"/>
      <c r="G482" s="1"/>
      <c r="H482" s="1"/>
      <c r="I482" s="1"/>
      <c r="J482" s="1"/>
      <c r="K482" s="54"/>
      <c r="L482" s="55"/>
      <c r="M482" s="1"/>
      <c r="N482" s="1"/>
      <c r="O482" s="1"/>
      <c r="P482" s="1"/>
    </row>
    <row r="483" spans="1:16" x14ac:dyDescent="0.35">
      <c r="A483" s="1"/>
      <c r="B483" s="1"/>
      <c r="C483" s="181"/>
      <c r="D483" s="181"/>
      <c r="E483" s="1"/>
      <c r="F483" s="1"/>
      <c r="G483" s="1"/>
      <c r="H483" s="1"/>
      <c r="I483" s="1"/>
      <c r="J483" s="1"/>
      <c r="K483" s="54"/>
      <c r="L483" s="55"/>
      <c r="M483" s="1"/>
      <c r="N483" s="1"/>
      <c r="O483" s="1"/>
      <c r="P483" s="1"/>
    </row>
    <row r="484" spans="1:16" x14ac:dyDescent="0.35">
      <c r="A484" s="1"/>
      <c r="B484" s="1"/>
      <c r="C484" s="181"/>
      <c r="D484" s="181"/>
      <c r="E484" s="1"/>
      <c r="F484" s="1"/>
      <c r="G484" s="1"/>
      <c r="H484" s="1"/>
      <c r="I484" s="1"/>
      <c r="J484" s="1"/>
      <c r="K484" s="54"/>
      <c r="L484" s="55"/>
      <c r="M484" s="1"/>
      <c r="N484" s="1"/>
      <c r="O484" s="1"/>
      <c r="P484" s="1"/>
    </row>
    <row r="485" spans="1:16" x14ac:dyDescent="0.35">
      <c r="A485" s="1"/>
      <c r="B485" s="1"/>
      <c r="C485" s="181"/>
      <c r="D485" s="181"/>
      <c r="E485" s="1"/>
      <c r="F485" s="1"/>
      <c r="G485" s="1"/>
      <c r="H485" s="1"/>
      <c r="I485" s="1"/>
      <c r="J485" s="1"/>
      <c r="K485" s="54"/>
      <c r="L485" s="55"/>
      <c r="M485" s="1"/>
      <c r="N485" s="1"/>
      <c r="O485" s="1"/>
      <c r="P485" s="1"/>
    </row>
    <row r="486" spans="1:16" x14ac:dyDescent="0.35">
      <c r="A486" s="1"/>
      <c r="B486" s="1"/>
      <c r="C486" s="181"/>
      <c r="D486" s="181"/>
      <c r="E486" s="1"/>
      <c r="F486" s="1"/>
      <c r="G486" s="1"/>
      <c r="H486" s="1"/>
      <c r="I486" s="1"/>
      <c r="J486" s="1"/>
      <c r="K486" s="54"/>
      <c r="L486" s="55"/>
      <c r="M486" s="1"/>
      <c r="N486" s="1"/>
      <c r="O486" s="1"/>
      <c r="P486" s="1"/>
    </row>
    <row r="487" spans="1:16" x14ac:dyDescent="0.35">
      <c r="A487" s="1"/>
      <c r="B487" s="1"/>
      <c r="C487" s="181"/>
      <c r="D487" s="181"/>
      <c r="E487" s="1"/>
      <c r="F487" s="1"/>
      <c r="G487" s="1"/>
      <c r="H487" s="1"/>
      <c r="I487" s="1"/>
      <c r="J487" s="1"/>
      <c r="K487" s="54"/>
      <c r="L487" s="55"/>
      <c r="M487" s="1"/>
      <c r="N487" s="1"/>
      <c r="O487" s="1"/>
      <c r="P487" s="1"/>
    </row>
    <row r="488" spans="1:16" x14ac:dyDescent="0.35">
      <c r="A488" s="1"/>
      <c r="B488" s="1"/>
      <c r="C488" s="181"/>
      <c r="D488" s="181"/>
      <c r="E488" s="1"/>
      <c r="F488" s="1"/>
      <c r="G488" s="1"/>
      <c r="H488" s="1"/>
      <c r="I488" s="1"/>
      <c r="J488" s="1"/>
      <c r="K488" s="54"/>
      <c r="L488" s="55"/>
      <c r="M488" s="1"/>
      <c r="N488" s="1"/>
      <c r="O488" s="1"/>
      <c r="P488" s="1"/>
    </row>
    <row r="489" spans="1:16" x14ac:dyDescent="0.35">
      <c r="A489" s="1"/>
      <c r="B489" s="1"/>
      <c r="C489" s="181"/>
      <c r="D489" s="181"/>
      <c r="E489" s="1"/>
      <c r="F489" s="1"/>
      <c r="G489" s="1"/>
      <c r="H489" s="1"/>
      <c r="I489" s="1"/>
      <c r="J489" s="1"/>
      <c r="K489" s="54"/>
      <c r="L489" s="55"/>
      <c r="M489" s="1"/>
      <c r="N489" s="1"/>
      <c r="O489" s="1"/>
      <c r="P489" s="1"/>
    </row>
    <row r="490" spans="1:16" x14ac:dyDescent="0.35">
      <c r="A490" s="1"/>
      <c r="B490" s="1"/>
      <c r="C490" s="181"/>
      <c r="D490" s="181"/>
      <c r="E490" s="1"/>
      <c r="F490" s="1"/>
      <c r="G490" s="1"/>
      <c r="H490" s="1"/>
      <c r="I490" s="1"/>
      <c r="J490" s="1"/>
      <c r="K490" s="54"/>
      <c r="L490" s="55"/>
      <c r="M490" s="1"/>
      <c r="N490" s="1"/>
      <c r="O490" s="1"/>
      <c r="P490" s="1"/>
    </row>
    <row r="491" spans="1:16" x14ac:dyDescent="0.35">
      <c r="A491" s="1"/>
      <c r="B491" s="1"/>
      <c r="C491" s="181"/>
      <c r="D491" s="181"/>
      <c r="E491" s="1"/>
      <c r="F491" s="1"/>
      <c r="G491" s="1"/>
      <c r="H491" s="1"/>
      <c r="I491" s="1"/>
      <c r="J491" s="1"/>
      <c r="K491" s="54"/>
      <c r="L491" s="55"/>
      <c r="M491" s="1"/>
      <c r="N491" s="1"/>
      <c r="O491" s="1"/>
      <c r="P491" s="1"/>
    </row>
    <row r="492" spans="1:16" x14ac:dyDescent="0.35">
      <c r="A492" s="1"/>
      <c r="B492" s="1"/>
      <c r="C492" s="181"/>
      <c r="D492" s="181"/>
      <c r="E492" s="1"/>
      <c r="F492" s="1"/>
      <c r="G492" s="1"/>
      <c r="H492" s="1"/>
      <c r="I492" s="1"/>
      <c r="J492" s="1"/>
      <c r="K492" s="54"/>
      <c r="L492" s="55"/>
      <c r="M492" s="1"/>
      <c r="N492" s="1"/>
      <c r="O492" s="1"/>
      <c r="P492" s="1"/>
    </row>
    <row r="493" spans="1:16" x14ac:dyDescent="0.35">
      <c r="A493" s="1"/>
      <c r="B493" s="1"/>
      <c r="C493" s="181"/>
      <c r="D493" s="181"/>
      <c r="E493" s="1"/>
      <c r="F493" s="1"/>
      <c r="G493" s="1"/>
      <c r="H493" s="1"/>
      <c r="I493" s="1"/>
      <c r="J493" s="1"/>
      <c r="K493" s="54"/>
      <c r="L493" s="55"/>
      <c r="M493" s="1"/>
      <c r="N493" s="1"/>
      <c r="O493" s="1"/>
      <c r="P493" s="1"/>
    </row>
    <row r="494" spans="1:16" x14ac:dyDescent="0.35">
      <c r="A494" s="1"/>
      <c r="B494" s="1"/>
      <c r="C494" s="181"/>
      <c r="D494" s="181"/>
      <c r="E494" s="1"/>
      <c r="F494" s="1"/>
      <c r="G494" s="1"/>
      <c r="H494" s="1"/>
      <c r="I494" s="1"/>
      <c r="J494" s="1"/>
      <c r="K494" s="54"/>
      <c r="L494" s="55"/>
      <c r="M494" s="1"/>
      <c r="N494" s="1"/>
      <c r="O494" s="1"/>
      <c r="P494" s="1"/>
    </row>
    <row r="495" spans="1:16" x14ac:dyDescent="0.35">
      <c r="A495" s="1"/>
      <c r="B495" s="1"/>
      <c r="C495" s="181"/>
      <c r="D495" s="181"/>
      <c r="E495" s="1"/>
      <c r="F495" s="1"/>
      <c r="G495" s="1"/>
      <c r="H495" s="1"/>
      <c r="I495" s="1"/>
      <c r="J495" s="1"/>
      <c r="K495" s="54"/>
      <c r="L495" s="55"/>
      <c r="M495" s="1"/>
      <c r="N495" s="1"/>
      <c r="O495" s="1"/>
      <c r="P495" s="1"/>
    </row>
    <row r="496" spans="1:16" x14ac:dyDescent="0.35">
      <c r="A496" s="1"/>
      <c r="B496" s="1"/>
      <c r="C496" s="181"/>
      <c r="D496" s="181"/>
      <c r="E496" s="1"/>
      <c r="F496" s="1"/>
      <c r="G496" s="1"/>
      <c r="H496" s="1"/>
      <c r="I496" s="1"/>
      <c r="J496" s="1"/>
      <c r="K496" s="54"/>
      <c r="L496" s="55"/>
      <c r="M496" s="1"/>
      <c r="N496" s="1"/>
      <c r="O496" s="1"/>
      <c r="P496" s="1"/>
    </row>
    <row r="497" spans="1:16" x14ac:dyDescent="0.35">
      <c r="A497" s="1"/>
      <c r="B497" s="1"/>
      <c r="C497" s="181"/>
      <c r="D497" s="181"/>
      <c r="E497" s="1"/>
      <c r="F497" s="1"/>
      <c r="G497" s="1"/>
      <c r="H497" s="1"/>
      <c r="I497" s="1"/>
      <c r="J497" s="1"/>
      <c r="K497" s="54"/>
      <c r="L497" s="55"/>
      <c r="M497" s="1"/>
      <c r="N497" s="1"/>
      <c r="O497" s="1"/>
      <c r="P497" s="1"/>
    </row>
    <row r="498" spans="1:16" x14ac:dyDescent="0.35">
      <c r="A498" s="1"/>
      <c r="B498" s="1"/>
      <c r="C498" s="181"/>
      <c r="D498" s="181"/>
      <c r="E498" s="1"/>
      <c r="F498" s="1"/>
      <c r="G498" s="1"/>
      <c r="H498" s="1"/>
      <c r="I498" s="1"/>
      <c r="J498" s="1"/>
      <c r="K498" s="54"/>
      <c r="L498" s="55"/>
      <c r="M498" s="1"/>
      <c r="N498" s="1"/>
      <c r="O498" s="1"/>
      <c r="P498" s="1"/>
    </row>
    <row r="499" spans="1:16" x14ac:dyDescent="0.35">
      <c r="A499" s="1"/>
      <c r="B499" s="1"/>
      <c r="C499" s="181"/>
      <c r="D499" s="181"/>
      <c r="E499" s="1"/>
      <c r="F499" s="1"/>
      <c r="G499" s="1"/>
      <c r="H499" s="1"/>
      <c r="I499" s="1"/>
      <c r="J499" s="1"/>
      <c r="K499" s="54"/>
      <c r="L499" s="55"/>
      <c r="M499" s="1"/>
      <c r="N499" s="1"/>
      <c r="O499" s="1"/>
      <c r="P499" s="1"/>
    </row>
    <row r="500" spans="1:16" x14ac:dyDescent="0.35">
      <c r="A500" s="1"/>
      <c r="B500" s="1"/>
      <c r="C500" s="181"/>
      <c r="D500" s="181"/>
      <c r="E500" s="1"/>
      <c r="F500" s="1"/>
      <c r="G500" s="1"/>
      <c r="H500" s="1"/>
      <c r="I500" s="1"/>
      <c r="J500" s="1"/>
      <c r="K500" s="54"/>
      <c r="L500" s="55"/>
      <c r="M500" s="1"/>
      <c r="N500" s="1"/>
      <c r="O500" s="1"/>
      <c r="P500" s="1"/>
    </row>
    <row r="501" spans="1:16" x14ac:dyDescent="0.35">
      <c r="A501" s="1"/>
      <c r="B501" s="1"/>
      <c r="C501" s="181"/>
      <c r="D501" s="181"/>
      <c r="E501" s="1"/>
      <c r="F501" s="1"/>
      <c r="G501" s="1"/>
      <c r="H501" s="1"/>
      <c r="I501" s="1"/>
      <c r="J501" s="1"/>
      <c r="K501" s="54"/>
      <c r="L501" s="55"/>
      <c r="M501" s="1"/>
      <c r="N501" s="1"/>
      <c r="O501" s="1"/>
      <c r="P501" s="1"/>
    </row>
    <row r="502" spans="1:16" x14ac:dyDescent="0.35">
      <c r="A502" s="1"/>
      <c r="B502" s="1"/>
      <c r="C502" s="181"/>
      <c r="D502" s="181"/>
      <c r="E502" s="1"/>
      <c r="F502" s="1"/>
      <c r="G502" s="1"/>
      <c r="H502" s="1"/>
      <c r="I502" s="1"/>
      <c r="J502" s="1"/>
      <c r="K502" s="54"/>
      <c r="L502" s="55"/>
      <c r="M502" s="1"/>
      <c r="N502" s="1"/>
      <c r="O502" s="1"/>
      <c r="P502" s="1"/>
    </row>
    <row r="503" spans="1:16" x14ac:dyDescent="0.35">
      <c r="A503" s="1"/>
      <c r="B503" s="1"/>
      <c r="C503" s="181"/>
      <c r="D503" s="181"/>
      <c r="E503" s="1"/>
      <c r="F503" s="1"/>
      <c r="G503" s="1"/>
      <c r="H503" s="1"/>
      <c r="I503" s="1"/>
      <c r="J503" s="1"/>
      <c r="K503" s="54"/>
      <c r="L503" s="55"/>
      <c r="M503" s="1"/>
      <c r="N503" s="1"/>
      <c r="O503" s="1"/>
      <c r="P503" s="1"/>
    </row>
    <row r="504" spans="1:16" x14ac:dyDescent="0.35">
      <c r="A504" s="1"/>
      <c r="B504" s="1"/>
      <c r="C504" s="181"/>
      <c r="D504" s="181"/>
      <c r="E504" s="1"/>
      <c r="F504" s="1"/>
      <c r="G504" s="1"/>
      <c r="H504" s="1"/>
      <c r="I504" s="1"/>
      <c r="J504" s="1"/>
      <c r="K504" s="54"/>
      <c r="L504" s="55"/>
      <c r="M504" s="1"/>
      <c r="N504" s="1"/>
      <c r="O504" s="1"/>
      <c r="P504" s="1"/>
    </row>
    <row r="505" spans="1:16" x14ac:dyDescent="0.35">
      <c r="A505" s="1"/>
      <c r="B505" s="1"/>
      <c r="C505" s="181"/>
      <c r="D505" s="181"/>
      <c r="E505" s="1"/>
      <c r="F505" s="1"/>
      <c r="G505" s="1"/>
      <c r="H505" s="1"/>
      <c r="I505" s="1"/>
      <c r="J505" s="1"/>
      <c r="K505" s="54"/>
      <c r="L505" s="55"/>
      <c r="M505" s="1"/>
      <c r="N505" s="1"/>
      <c r="O505" s="1"/>
      <c r="P505" s="1"/>
    </row>
    <row r="506" spans="1:16" x14ac:dyDescent="0.35">
      <c r="A506" s="1"/>
      <c r="B506" s="1"/>
      <c r="C506" s="181"/>
      <c r="D506" s="181"/>
      <c r="E506" s="1"/>
      <c r="F506" s="1"/>
      <c r="G506" s="1"/>
      <c r="H506" s="1"/>
      <c r="I506" s="1"/>
      <c r="J506" s="1"/>
      <c r="K506" s="54"/>
      <c r="L506" s="55"/>
      <c r="M506" s="1"/>
      <c r="N506" s="1"/>
      <c r="O506" s="1"/>
      <c r="P506" s="1"/>
    </row>
    <row r="507" spans="1:16" x14ac:dyDescent="0.35">
      <c r="A507" s="1"/>
      <c r="B507" s="1"/>
      <c r="C507" s="181"/>
      <c r="D507" s="181"/>
      <c r="E507" s="1"/>
      <c r="F507" s="1"/>
      <c r="G507" s="1"/>
      <c r="H507" s="1"/>
      <c r="I507" s="1"/>
      <c r="J507" s="1"/>
      <c r="K507" s="54"/>
      <c r="L507" s="55"/>
      <c r="M507" s="1"/>
      <c r="N507" s="1"/>
      <c r="O507" s="1"/>
      <c r="P507" s="1"/>
    </row>
    <row r="508" spans="1:16" x14ac:dyDescent="0.35">
      <c r="A508" s="1"/>
      <c r="B508" s="1"/>
      <c r="C508" s="181"/>
      <c r="D508" s="181"/>
      <c r="E508" s="1"/>
      <c r="F508" s="1"/>
      <c r="G508" s="1"/>
      <c r="H508" s="1"/>
      <c r="I508" s="1"/>
      <c r="J508" s="1"/>
      <c r="K508" s="54"/>
      <c r="L508" s="55"/>
      <c r="M508" s="1"/>
      <c r="N508" s="1"/>
      <c r="O508" s="1"/>
      <c r="P508" s="1"/>
    </row>
    <row r="509" spans="1:16" x14ac:dyDescent="0.35">
      <c r="A509" s="1"/>
      <c r="B509" s="1"/>
      <c r="C509" s="181"/>
      <c r="D509" s="181"/>
      <c r="E509" s="1"/>
      <c r="F509" s="1"/>
      <c r="G509" s="1"/>
      <c r="H509" s="1"/>
      <c r="I509" s="1"/>
      <c r="J509" s="1"/>
      <c r="K509" s="54"/>
      <c r="L509" s="55"/>
      <c r="M509" s="1"/>
      <c r="N509" s="1"/>
      <c r="O509" s="1"/>
      <c r="P509" s="1"/>
    </row>
    <row r="510" spans="1:16" x14ac:dyDescent="0.35">
      <c r="A510" s="1"/>
      <c r="B510" s="1"/>
      <c r="C510" s="181"/>
      <c r="D510" s="181"/>
      <c r="E510" s="1"/>
      <c r="F510" s="1"/>
      <c r="G510" s="1"/>
      <c r="H510" s="1"/>
      <c r="I510" s="1"/>
      <c r="J510" s="1"/>
      <c r="K510" s="54"/>
      <c r="L510" s="55"/>
      <c r="M510" s="1"/>
      <c r="N510" s="1"/>
      <c r="O510" s="1"/>
      <c r="P510" s="1"/>
    </row>
    <row r="511" spans="1:16" x14ac:dyDescent="0.35">
      <c r="A511" s="1"/>
      <c r="B511" s="1"/>
      <c r="C511" s="181"/>
      <c r="D511" s="181"/>
      <c r="E511" s="1"/>
      <c r="F511" s="1"/>
      <c r="G511" s="1"/>
      <c r="H511" s="1"/>
      <c r="I511" s="1"/>
      <c r="J511" s="1"/>
      <c r="K511" s="54"/>
      <c r="L511" s="55"/>
      <c r="M511" s="1"/>
      <c r="N511" s="1"/>
      <c r="O511" s="1"/>
      <c r="P511" s="1"/>
    </row>
    <row r="512" spans="1:16" x14ac:dyDescent="0.35">
      <c r="A512" s="1"/>
      <c r="B512" s="1"/>
      <c r="C512" s="181"/>
      <c r="D512" s="181"/>
      <c r="E512" s="1"/>
      <c r="F512" s="1"/>
      <c r="G512" s="1"/>
      <c r="H512" s="1"/>
      <c r="I512" s="1"/>
      <c r="J512" s="1"/>
      <c r="K512" s="54"/>
      <c r="L512" s="55"/>
      <c r="M512" s="1"/>
      <c r="N512" s="1"/>
      <c r="O512" s="1"/>
      <c r="P512" s="1"/>
    </row>
    <row r="513" spans="1:16" x14ac:dyDescent="0.35">
      <c r="A513" s="1"/>
      <c r="B513" s="1"/>
      <c r="C513" s="181"/>
      <c r="D513" s="181"/>
      <c r="E513" s="1"/>
      <c r="F513" s="1"/>
      <c r="G513" s="1"/>
      <c r="H513" s="1"/>
      <c r="I513" s="1"/>
      <c r="J513" s="1"/>
      <c r="K513" s="54"/>
      <c r="L513" s="55"/>
      <c r="M513" s="1"/>
      <c r="N513" s="1"/>
      <c r="O513" s="1"/>
      <c r="P513" s="1"/>
    </row>
    <row r="514" spans="1:16" x14ac:dyDescent="0.35">
      <c r="A514" s="1"/>
      <c r="B514" s="1"/>
      <c r="C514" s="181"/>
      <c r="D514" s="181"/>
      <c r="E514" s="1"/>
      <c r="F514" s="1"/>
      <c r="G514" s="1"/>
      <c r="H514" s="1"/>
      <c r="I514" s="1"/>
      <c r="J514" s="1"/>
      <c r="K514" s="54"/>
      <c r="L514" s="55"/>
      <c r="M514" s="1"/>
      <c r="N514" s="1"/>
      <c r="O514" s="1"/>
      <c r="P514" s="1"/>
    </row>
    <row r="515" spans="1:16" x14ac:dyDescent="0.35">
      <c r="A515" s="1"/>
      <c r="B515" s="1"/>
      <c r="C515" s="181"/>
      <c r="D515" s="181"/>
      <c r="E515" s="1"/>
      <c r="F515" s="1"/>
      <c r="G515" s="1"/>
      <c r="H515" s="1"/>
      <c r="I515" s="1"/>
      <c r="J515" s="1"/>
      <c r="K515" s="54"/>
      <c r="L515" s="55"/>
      <c r="M515" s="1"/>
      <c r="N515" s="1"/>
      <c r="O515" s="1"/>
      <c r="P515" s="1"/>
    </row>
    <row r="516" spans="1:16" x14ac:dyDescent="0.35">
      <c r="A516" s="1"/>
      <c r="B516" s="1"/>
      <c r="C516" s="181"/>
      <c r="D516" s="181"/>
      <c r="E516" s="1"/>
      <c r="F516" s="1"/>
      <c r="G516" s="1"/>
      <c r="H516" s="1"/>
      <c r="I516" s="1"/>
      <c r="J516" s="1"/>
      <c r="K516" s="54"/>
      <c r="L516" s="55"/>
      <c r="M516" s="1"/>
      <c r="N516" s="1"/>
      <c r="O516" s="1"/>
      <c r="P516" s="1"/>
    </row>
    <row r="517" spans="1:16" x14ac:dyDescent="0.35">
      <c r="A517" s="1"/>
      <c r="B517" s="1"/>
      <c r="C517" s="181"/>
      <c r="D517" s="181"/>
      <c r="E517" s="1"/>
      <c r="F517" s="1"/>
      <c r="G517" s="1"/>
      <c r="H517" s="1"/>
      <c r="I517" s="1"/>
      <c r="J517" s="1"/>
      <c r="K517" s="54"/>
      <c r="L517" s="55"/>
      <c r="M517" s="1"/>
      <c r="N517" s="1"/>
      <c r="O517" s="1"/>
      <c r="P517" s="1"/>
    </row>
    <row r="518" spans="1:16" x14ac:dyDescent="0.35">
      <c r="A518" s="1"/>
      <c r="B518" s="1"/>
      <c r="C518" s="181"/>
      <c r="D518" s="181"/>
      <c r="E518" s="1"/>
      <c r="F518" s="1"/>
      <c r="G518" s="1"/>
      <c r="H518" s="1"/>
      <c r="I518" s="1"/>
      <c r="J518" s="1"/>
      <c r="K518" s="54"/>
      <c r="L518" s="55"/>
      <c r="M518" s="1"/>
      <c r="N518" s="1"/>
      <c r="O518" s="1"/>
      <c r="P518" s="1"/>
    </row>
  </sheetData>
  <mergeCells count="162">
    <mergeCell ref="C356:C358"/>
    <mergeCell ref="A390:J390"/>
    <mergeCell ref="A389:J389"/>
    <mergeCell ref="A388:J388"/>
    <mergeCell ref="A387:J387"/>
    <mergeCell ref="A386:J386"/>
    <mergeCell ref="A385:J385"/>
    <mergeCell ref="B342:B359"/>
    <mergeCell ref="A334:A384"/>
    <mergeCell ref="C347:C355"/>
    <mergeCell ref="C221:C224"/>
    <mergeCell ref="C225:C227"/>
    <mergeCell ref="C228:C229"/>
    <mergeCell ref="C230:C248"/>
    <mergeCell ref="C82:D82"/>
    <mergeCell ref="C88:D88"/>
    <mergeCell ref="C87:D87"/>
    <mergeCell ref="B82:B88"/>
    <mergeCell ref="C85:D85"/>
    <mergeCell ref="C84:D84"/>
    <mergeCell ref="C86:D86"/>
    <mergeCell ref="C83:D83"/>
    <mergeCell ref="B90:B91"/>
    <mergeCell ref="B92:B93"/>
    <mergeCell ref="B94:B97"/>
    <mergeCell ref="B98:B100"/>
    <mergeCell ref="B102:B103"/>
    <mergeCell ref="C105:D105"/>
    <mergeCell ref="C217:C219"/>
    <mergeCell ref="C206:C216"/>
    <mergeCell ref="B206:B219"/>
    <mergeCell ref="C167:C178"/>
    <mergeCell ref="C185:C190"/>
    <mergeCell ref="B163:B190"/>
    <mergeCell ref="C179:C184"/>
    <mergeCell ref="C191:C194"/>
    <mergeCell ref="C195:C199"/>
    <mergeCell ref="A1:L1"/>
    <mergeCell ref="A19:J19"/>
    <mergeCell ref="C343:C346"/>
    <mergeCell ref="C89:D89"/>
    <mergeCell ref="A106:J106"/>
    <mergeCell ref="E107:K107"/>
    <mergeCell ref="C163:C166"/>
    <mergeCell ref="E161:K161"/>
    <mergeCell ref="A160:J160"/>
    <mergeCell ref="B112:B116"/>
    <mergeCell ref="B191:B203"/>
    <mergeCell ref="C201:C203"/>
    <mergeCell ref="B204:B205"/>
    <mergeCell ref="C204:C205"/>
    <mergeCell ref="E334:K334"/>
    <mergeCell ref="C334:D334"/>
    <mergeCell ref="A333:J333"/>
    <mergeCell ref="C305:D305"/>
    <mergeCell ref="E304:K304"/>
    <mergeCell ref="C304:D304"/>
    <mergeCell ref="C306:D306"/>
    <mergeCell ref="B158:B159"/>
    <mergeCell ref="A107:A159"/>
    <mergeCell ref="B117:B131"/>
    <mergeCell ref="A161:A302"/>
    <mergeCell ref="B221:B229"/>
    <mergeCell ref="B230:B259"/>
    <mergeCell ref="B276:B285"/>
    <mergeCell ref="B295:B298"/>
    <mergeCell ref="B108:B111"/>
    <mergeCell ref="B132:B149"/>
    <mergeCell ref="B150:B157"/>
    <mergeCell ref="E6:K6"/>
    <mergeCell ref="C5:D5"/>
    <mergeCell ref="E4:G4"/>
    <mergeCell ref="E3:G3"/>
    <mergeCell ref="C3:D3"/>
    <mergeCell ref="A3:B3"/>
    <mergeCell ref="C81:D81"/>
    <mergeCell ref="B80:B81"/>
    <mergeCell ref="A71:A105"/>
    <mergeCell ref="B21:B35"/>
    <mergeCell ref="C75:D75"/>
    <mergeCell ref="C74:D74"/>
    <mergeCell ref="C78:D78"/>
    <mergeCell ref="B77:B78"/>
    <mergeCell ref="C77:D77"/>
    <mergeCell ref="B72:B76"/>
    <mergeCell ref="C76:D76"/>
    <mergeCell ref="C73:D73"/>
    <mergeCell ref="C72:D72"/>
    <mergeCell ref="E2:G2"/>
    <mergeCell ref="C2:D2"/>
    <mergeCell ref="A2:B2"/>
    <mergeCell ref="C150:C155"/>
    <mergeCell ref="C156:C157"/>
    <mergeCell ref="A6:A18"/>
    <mergeCell ref="B7:B10"/>
    <mergeCell ref="B11:B18"/>
    <mergeCell ref="C13:C18"/>
    <mergeCell ref="A20:A69"/>
    <mergeCell ref="B36:B48"/>
    <mergeCell ref="B50:B69"/>
    <mergeCell ref="C52:C53"/>
    <mergeCell ref="C54:C55"/>
    <mergeCell ref="C56:C57"/>
    <mergeCell ref="C58:C59"/>
    <mergeCell ref="C60:C61"/>
    <mergeCell ref="C62:C63"/>
    <mergeCell ref="C64:C65"/>
    <mergeCell ref="C66:C67"/>
    <mergeCell ref="C71:D71"/>
    <mergeCell ref="A70:J70"/>
    <mergeCell ref="C79:D79"/>
    <mergeCell ref="C80:D80"/>
    <mergeCell ref="C282:C285"/>
    <mergeCell ref="B286:B292"/>
    <mergeCell ref="C286:C287"/>
    <mergeCell ref="C288:C291"/>
    <mergeCell ref="C249:C254"/>
    <mergeCell ref="C255:C259"/>
    <mergeCell ref="B260:B275"/>
    <mergeCell ref="C260:C264"/>
    <mergeCell ref="C265:C271"/>
    <mergeCell ref="C272:C275"/>
    <mergeCell ref="C277:C278"/>
    <mergeCell ref="B314:B326"/>
    <mergeCell ref="C331:D331"/>
    <mergeCell ref="C332:D332"/>
    <mergeCell ref="A304:A332"/>
    <mergeCell ref="C328:D328"/>
    <mergeCell ref="C329:D329"/>
    <mergeCell ref="B329:B330"/>
    <mergeCell ref="C330:D330"/>
    <mergeCell ref="C295:C298"/>
    <mergeCell ref="B299:B302"/>
    <mergeCell ref="C299:C302"/>
    <mergeCell ref="C307:D307"/>
    <mergeCell ref="C310:D310"/>
    <mergeCell ref="C311:D311"/>
    <mergeCell ref="C312:D312"/>
    <mergeCell ref="C313:D313"/>
    <mergeCell ref="A303:J303"/>
    <mergeCell ref="C308:D308"/>
    <mergeCell ref="B309:B310"/>
    <mergeCell ref="C309:D309"/>
    <mergeCell ref="A391:J391"/>
    <mergeCell ref="B383:B384"/>
    <mergeCell ref="C383:C384"/>
    <mergeCell ref="H2:L2"/>
    <mergeCell ref="H3:L3"/>
    <mergeCell ref="H4:L4"/>
    <mergeCell ref="B360:B381"/>
    <mergeCell ref="C361:C366"/>
    <mergeCell ref="C367:C376"/>
    <mergeCell ref="C377:C379"/>
    <mergeCell ref="B335:B337"/>
    <mergeCell ref="C335:D335"/>
    <mergeCell ref="C336:D336"/>
    <mergeCell ref="C337:D337"/>
    <mergeCell ref="B338:B341"/>
    <mergeCell ref="C338:D338"/>
    <mergeCell ref="C339:D339"/>
    <mergeCell ref="C340:D340"/>
    <mergeCell ref="C341:D34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6858-037A-4327-93DA-13D3446E5C33}">
  <dimension ref="A1:S279"/>
  <sheetViews>
    <sheetView workbookViewId="0">
      <selection activeCell="B13" sqref="B13:B27"/>
    </sheetView>
  </sheetViews>
  <sheetFormatPr defaultColWidth="10" defaultRowHeight="13.9" x14ac:dyDescent="0.35"/>
  <cols>
    <col min="1" max="1" width="12.42578125" style="67" bestFit="1" customWidth="1"/>
    <col min="2" max="2" width="28.5" style="67" bestFit="1" customWidth="1"/>
    <col min="3" max="3" width="37.5703125" style="182" bestFit="1" customWidth="1"/>
    <col min="4" max="4" width="30.2109375" style="182" customWidth="1"/>
    <col min="5" max="5" width="4.92578125" style="67" bestFit="1" customWidth="1"/>
    <col min="6" max="6" width="4.28515625" style="67" bestFit="1" customWidth="1"/>
    <col min="7" max="7" width="6.640625" style="67" customWidth="1"/>
    <col min="8" max="8" width="4.28515625" style="67" bestFit="1" customWidth="1"/>
    <col min="9" max="9" width="10.85546875" style="67" bestFit="1" customWidth="1"/>
    <col min="10" max="10" width="3.35546875" style="67" bestFit="1" customWidth="1"/>
    <col min="11" max="11" width="15.0703125" style="67" bestFit="1" customWidth="1"/>
    <col min="12" max="12" width="37.78515625" style="67" bestFit="1" customWidth="1"/>
    <col min="13" max="19" width="8.7109375" style="67" customWidth="1"/>
    <col min="20" max="16384" width="10" style="67"/>
  </cols>
  <sheetData>
    <row r="1" spans="1:19" ht="20.25" x14ac:dyDescent="0.35">
      <c r="A1" s="268" t="s">
        <v>1758</v>
      </c>
      <c r="B1" s="268"/>
      <c r="C1" s="268"/>
      <c r="D1" s="268"/>
      <c r="E1" s="268"/>
      <c r="F1" s="268"/>
      <c r="G1" s="268"/>
      <c r="H1" s="268"/>
      <c r="I1" s="268"/>
      <c r="J1" s="268"/>
      <c r="K1" s="269"/>
      <c r="L1" s="270"/>
      <c r="M1" s="1"/>
      <c r="N1" s="1"/>
      <c r="O1" s="1"/>
      <c r="P1" s="1"/>
    </row>
    <row r="2" spans="1:19" ht="15.75" customHeight="1" x14ac:dyDescent="0.35">
      <c r="A2" s="258" t="s">
        <v>4</v>
      </c>
      <c r="B2" s="258"/>
      <c r="C2" s="257" t="s">
        <v>5</v>
      </c>
      <c r="D2" s="257"/>
      <c r="E2" s="256" t="s">
        <v>1477</v>
      </c>
      <c r="F2" s="256"/>
      <c r="G2" s="256"/>
      <c r="H2" s="254" t="s">
        <v>7</v>
      </c>
      <c r="I2" s="254"/>
      <c r="J2" s="254"/>
      <c r="K2" s="254"/>
      <c r="L2" s="254"/>
      <c r="M2" s="1"/>
      <c r="N2" s="1"/>
      <c r="O2" s="1"/>
      <c r="P2" s="1"/>
    </row>
    <row r="3" spans="1:19" ht="15.75" customHeight="1" x14ac:dyDescent="0.35">
      <c r="A3" s="258" t="s">
        <v>8</v>
      </c>
      <c r="B3" s="258"/>
      <c r="C3" s="257" t="s">
        <v>9</v>
      </c>
      <c r="D3" s="257"/>
      <c r="E3" s="256" t="s">
        <v>10</v>
      </c>
      <c r="F3" s="256"/>
      <c r="G3" s="256"/>
      <c r="H3" s="254" t="s">
        <v>1642</v>
      </c>
      <c r="I3" s="254"/>
      <c r="J3" s="254"/>
      <c r="K3" s="254"/>
      <c r="L3" s="254"/>
      <c r="M3" s="1"/>
      <c r="N3" s="1"/>
      <c r="O3" s="1"/>
      <c r="P3" s="1"/>
    </row>
    <row r="4" spans="1:19" ht="15.75" customHeight="1" x14ac:dyDescent="0.35">
      <c r="A4" s="3" t="s">
        <v>12</v>
      </c>
      <c r="B4" s="222" t="s">
        <v>13</v>
      </c>
      <c r="C4" s="222" t="s">
        <v>14</v>
      </c>
      <c r="D4" s="222">
        <v>150</v>
      </c>
      <c r="E4" s="256" t="s">
        <v>15</v>
      </c>
      <c r="F4" s="256"/>
      <c r="G4" s="256"/>
      <c r="H4" s="254" t="s">
        <v>16</v>
      </c>
      <c r="I4" s="254"/>
      <c r="J4" s="254"/>
      <c r="K4" s="254"/>
      <c r="L4" s="254"/>
      <c r="M4" s="1"/>
      <c r="N4" s="1"/>
      <c r="O4" s="1"/>
      <c r="P4" s="1"/>
    </row>
    <row r="5" spans="1:19" ht="33.75" x14ac:dyDescent="0.35">
      <c r="A5" s="183" t="s">
        <v>17</v>
      </c>
      <c r="B5" s="184" t="s">
        <v>18</v>
      </c>
      <c r="C5" s="266" t="s">
        <v>19</v>
      </c>
      <c r="D5" s="266"/>
      <c r="E5" s="184" t="s">
        <v>20</v>
      </c>
      <c r="F5" s="184" t="s">
        <v>21</v>
      </c>
      <c r="G5" s="184" t="s">
        <v>20</v>
      </c>
      <c r="H5" s="184" t="s">
        <v>21</v>
      </c>
      <c r="I5" s="184" t="s">
        <v>22</v>
      </c>
      <c r="J5" s="184" t="s">
        <v>23</v>
      </c>
      <c r="K5" s="185" t="s">
        <v>24</v>
      </c>
      <c r="L5" s="186" t="s">
        <v>1</v>
      </c>
      <c r="M5" s="1"/>
      <c r="N5" s="1"/>
      <c r="O5" s="1"/>
      <c r="P5" s="1"/>
    </row>
    <row r="6" spans="1:19" ht="15" x14ac:dyDescent="0.35">
      <c r="A6" s="254" t="s">
        <v>25</v>
      </c>
      <c r="B6" s="187" t="s">
        <v>26</v>
      </c>
      <c r="C6" s="187" t="s">
        <v>27</v>
      </c>
      <c r="D6" s="187" t="s">
        <v>28</v>
      </c>
      <c r="E6" s="264" t="s">
        <v>19</v>
      </c>
      <c r="F6" s="264"/>
      <c r="G6" s="264"/>
      <c r="H6" s="264"/>
      <c r="I6" s="264"/>
      <c r="J6" s="264"/>
      <c r="K6" s="265"/>
      <c r="L6" s="188"/>
      <c r="M6" s="1"/>
      <c r="N6" s="1"/>
      <c r="O6" s="1"/>
      <c r="P6" s="1"/>
    </row>
    <row r="7" spans="1:19" ht="15" x14ac:dyDescent="0.35">
      <c r="A7" s="254"/>
      <c r="B7" s="254" t="s">
        <v>1480</v>
      </c>
      <c r="C7" s="214" t="s">
        <v>29</v>
      </c>
      <c r="D7" s="214" t="s">
        <v>30</v>
      </c>
      <c r="E7" s="214">
        <v>1</v>
      </c>
      <c r="F7" s="214" t="s">
        <v>31</v>
      </c>
      <c r="G7" s="214">
        <v>1</v>
      </c>
      <c r="H7" s="214" t="s">
        <v>32</v>
      </c>
      <c r="I7" s="214">
        <v>230365</v>
      </c>
      <c r="J7" s="214" t="s">
        <v>33</v>
      </c>
      <c r="K7" s="148">
        <f>E7*G7*I7</f>
        <v>230365</v>
      </c>
      <c r="L7" s="180" t="s">
        <v>1645</v>
      </c>
      <c r="M7" s="1"/>
      <c r="N7" s="1"/>
      <c r="O7" s="1"/>
      <c r="P7" s="1"/>
      <c r="Q7" s="11"/>
      <c r="R7" s="11"/>
      <c r="S7" s="11"/>
    </row>
    <row r="8" spans="1:19" ht="15" x14ac:dyDescent="0.35">
      <c r="A8" s="254"/>
      <c r="B8" s="254"/>
      <c r="C8" s="214" t="s">
        <v>34</v>
      </c>
      <c r="D8" s="214"/>
      <c r="E8" s="214">
        <v>1</v>
      </c>
      <c r="F8" s="214" t="s">
        <v>31</v>
      </c>
      <c r="G8" s="214">
        <v>1</v>
      </c>
      <c r="H8" s="214" t="s">
        <v>32</v>
      </c>
      <c r="I8" s="214">
        <v>42672</v>
      </c>
      <c r="J8" s="214" t="s">
        <v>33</v>
      </c>
      <c r="K8" s="148">
        <f t="shared" ref="K8:K10" si="0">E8*G8*I8</f>
        <v>42672</v>
      </c>
      <c r="L8" s="180" t="s">
        <v>1645</v>
      </c>
      <c r="M8" s="1"/>
      <c r="N8" s="1"/>
      <c r="O8" s="1"/>
      <c r="P8" s="1"/>
      <c r="Q8" s="11"/>
      <c r="R8" s="11"/>
      <c r="S8" s="11"/>
    </row>
    <row r="9" spans="1:19" ht="15" x14ac:dyDescent="0.35">
      <c r="A9" s="254"/>
      <c r="B9" s="254"/>
      <c r="C9" s="214" t="s">
        <v>35</v>
      </c>
      <c r="D9" s="214" t="s">
        <v>37</v>
      </c>
      <c r="E9" s="214">
        <v>1</v>
      </c>
      <c r="F9" s="214" t="s">
        <v>31</v>
      </c>
      <c r="G9" s="214">
        <v>1</v>
      </c>
      <c r="H9" s="214" t="s">
        <v>32</v>
      </c>
      <c r="I9" s="214">
        <v>312</v>
      </c>
      <c r="J9" s="214" t="s">
        <v>33</v>
      </c>
      <c r="K9" s="148">
        <f t="shared" si="0"/>
        <v>312</v>
      </c>
      <c r="L9" s="162" t="s">
        <v>36</v>
      </c>
      <c r="M9" s="1"/>
      <c r="N9" s="1"/>
      <c r="O9" s="1"/>
      <c r="P9" s="1"/>
      <c r="Q9" s="11"/>
      <c r="R9" s="11"/>
      <c r="S9" s="11"/>
    </row>
    <row r="10" spans="1:19" ht="15" x14ac:dyDescent="0.35">
      <c r="A10" s="254"/>
      <c r="B10" s="254"/>
      <c r="C10" s="214" t="s">
        <v>38</v>
      </c>
      <c r="D10" s="214"/>
      <c r="E10" s="214">
        <v>1</v>
      </c>
      <c r="F10" s="214" t="s">
        <v>31</v>
      </c>
      <c r="G10" s="214">
        <v>1</v>
      </c>
      <c r="H10" s="214" t="s">
        <v>32</v>
      </c>
      <c r="I10" s="214">
        <v>-1950</v>
      </c>
      <c r="J10" s="214" t="s">
        <v>33</v>
      </c>
      <c r="K10" s="148">
        <f t="shared" si="0"/>
        <v>-1950</v>
      </c>
      <c r="L10" s="190" t="s">
        <v>39</v>
      </c>
      <c r="M10" s="1"/>
      <c r="N10" s="1"/>
      <c r="O10" s="1"/>
      <c r="P10" s="1"/>
      <c r="Q10" s="11"/>
      <c r="R10" s="11"/>
      <c r="S10" s="11"/>
    </row>
    <row r="11" spans="1:19" ht="15.75" x14ac:dyDescent="0.35">
      <c r="A11" s="262" t="s">
        <v>40</v>
      </c>
      <c r="B11" s="262"/>
      <c r="C11" s="262"/>
      <c r="D11" s="262"/>
      <c r="E11" s="262"/>
      <c r="F11" s="262"/>
      <c r="G11" s="262"/>
      <c r="H11" s="262"/>
      <c r="I11" s="262"/>
      <c r="J11" s="262"/>
      <c r="K11" s="151">
        <f>SUM(K7:K10)</f>
        <v>271399</v>
      </c>
      <c r="L11" s="166"/>
      <c r="M11" s="1"/>
      <c r="N11" s="1"/>
      <c r="O11" s="1"/>
      <c r="P11" s="1"/>
    </row>
    <row r="12" spans="1:19" ht="30" x14ac:dyDescent="0.35">
      <c r="A12" s="259" t="s">
        <v>41</v>
      </c>
      <c r="B12" s="187" t="s">
        <v>42</v>
      </c>
      <c r="C12" s="187" t="s">
        <v>43</v>
      </c>
      <c r="D12" s="187" t="s">
        <v>44</v>
      </c>
      <c r="E12" s="187" t="s">
        <v>45</v>
      </c>
      <c r="F12" s="187" t="s">
        <v>46</v>
      </c>
      <c r="G12" s="187" t="s">
        <v>47</v>
      </c>
      <c r="H12" s="187" t="s">
        <v>48</v>
      </c>
      <c r="I12" s="187" t="s">
        <v>22</v>
      </c>
      <c r="J12" s="187" t="s">
        <v>23</v>
      </c>
      <c r="K12" s="191" t="s">
        <v>19</v>
      </c>
      <c r="L12" s="188"/>
      <c r="M12" s="1"/>
      <c r="N12" s="1"/>
      <c r="O12" s="1"/>
      <c r="P12" s="1"/>
    </row>
    <row r="13" spans="1:19" ht="15" customHeight="1" x14ac:dyDescent="0.35">
      <c r="A13" s="259"/>
      <c r="B13" s="254" t="s">
        <v>49</v>
      </c>
      <c r="C13" s="216">
        <v>44209</v>
      </c>
      <c r="D13" s="214" t="s">
        <v>50</v>
      </c>
      <c r="E13" s="214">
        <v>10</v>
      </c>
      <c r="F13" s="214" t="s">
        <v>51</v>
      </c>
      <c r="G13" s="214">
        <v>1</v>
      </c>
      <c r="H13" s="214" t="s">
        <v>48</v>
      </c>
      <c r="I13" s="214">
        <v>1150</v>
      </c>
      <c r="J13" s="214" t="s">
        <v>33</v>
      </c>
      <c r="K13" s="148">
        <f>E13*G13*I13</f>
        <v>11500</v>
      </c>
      <c r="L13" s="167"/>
      <c r="M13" s="1"/>
      <c r="N13" s="1"/>
      <c r="O13" s="1"/>
      <c r="P13" s="1"/>
      <c r="Q13" s="11"/>
      <c r="R13" s="11"/>
      <c r="S13" s="11"/>
    </row>
    <row r="14" spans="1:19" ht="15" customHeight="1" x14ac:dyDescent="0.35">
      <c r="A14" s="259"/>
      <c r="B14" s="254"/>
      <c r="C14" s="214" t="s">
        <v>52</v>
      </c>
      <c r="D14" s="214" t="s">
        <v>50</v>
      </c>
      <c r="E14" s="214">
        <v>14</v>
      </c>
      <c r="F14" s="214" t="s">
        <v>51</v>
      </c>
      <c r="G14" s="214">
        <v>1</v>
      </c>
      <c r="H14" s="214" t="s">
        <v>48</v>
      </c>
      <c r="I14" s="214">
        <v>1150</v>
      </c>
      <c r="J14" s="214" t="s">
        <v>33</v>
      </c>
      <c r="K14" s="148">
        <f t="shared" ref="K14:K27" si="1">E14*G14*I14</f>
        <v>16100</v>
      </c>
      <c r="L14" s="167"/>
      <c r="M14" s="1"/>
      <c r="N14" s="1"/>
      <c r="O14" s="1"/>
      <c r="P14" s="1"/>
    </row>
    <row r="15" spans="1:19" ht="15" customHeight="1" x14ac:dyDescent="0.35">
      <c r="A15" s="259"/>
      <c r="B15" s="254"/>
      <c r="C15" s="214" t="s">
        <v>53</v>
      </c>
      <c r="D15" s="214" t="s">
        <v>50</v>
      </c>
      <c r="E15" s="214">
        <v>57</v>
      </c>
      <c r="F15" s="214" t="s">
        <v>54</v>
      </c>
      <c r="G15" s="214">
        <v>1</v>
      </c>
      <c r="H15" s="214" t="s">
        <v>55</v>
      </c>
      <c r="I15" s="214">
        <v>1150</v>
      </c>
      <c r="J15" s="214" t="s">
        <v>33</v>
      </c>
      <c r="K15" s="148">
        <f t="shared" si="1"/>
        <v>65550</v>
      </c>
      <c r="L15" s="167" t="s">
        <v>56</v>
      </c>
      <c r="M15" s="1"/>
      <c r="N15" s="1"/>
      <c r="O15" s="1"/>
      <c r="P15" s="1"/>
    </row>
    <row r="16" spans="1:19" ht="15" customHeight="1" x14ac:dyDescent="0.35">
      <c r="A16" s="259"/>
      <c r="B16" s="254"/>
      <c r="C16" s="214" t="s">
        <v>57</v>
      </c>
      <c r="D16" s="214" t="s">
        <v>50</v>
      </c>
      <c r="E16" s="214">
        <v>10</v>
      </c>
      <c r="F16" s="214" t="s">
        <v>54</v>
      </c>
      <c r="G16" s="214">
        <v>1</v>
      </c>
      <c r="H16" s="214" t="s">
        <v>55</v>
      </c>
      <c r="I16" s="214">
        <v>2550</v>
      </c>
      <c r="J16" s="214" t="s">
        <v>33</v>
      </c>
      <c r="K16" s="148">
        <f t="shared" si="1"/>
        <v>25500</v>
      </c>
      <c r="L16" s="167" t="s">
        <v>58</v>
      </c>
      <c r="M16" s="1"/>
      <c r="N16" s="1"/>
      <c r="O16" s="1"/>
      <c r="P16" s="1"/>
    </row>
    <row r="17" spans="1:19" ht="15" customHeight="1" x14ac:dyDescent="0.35">
      <c r="A17" s="259"/>
      <c r="B17" s="254"/>
      <c r="C17" s="214" t="s">
        <v>59</v>
      </c>
      <c r="D17" s="214" t="s">
        <v>60</v>
      </c>
      <c r="E17" s="214">
        <v>2</v>
      </c>
      <c r="F17" s="214" t="s">
        <v>54</v>
      </c>
      <c r="G17" s="214">
        <v>1</v>
      </c>
      <c r="H17" s="214" t="s">
        <v>55</v>
      </c>
      <c r="I17" s="214">
        <v>10800</v>
      </c>
      <c r="J17" s="214" t="s">
        <v>33</v>
      </c>
      <c r="K17" s="148">
        <f t="shared" si="1"/>
        <v>21600</v>
      </c>
      <c r="L17" s="188"/>
      <c r="M17" s="1"/>
      <c r="N17" s="1"/>
      <c r="O17" s="1"/>
      <c r="P17" s="1"/>
    </row>
    <row r="18" spans="1:19" ht="15" customHeight="1" x14ac:dyDescent="0.35">
      <c r="A18" s="259"/>
      <c r="B18" s="254"/>
      <c r="C18" s="214" t="s">
        <v>61</v>
      </c>
      <c r="D18" s="214" t="s">
        <v>62</v>
      </c>
      <c r="E18" s="189">
        <v>5</v>
      </c>
      <c r="F18" s="214" t="s">
        <v>54</v>
      </c>
      <c r="G18" s="214">
        <v>1</v>
      </c>
      <c r="H18" s="214" t="s">
        <v>55</v>
      </c>
      <c r="I18" s="214">
        <v>5800</v>
      </c>
      <c r="J18" s="214" t="s">
        <v>33</v>
      </c>
      <c r="K18" s="148">
        <f t="shared" si="1"/>
        <v>29000</v>
      </c>
      <c r="L18" s="188"/>
      <c r="M18" s="1"/>
      <c r="N18" s="1"/>
      <c r="O18" s="1"/>
      <c r="P18" s="1"/>
    </row>
    <row r="19" spans="1:19" ht="15" customHeight="1" x14ac:dyDescent="0.35">
      <c r="A19" s="259"/>
      <c r="B19" s="254"/>
      <c r="C19" s="214" t="s">
        <v>63</v>
      </c>
      <c r="D19" s="214" t="s">
        <v>50</v>
      </c>
      <c r="E19" s="214">
        <v>57</v>
      </c>
      <c r="F19" s="214" t="s">
        <v>54</v>
      </c>
      <c r="G19" s="214">
        <v>1</v>
      </c>
      <c r="H19" s="214" t="s">
        <v>55</v>
      </c>
      <c r="I19" s="214">
        <v>1150</v>
      </c>
      <c r="J19" s="214" t="s">
        <v>33</v>
      </c>
      <c r="K19" s="148">
        <f t="shared" si="1"/>
        <v>65550</v>
      </c>
      <c r="L19" s="167"/>
      <c r="M19" s="1"/>
      <c r="N19" s="1"/>
      <c r="O19" s="1"/>
      <c r="P19" s="1"/>
    </row>
    <row r="20" spans="1:19" ht="15" customHeight="1" x14ac:dyDescent="0.35">
      <c r="A20" s="259"/>
      <c r="B20" s="254"/>
      <c r="C20" s="214" t="s">
        <v>64</v>
      </c>
      <c r="D20" s="214" t="s">
        <v>50</v>
      </c>
      <c r="E20" s="214">
        <v>10</v>
      </c>
      <c r="F20" s="214" t="s">
        <v>54</v>
      </c>
      <c r="G20" s="214">
        <v>1</v>
      </c>
      <c r="H20" s="214" t="s">
        <v>55</v>
      </c>
      <c r="I20" s="214">
        <v>2550</v>
      </c>
      <c r="J20" s="214" t="s">
        <v>33</v>
      </c>
      <c r="K20" s="148">
        <f t="shared" si="1"/>
        <v>25500</v>
      </c>
      <c r="L20" s="167" t="s">
        <v>58</v>
      </c>
      <c r="M20" s="1"/>
      <c r="N20" s="1"/>
      <c r="O20" s="1"/>
      <c r="P20" s="1"/>
    </row>
    <row r="21" spans="1:19" ht="15" customHeight="1" x14ac:dyDescent="0.35">
      <c r="A21" s="259"/>
      <c r="B21" s="254"/>
      <c r="C21" s="214" t="s">
        <v>65</v>
      </c>
      <c r="D21" s="214" t="s">
        <v>60</v>
      </c>
      <c r="E21" s="214">
        <v>2</v>
      </c>
      <c r="F21" s="214" t="s">
        <v>54</v>
      </c>
      <c r="G21" s="214">
        <v>1</v>
      </c>
      <c r="H21" s="214" t="s">
        <v>55</v>
      </c>
      <c r="I21" s="214">
        <v>10800</v>
      </c>
      <c r="J21" s="214" t="s">
        <v>33</v>
      </c>
      <c r="K21" s="148">
        <f t="shared" si="1"/>
        <v>21600</v>
      </c>
      <c r="L21" s="188" t="s">
        <v>19</v>
      </c>
      <c r="M21" s="1"/>
      <c r="N21" s="1"/>
      <c r="O21" s="1"/>
      <c r="P21" s="1"/>
    </row>
    <row r="22" spans="1:19" ht="15" customHeight="1" x14ac:dyDescent="0.35">
      <c r="A22" s="259"/>
      <c r="B22" s="254"/>
      <c r="C22" s="214" t="s">
        <v>66</v>
      </c>
      <c r="D22" s="214" t="s">
        <v>62</v>
      </c>
      <c r="E22" s="189">
        <v>5</v>
      </c>
      <c r="F22" s="214" t="s">
        <v>54</v>
      </c>
      <c r="G22" s="214">
        <v>1</v>
      </c>
      <c r="H22" s="214" t="s">
        <v>55</v>
      </c>
      <c r="I22" s="214">
        <v>5800</v>
      </c>
      <c r="J22" s="214" t="s">
        <v>33</v>
      </c>
      <c r="K22" s="148">
        <f t="shared" si="1"/>
        <v>29000</v>
      </c>
      <c r="L22" s="193" t="s">
        <v>19</v>
      </c>
      <c r="M22" s="1"/>
      <c r="N22" s="1"/>
      <c r="O22" s="1"/>
      <c r="P22" s="1"/>
    </row>
    <row r="23" spans="1:19" ht="15" customHeight="1" x14ac:dyDescent="0.35">
      <c r="A23" s="259"/>
      <c r="B23" s="254"/>
      <c r="C23" s="216">
        <v>44213</v>
      </c>
      <c r="D23" s="214" t="s">
        <v>50</v>
      </c>
      <c r="E23" s="214">
        <v>10</v>
      </c>
      <c r="F23" s="214" t="s">
        <v>51</v>
      </c>
      <c r="G23" s="214">
        <v>1</v>
      </c>
      <c r="H23" s="214" t="s">
        <v>48</v>
      </c>
      <c r="I23" s="214">
        <v>1150</v>
      </c>
      <c r="J23" s="214" t="s">
        <v>33</v>
      </c>
      <c r="K23" s="148">
        <f t="shared" si="1"/>
        <v>11500</v>
      </c>
      <c r="L23" s="194"/>
      <c r="M23" s="1"/>
      <c r="N23" s="1"/>
      <c r="O23" s="1"/>
      <c r="P23" s="1"/>
    </row>
    <row r="24" spans="1:19" ht="15" customHeight="1" x14ac:dyDescent="0.35">
      <c r="A24" s="259"/>
      <c r="B24" s="254"/>
      <c r="C24" s="214" t="s">
        <v>67</v>
      </c>
      <c r="D24" s="214" t="s">
        <v>50</v>
      </c>
      <c r="E24" s="214">
        <v>9</v>
      </c>
      <c r="F24" s="214" t="s">
        <v>51</v>
      </c>
      <c r="G24" s="214">
        <v>5</v>
      </c>
      <c r="H24" s="214" t="s">
        <v>48</v>
      </c>
      <c r="I24" s="214">
        <v>1150</v>
      </c>
      <c r="J24" s="214" t="s">
        <v>33</v>
      </c>
      <c r="K24" s="148">
        <f t="shared" si="1"/>
        <v>51750</v>
      </c>
      <c r="L24" s="194"/>
      <c r="M24" s="1"/>
      <c r="N24" s="1"/>
      <c r="O24" s="1"/>
      <c r="P24" s="1"/>
    </row>
    <row r="25" spans="1:19" ht="15" customHeight="1" x14ac:dyDescent="0.35">
      <c r="A25" s="259"/>
      <c r="B25" s="254"/>
      <c r="C25" s="214" t="s">
        <v>68</v>
      </c>
      <c r="D25" s="214" t="s">
        <v>50</v>
      </c>
      <c r="E25" s="214">
        <v>1</v>
      </c>
      <c r="F25" s="214" t="s">
        <v>51</v>
      </c>
      <c r="G25" s="214">
        <v>8</v>
      </c>
      <c r="H25" s="214" t="s">
        <v>48</v>
      </c>
      <c r="I25" s="214">
        <v>850</v>
      </c>
      <c r="J25" s="214" t="s">
        <v>33</v>
      </c>
      <c r="K25" s="148">
        <f t="shared" si="1"/>
        <v>6800</v>
      </c>
      <c r="L25" s="194"/>
      <c r="M25" s="1"/>
      <c r="N25" s="1"/>
      <c r="O25" s="1"/>
      <c r="P25" s="1"/>
    </row>
    <row r="26" spans="1:19" ht="15" x14ac:dyDescent="0.35">
      <c r="A26" s="259"/>
      <c r="B26" s="254"/>
      <c r="C26" s="214" t="s">
        <v>69</v>
      </c>
      <c r="D26" s="214" t="s">
        <v>50</v>
      </c>
      <c r="E26" s="214">
        <v>1</v>
      </c>
      <c r="F26" s="214" t="s">
        <v>51</v>
      </c>
      <c r="G26" s="214">
        <v>1</v>
      </c>
      <c r="H26" s="214" t="s">
        <v>48</v>
      </c>
      <c r="I26" s="214">
        <v>850</v>
      </c>
      <c r="J26" s="214" t="s">
        <v>33</v>
      </c>
      <c r="K26" s="148">
        <f t="shared" si="1"/>
        <v>850</v>
      </c>
      <c r="L26" s="194"/>
      <c r="M26" s="1"/>
      <c r="N26" s="1"/>
      <c r="O26" s="1"/>
      <c r="P26" s="1"/>
    </row>
    <row r="27" spans="1:19" ht="15.75" x14ac:dyDescent="0.35">
      <c r="A27" s="259"/>
      <c r="B27" s="254"/>
      <c r="C27" s="214" t="s">
        <v>70</v>
      </c>
      <c r="D27" s="214" t="s">
        <v>71</v>
      </c>
      <c r="E27" s="214">
        <v>1</v>
      </c>
      <c r="F27" s="214" t="s">
        <v>31</v>
      </c>
      <c r="G27" s="214">
        <v>1</v>
      </c>
      <c r="H27" s="214" t="s">
        <v>72</v>
      </c>
      <c r="I27" s="143">
        <v>12866.86</v>
      </c>
      <c r="J27" s="214" t="s">
        <v>33</v>
      </c>
      <c r="K27" s="148">
        <f t="shared" si="1"/>
        <v>12866.86</v>
      </c>
      <c r="L27" s="194"/>
      <c r="M27" s="1"/>
      <c r="N27" s="1"/>
      <c r="O27" s="1"/>
      <c r="P27" s="1"/>
    </row>
    <row r="28" spans="1:19" ht="15.75" x14ac:dyDescent="0.35">
      <c r="A28" s="262" t="s">
        <v>1755</v>
      </c>
      <c r="B28" s="262"/>
      <c r="C28" s="262"/>
      <c r="D28" s="262"/>
      <c r="E28" s="262"/>
      <c r="F28" s="262"/>
      <c r="G28" s="262"/>
      <c r="H28" s="262"/>
      <c r="I28" s="263"/>
      <c r="J28" s="262"/>
      <c r="K28" s="151">
        <f>SUM(K13:K27)</f>
        <v>394666.86</v>
      </c>
      <c r="L28" s="166" t="s">
        <v>19</v>
      </c>
      <c r="M28" s="1"/>
      <c r="N28" s="1"/>
      <c r="O28" s="1"/>
      <c r="P28" s="1"/>
    </row>
    <row r="29" spans="1:19" ht="30" x14ac:dyDescent="0.35">
      <c r="A29" s="254" t="s">
        <v>74</v>
      </c>
      <c r="B29" s="144" t="s">
        <v>75</v>
      </c>
      <c r="C29" s="261" t="s">
        <v>76</v>
      </c>
      <c r="D29" s="261"/>
      <c r="E29" s="220" t="s">
        <v>77</v>
      </c>
      <c r="F29" s="220" t="s">
        <v>78</v>
      </c>
      <c r="G29" s="220" t="s">
        <v>77</v>
      </c>
      <c r="H29" s="220" t="s">
        <v>23</v>
      </c>
      <c r="I29" s="220" t="s">
        <v>22</v>
      </c>
      <c r="J29" s="220" t="s">
        <v>23</v>
      </c>
      <c r="K29" s="146" t="s">
        <v>19</v>
      </c>
      <c r="L29" s="147"/>
      <c r="M29" s="1"/>
      <c r="N29" s="1"/>
      <c r="O29" s="1"/>
      <c r="P29" s="1"/>
    </row>
    <row r="30" spans="1:19" ht="15" customHeight="1" x14ac:dyDescent="0.35">
      <c r="A30" s="254"/>
      <c r="B30" s="254" t="s">
        <v>1654</v>
      </c>
      <c r="C30" s="254" t="s">
        <v>79</v>
      </c>
      <c r="D30" s="254"/>
      <c r="E30" s="214">
        <v>2</v>
      </c>
      <c r="F30" s="214" t="s">
        <v>78</v>
      </c>
      <c r="G30" s="214">
        <v>3</v>
      </c>
      <c r="H30" s="214" t="s">
        <v>1641</v>
      </c>
      <c r="I30" s="214">
        <v>3600</v>
      </c>
      <c r="J30" s="214" t="s">
        <v>33</v>
      </c>
      <c r="K30" s="148">
        <f>SUM(I30*E30*G30)</f>
        <v>21600</v>
      </c>
      <c r="L30" s="147"/>
      <c r="M30" s="1"/>
      <c r="N30" s="1"/>
      <c r="O30" s="1"/>
      <c r="P30" s="1"/>
      <c r="Q30" s="11"/>
      <c r="R30" s="11"/>
      <c r="S30" s="11"/>
    </row>
    <row r="31" spans="1:19" ht="15" customHeight="1" x14ac:dyDescent="0.35">
      <c r="A31" s="254"/>
      <c r="B31" s="254"/>
      <c r="C31" s="254" t="s">
        <v>81</v>
      </c>
      <c r="D31" s="254"/>
      <c r="E31" s="214">
        <v>19</v>
      </c>
      <c r="F31" s="214" t="s">
        <v>78</v>
      </c>
      <c r="G31" s="214">
        <v>3</v>
      </c>
      <c r="H31" s="214" t="s">
        <v>80</v>
      </c>
      <c r="I31" s="214">
        <v>2800</v>
      </c>
      <c r="J31" s="214" t="s">
        <v>33</v>
      </c>
      <c r="K31" s="148">
        <f t="shared" ref="K31:K47" si="2">SUM(I31*E31*G31)</f>
        <v>159600</v>
      </c>
      <c r="L31" s="147"/>
      <c r="M31" s="1"/>
      <c r="N31" s="1"/>
      <c r="O31" s="1"/>
      <c r="P31" s="1"/>
      <c r="Q31" s="11"/>
      <c r="R31" s="11"/>
      <c r="S31" s="11"/>
    </row>
    <row r="32" spans="1:19" ht="15" customHeight="1" x14ac:dyDescent="0.35">
      <c r="A32" s="254"/>
      <c r="B32" s="254"/>
      <c r="C32" s="254" t="s">
        <v>82</v>
      </c>
      <c r="D32" s="254"/>
      <c r="E32" s="214">
        <v>1</v>
      </c>
      <c r="F32" s="214" t="s">
        <v>78</v>
      </c>
      <c r="G32" s="214">
        <v>3</v>
      </c>
      <c r="H32" s="214" t="s">
        <v>80</v>
      </c>
      <c r="I32" s="214">
        <v>2800</v>
      </c>
      <c r="J32" s="214" t="s">
        <v>33</v>
      </c>
      <c r="K32" s="148">
        <f t="shared" si="2"/>
        <v>8400</v>
      </c>
      <c r="L32" s="147"/>
      <c r="M32" s="1"/>
      <c r="N32" s="1"/>
      <c r="O32" s="1"/>
      <c r="P32" s="1"/>
      <c r="Q32" s="11"/>
      <c r="R32" s="11"/>
      <c r="S32" s="11"/>
    </row>
    <row r="33" spans="1:19" ht="15" customHeight="1" x14ac:dyDescent="0.35">
      <c r="A33" s="254"/>
      <c r="B33" s="254"/>
      <c r="C33" s="254" t="s">
        <v>83</v>
      </c>
      <c r="D33" s="254"/>
      <c r="E33" s="214">
        <v>8</v>
      </c>
      <c r="F33" s="214" t="s">
        <v>78</v>
      </c>
      <c r="G33" s="214">
        <v>3</v>
      </c>
      <c r="H33" s="214" t="s">
        <v>80</v>
      </c>
      <c r="I33" s="214">
        <v>1300</v>
      </c>
      <c r="J33" s="214" t="s">
        <v>33</v>
      </c>
      <c r="K33" s="148">
        <f t="shared" si="2"/>
        <v>31200</v>
      </c>
      <c r="L33" s="147"/>
      <c r="M33" s="1"/>
      <c r="N33" s="1"/>
      <c r="O33" s="1"/>
      <c r="P33" s="1"/>
      <c r="Q33" s="11"/>
      <c r="R33" s="11"/>
      <c r="S33" s="11"/>
    </row>
    <row r="34" spans="1:19" ht="15" customHeight="1" x14ac:dyDescent="0.35">
      <c r="A34" s="254"/>
      <c r="B34" s="254"/>
      <c r="C34" s="254" t="s">
        <v>84</v>
      </c>
      <c r="D34" s="254"/>
      <c r="E34" s="214">
        <v>1</v>
      </c>
      <c r="F34" s="214" t="s">
        <v>78</v>
      </c>
      <c r="G34" s="214">
        <v>3</v>
      </c>
      <c r="H34" s="214" t="s">
        <v>80</v>
      </c>
      <c r="I34" s="214">
        <v>1300</v>
      </c>
      <c r="J34" s="214" t="s">
        <v>33</v>
      </c>
      <c r="K34" s="148">
        <f t="shared" si="2"/>
        <v>3900</v>
      </c>
      <c r="L34" s="147"/>
      <c r="M34" s="1"/>
      <c r="N34" s="1"/>
      <c r="O34" s="1"/>
      <c r="P34" s="1"/>
      <c r="Q34" s="11"/>
      <c r="R34" s="11"/>
      <c r="S34" s="11"/>
    </row>
    <row r="35" spans="1:19" ht="15" customHeight="1" x14ac:dyDescent="0.35">
      <c r="A35" s="254"/>
      <c r="B35" s="254" t="s">
        <v>1655</v>
      </c>
      <c r="C35" s="254" t="s">
        <v>85</v>
      </c>
      <c r="D35" s="254"/>
      <c r="E35" s="214">
        <v>10</v>
      </c>
      <c r="F35" s="214" t="s">
        <v>78</v>
      </c>
      <c r="G35" s="214">
        <v>1</v>
      </c>
      <c r="H35" s="214" t="s">
        <v>80</v>
      </c>
      <c r="I35" s="214">
        <v>1300</v>
      </c>
      <c r="J35" s="214" t="s">
        <v>33</v>
      </c>
      <c r="K35" s="148">
        <f t="shared" si="2"/>
        <v>13000</v>
      </c>
      <c r="L35" s="147"/>
      <c r="M35" s="1"/>
      <c r="N35" s="1"/>
      <c r="O35" s="1"/>
      <c r="P35" s="1"/>
      <c r="Q35" s="11"/>
      <c r="R35" s="11"/>
      <c r="S35" s="11"/>
    </row>
    <row r="36" spans="1:19" ht="15" customHeight="1" x14ac:dyDescent="0.35">
      <c r="A36" s="254"/>
      <c r="B36" s="254"/>
      <c r="C36" s="254" t="s">
        <v>86</v>
      </c>
      <c r="D36" s="254"/>
      <c r="E36" s="214">
        <v>2</v>
      </c>
      <c r="F36" s="214" t="s">
        <v>87</v>
      </c>
      <c r="G36" s="214">
        <v>1</v>
      </c>
      <c r="H36" s="214" t="s">
        <v>32</v>
      </c>
      <c r="I36" s="214">
        <v>550</v>
      </c>
      <c r="J36" s="214" t="s">
        <v>33</v>
      </c>
      <c r="K36" s="148">
        <f t="shared" si="2"/>
        <v>1100</v>
      </c>
      <c r="L36" s="147"/>
      <c r="M36" s="1"/>
      <c r="N36" s="1"/>
      <c r="O36" s="1"/>
      <c r="P36" s="1"/>
      <c r="Q36" s="11"/>
      <c r="R36" s="11"/>
      <c r="S36" s="11"/>
    </row>
    <row r="37" spans="1:19" ht="15" customHeight="1" x14ac:dyDescent="0.35">
      <c r="A37" s="254"/>
      <c r="B37" s="214" t="s">
        <v>1656</v>
      </c>
      <c r="C37" s="254" t="s">
        <v>85</v>
      </c>
      <c r="D37" s="254"/>
      <c r="E37" s="214">
        <v>17</v>
      </c>
      <c r="F37" s="214" t="s">
        <v>78</v>
      </c>
      <c r="G37" s="214">
        <v>1</v>
      </c>
      <c r="H37" s="214" t="s">
        <v>80</v>
      </c>
      <c r="I37" s="214">
        <v>1000</v>
      </c>
      <c r="J37" s="214" t="s">
        <v>33</v>
      </c>
      <c r="K37" s="148">
        <f t="shared" si="2"/>
        <v>17000</v>
      </c>
      <c r="L37" s="147"/>
      <c r="M37" s="1"/>
      <c r="N37" s="1"/>
      <c r="O37" s="1"/>
      <c r="P37" s="1"/>
      <c r="Q37" s="11"/>
      <c r="R37" s="11"/>
      <c r="S37" s="11"/>
    </row>
    <row r="38" spans="1:19" ht="15" customHeight="1" x14ac:dyDescent="0.35">
      <c r="A38" s="254"/>
      <c r="B38" s="254" t="s">
        <v>1657</v>
      </c>
      <c r="C38" s="254" t="s">
        <v>85</v>
      </c>
      <c r="D38" s="254"/>
      <c r="E38" s="214">
        <v>9</v>
      </c>
      <c r="F38" s="214" t="s">
        <v>78</v>
      </c>
      <c r="G38" s="214">
        <v>1</v>
      </c>
      <c r="H38" s="214" t="s">
        <v>80</v>
      </c>
      <c r="I38" s="214">
        <v>1300</v>
      </c>
      <c r="J38" s="214" t="s">
        <v>33</v>
      </c>
      <c r="K38" s="148">
        <f t="shared" si="2"/>
        <v>11700</v>
      </c>
      <c r="L38" s="147"/>
      <c r="M38" s="1"/>
      <c r="N38" s="1"/>
      <c r="O38" s="1"/>
      <c r="P38" s="1"/>
      <c r="Q38" s="11"/>
      <c r="R38" s="11"/>
      <c r="S38" s="11"/>
    </row>
    <row r="39" spans="1:19" ht="15" customHeight="1" x14ac:dyDescent="0.35">
      <c r="A39" s="254"/>
      <c r="B39" s="254"/>
      <c r="C39" s="254" t="s">
        <v>86</v>
      </c>
      <c r="D39" s="254"/>
      <c r="E39" s="214">
        <v>2</v>
      </c>
      <c r="F39" s="214" t="s">
        <v>87</v>
      </c>
      <c r="G39" s="214">
        <v>1</v>
      </c>
      <c r="H39" s="214" t="s">
        <v>32</v>
      </c>
      <c r="I39" s="214">
        <v>550</v>
      </c>
      <c r="J39" s="214" t="s">
        <v>33</v>
      </c>
      <c r="K39" s="148">
        <f t="shared" si="2"/>
        <v>1100</v>
      </c>
      <c r="L39" s="147"/>
      <c r="M39" s="1"/>
      <c r="N39" s="1"/>
      <c r="O39" s="1"/>
      <c r="P39" s="1"/>
      <c r="Q39" s="11"/>
      <c r="R39" s="11"/>
      <c r="S39" s="11"/>
    </row>
    <row r="40" spans="1:19" ht="15" customHeight="1" x14ac:dyDescent="0.35">
      <c r="A40" s="254"/>
      <c r="B40" s="254" t="s">
        <v>1484</v>
      </c>
      <c r="C40" s="254" t="s">
        <v>88</v>
      </c>
      <c r="D40" s="254"/>
      <c r="E40" s="214">
        <v>1</v>
      </c>
      <c r="F40" s="214" t="s">
        <v>78</v>
      </c>
      <c r="G40" s="214">
        <v>12</v>
      </c>
      <c r="H40" s="214" t="s">
        <v>80</v>
      </c>
      <c r="I40" s="214">
        <v>1300</v>
      </c>
      <c r="J40" s="214" t="s">
        <v>33</v>
      </c>
      <c r="K40" s="148">
        <f t="shared" si="2"/>
        <v>15600</v>
      </c>
      <c r="L40" s="147"/>
      <c r="M40" s="1"/>
      <c r="N40" s="1"/>
      <c r="O40" s="1"/>
      <c r="P40" s="1"/>
      <c r="Q40" s="11"/>
      <c r="R40" s="11"/>
      <c r="S40" s="11"/>
    </row>
    <row r="41" spans="1:19" ht="15" customHeight="1" x14ac:dyDescent="0.35">
      <c r="A41" s="254"/>
      <c r="B41" s="254"/>
      <c r="C41" s="254" t="s">
        <v>89</v>
      </c>
      <c r="D41" s="254"/>
      <c r="E41" s="214">
        <v>1</v>
      </c>
      <c r="F41" s="214" t="s">
        <v>78</v>
      </c>
      <c r="G41" s="214">
        <v>6</v>
      </c>
      <c r="H41" s="214" t="s">
        <v>80</v>
      </c>
      <c r="I41" s="214">
        <v>1300</v>
      </c>
      <c r="J41" s="214" t="s">
        <v>33</v>
      </c>
      <c r="K41" s="148">
        <f t="shared" si="2"/>
        <v>7800</v>
      </c>
      <c r="L41" s="147"/>
      <c r="M41" s="1"/>
      <c r="N41" s="1"/>
      <c r="O41" s="1"/>
      <c r="P41" s="1"/>
      <c r="Q41" s="11"/>
      <c r="R41" s="11"/>
      <c r="S41" s="11"/>
    </row>
    <row r="42" spans="1:19" ht="15" customHeight="1" x14ac:dyDescent="0.35">
      <c r="A42" s="254"/>
      <c r="B42" s="254"/>
      <c r="C42" s="254" t="s">
        <v>90</v>
      </c>
      <c r="D42" s="254"/>
      <c r="E42" s="214">
        <v>1</v>
      </c>
      <c r="F42" s="214" t="s">
        <v>78</v>
      </c>
      <c r="G42" s="214">
        <v>1</v>
      </c>
      <c r="H42" s="214" t="s">
        <v>80</v>
      </c>
      <c r="I42" s="214">
        <v>1000</v>
      </c>
      <c r="J42" s="214" t="s">
        <v>33</v>
      </c>
      <c r="K42" s="148">
        <f t="shared" si="2"/>
        <v>1000</v>
      </c>
      <c r="L42" s="147"/>
      <c r="M42" s="1"/>
      <c r="N42" s="1"/>
      <c r="O42" s="1"/>
      <c r="P42" s="1"/>
      <c r="Q42" s="11"/>
      <c r="R42" s="11"/>
      <c r="S42" s="11"/>
    </row>
    <row r="43" spans="1:19" ht="15" x14ac:dyDescent="0.35">
      <c r="A43" s="254"/>
      <c r="B43" s="254"/>
      <c r="C43" s="254" t="s">
        <v>91</v>
      </c>
      <c r="D43" s="254"/>
      <c r="E43" s="214">
        <v>1</v>
      </c>
      <c r="F43" s="214" t="s">
        <v>87</v>
      </c>
      <c r="G43" s="214">
        <v>1</v>
      </c>
      <c r="H43" s="214" t="s">
        <v>32</v>
      </c>
      <c r="I43" s="214">
        <v>550</v>
      </c>
      <c r="J43" s="214" t="s">
        <v>33</v>
      </c>
      <c r="K43" s="148">
        <f t="shared" si="2"/>
        <v>550</v>
      </c>
      <c r="L43" s="147"/>
      <c r="M43" s="1"/>
      <c r="N43" s="1"/>
      <c r="O43" s="1"/>
      <c r="P43" s="1"/>
      <c r="Q43" s="11"/>
      <c r="R43" s="11"/>
      <c r="S43" s="11"/>
    </row>
    <row r="44" spans="1:19" ht="15" x14ac:dyDescent="0.35">
      <c r="A44" s="254"/>
      <c r="B44" s="254"/>
      <c r="C44" s="254" t="s">
        <v>92</v>
      </c>
      <c r="D44" s="254"/>
      <c r="E44" s="214">
        <v>2</v>
      </c>
      <c r="F44" s="214" t="s">
        <v>78</v>
      </c>
      <c r="G44" s="214">
        <v>1</v>
      </c>
      <c r="H44" s="214" t="s">
        <v>80</v>
      </c>
      <c r="I44" s="214">
        <v>1000</v>
      </c>
      <c r="J44" s="214" t="s">
        <v>33</v>
      </c>
      <c r="K44" s="148">
        <f t="shared" si="2"/>
        <v>2000</v>
      </c>
      <c r="L44" s="147"/>
      <c r="M44" s="1"/>
      <c r="N44" s="1"/>
      <c r="O44" s="1"/>
      <c r="P44" s="1"/>
      <c r="Q44" s="11"/>
      <c r="R44" s="11"/>
      <c r="S44" s="11"/>
    </row>
    <row r="45" spans="1:19" ht="15" x14ac:dyDescent="0.35">
      <c r="A45" s="254"/>
      <c r="B45" s="254"/>
      <c r="C45" s="254" t="s">
        <v>93</v>
      </c>
      <c r="D45" s="254"/>
      <c r="E45" s="214">
        <v>2</v>
      </c>
      <c r="F45" s="214" t="s">
        <v>78</v>
      </c>
      <c r="G45" s="214">
        <v>1</v>
      </c>
      <c r="H45" s="214" t="s">
        <v>80</v>
      </c>
      <c r="I45" s="214">
        <v>1000</v>
      </c>
      <c r="J45" s="214" t="s">
        <v>33</v>
      </c>
      <c r="K45" s="148">
        <f t="shared" si="2"/>
        <v>2000</v>
      </c>
      <c r="L45" s="147"/>
      <c r="M45" s="1"/>
      <c r="N45" s="1"/>
      <c r="O45" s="1"/>
      <c r="P45" s="1"/>
      <c r="Q45" s="11"/>
      <c r="R45" s="11"/>
      <c r="S45" s="11"/>
    </row>
    <row r="46" spans="1:19" ht="15" x14ac:dyDescent="0.35">
      <c r="A46" s="254"/>
      <c r="B46" s="254"/>
      <c r="C46" s="254" t="s">
        <v>94</v>
      </c>
      <c r="D46" s="254"/>
      <c r="E46" s="214">
        <v>1</v>
      </c>
      <c r="F46" s="214" t="s">
        <v>78</v>
      </c>
      <c r="G46" s="214">
        <v>1</v>
      </c>
      <c r="H46" s="214" t="s">
        <v>80</v>
      </c>
      <c r="I46" s="214">
        <v>2600</v>
      </c>
      <c r="J46" s="214" t="s">
        <v>33</v>
      </c>
      <c r="K46" s="148">
        <f t="shared" si="2"/>
        <v>2600</v>
      </c>
      <c r="L46" s="147"/>
      <c r="M46" s="1"/>
      <c r="N46" s="1"/>
      <c r="O46" s="1"/>
      <c r="P46" s="1"/>
      <c r="Q46" s="11"/>
      <c r="R46" s="11"/>
      <c r="S46" s="11"/>
    </row>
    <row r="47" spans="1:19" ht="15" x14ac:dyDescent="0.35">
      <c r="A47" s="254"/>
      <c r="B47" s="213" t="s">
        <v>1483</v>
      </c>
      <c r="C47" s="271" t="s">
        <v>1643</v>
      </c>
      <c r="D47" s="271"/>
      <c r="E47" s="213">
        <v>1</v>
      </c>
      <c r="F47" s="213" t="s">
        <v>31</v>
      </c>
      <c r="G47" s="213">
        <v>1</v>
      </c>
      <c r="H47" s="213" t="s">
        <v>32</v>
      </c>
      <c r="I47" s="213">
        <v>30929</v>
      </c>
      <c r="J47" s="213" t="s">
        <v>33</v>
      </c>
      <c r="K47" s="148">
        <f t="shared" si="2"/>
        <v>30929</v>
      </c>
      <c r="L47" s="150"/>
      <c r="M47" s="1"/>
      <c r="N47" s="1"/>
      <c r="O47" s="1"/>
      <c r="P47" s="1"/>
      <c r="Q47" s="11"/>
      <c r="R47" s="11"/>
      <c r="S47" s="11"/>
    </row>
    <row r="48" spans="1:19" ht="15.75" x14ac:dyDescent="0.35">
      <c r="A48" s="262" t="s">
        <v>96</v>
      </c>
      <c r="B48" s="263"/>
      <c r="C48" s="262"/>
      <c r="D48" s="262"/>
      <c r="E48" s="262"/>
      <c r="F48" s="262"/>
      <c r="G48" s="263"/>
      <c r="H48" s="263"/>
      <c r="I48" s="263"/>
      <c r="J48" s="263"/>
      <c r="K48" s="151">
        <f>SUM(K30:K47)</f>
        <v>331079</v>
      </c>
      <c r="L48" s="152"/>
      <c r="M48" s="1"/>
      <c r="N48" s="1"/>
      <c r="O48" s="1"/>
      <c r="P48" s="1"/>
    </row>
    <row r="49" spans="1:19" ht="15" x14ac:dyDescent="0.35">
      <c r="A49" s="253" t="s">
        <v>97</v>
      </c>
      <c r="B49" s="161" t="s">
        <v>1652</v>
      </c>
      <c r="C49" s="161" t="s">
        <v>99</v>
      </c>
      <c r="D49" s="161" t="s">
        <v>100</v>
      </c>
      <c r="E49" s="272" t="s">
        <v>19</v>
      </c>
      <c r="F49" s="272"/>
      <c r="G49" s="272"/>
      <c r="H49" s="272"/>
      <c r="I49" s="272"/>
      <c r="J49" s="272"/>
      <c r="K49" s="273"/>
      <c r="L49" s="162" t="s">
        <v>19</v>
      </c>
      <c r="M49" s="30"/>
      <c r="N49" s="30"/>
      <c r="O49" s="30"/>
      <c r="P49" s="30"/>
    </row>
    <row r="50" spans="1:19" ht="15" customHeight="1" x14ac:dyDescent="0.35">
      <c r="A50" s="253"/>
      <c r="B50" s="267" t="s">
        <v>1653</v>
      </c>
      <c r="C50" s="213" t="s">
        <v>1647</v>
      </c>
      <c r="D50" s="213" t="s">
        <v>101</v>
      </c>
      <c r="E50" s="213">
        <v>55</v>
      </c>
      <c r="F50" s="213" t="s">
        <v>102</v>
      </c>
      <c r="G50" s="213">
        <v>1</v>
      </c>
      <c r="H50" s="213" t="s">
        <v>72</v>
      </c>
      <c r="I50" s="213">
        <v>200</v>
      </c>
      <c r="J50" s="213" t="s">
        <v>33</v>
      </c>
      <c r="K50" s="163">
        <f>E50*G50*I50</f>
        <v>11000</v>
      </c>
      <c r="L50" s="164"/>
      <c r="M50" s="30"/>
      <c r="N50" s="30"/>
      <c r="O50" s="30"/>
      <c r="P50" s="30"/>
      <c r="Q50" s="11"/>
      <c r="R50" s="11"/>
      <c r="S50" s="11"/>
    </row>
    <row r="51" spans="1:19" ht="15" customHeight="1" x14ac:dyDescent="0.35">
      <c r="A51" s="253"/>
      <c r="B51" s="267"/>
      <c r="C51" s="213" t="s">
        <v>1648</v>
      </c>
      <c r="D51" s="213" t="s">
        <v>101</v>
      </c>
      <c r="E51" s="213">
        <v>55</v>
      </c>
      <c r="F51" s="213" t="s">
        <v>102</v>
      </c>
      <c r="G51" s="213">
        <v>1</v>
      </c>
      <c r="H51" s="213" t="s">
        <v>72</v>
      </c>
      <c r="I51" s="213">
        <v>200</v>
      </c>
      <c r="J51" s="213" t="s">
        <v>33</v>
      </c>
      <c r="K51" s="163">
        <f t="shared" ref="K51:K58" si="3">E51*G51*I51</f>
        <v>11000</v>
      </c>
      <c r="L51" s="164"/>
      <c r="M51" s="30"/>
      <c r="N51" s="30"/>
      <c r="O51" s="30"/>
      <c r="P51" s="30"/>
      <c r="Q51" s="11"/>
      <c r="R51" s="11"/>
      <c r="S51" s="11"/>
    </row>
    <row r="52" spans="1:19" ht="15" customHeight="1" x14ac:dyDescent="0.35">
      <c r="A52" s="253"/>
      <c r="B52" s="267"/>
      <c r="C52" s="213" t="s">
        <v>1649</v>
      </c>
      <c r="D52" s="213" t="s">
        <v>101</v>
      </c>
      <c r="E52" s="213">
        <v>55</v>
      </c>
      <c r="F52" s="213" t="s">
        <v>102</v>
      </c>
      <c r="G52" s="213">
        <v>1</v>
      </c>
      <c r="H52" s="213" t="s">
        <v>72</v>
      </c>
      <c r="I52" s="213">
        <v>200</v>
      </c>
      <c r="J52" s="213" t="s">
        <v>33</v>
      </c>
      <c r="K52" s="163">
        <f t="shared" si="3"/>
        <v>11000</v>
      </c>
      <c r="L52" s="164"/>
      <c r="M52" s="30"/>
      <c r="N52" s="30"/>
      <c r="O52" s="30"/>
      <c r="P52" s="30"/>
      <c r="Q52" s="11"/>
      <c r="R52" s="11"/>
      <c r="S52" s="11"/>
    </row>
    <row r="53" spans="1:19" ht="15" customHeight="1" x14ac:dyDescent="0.35">
      <c r="A53" s="253"/>
      <c r="B53" s="267"/>
      <c r="C53" s="213" t="s">
        <v>1650</v>
      </c>
      <c r="D53" s="213" t="s">
        <v>1651</v>
      </c>
      <c r="E53" s="213">
        <v>55</v>
      </c>
      <c r="F53" s="213" t="s">
        <v>102</v>
      </c>
      <c r="G53" s="213">
        <v>2</v>
      </c>
      <c r="H53" s="213" t="s">
        <v>72</v>
      </c>
      <c r="I53" s="213">
        <v>288</v>
      </c>
      <c r="J53" s="213" t="s">
        <v>33</v>
      </c>
      <c r="K53" s="163">
        <f t="shared" si="3"/>
        <v>31680</v>
      </c>
      <c r="L53" s="164"/>
      <c r="M53" s="30"/>
      <c r="N53" s="30"/>
      <c r="O53" s="30"/>
      <c r="P53" s="30"/>
      <c r="Q53" s="11"/>
      <c r="R53" s="11"/>
      <c r="S53" s="11"/>
    </row>
    <row r="54" spans="1:19" ht="15" customHeight="1" x14ac:dyDescent="0.35">
      <c r="A54" s="253"/>
      <c r="B54" s="253" t="s">
        <v>104</v>
      </c>
      <c r="C54" s="213" t="s">
        <v>105</v>
      </c>
      <c r="D54" s="213" t="s">
        <v>106</v>
      </c>
      <c r="E54" s="213">
        <v>93</v>
      </c>
      <c r="F54" s="213" t="s">
        <v>107</v>
      </c>
      <c r="G54" s="213">
        <v>1</v>
      </c>
      <c r="H54" s="213" t="s">
        <v>31</v>
      </c>
      <c r="I54" s="213">
        <v>68</v>
      </c>
      <c r="J54" s="213" t="s">
        <v>33</v>
      </c>
      <c r="K54" s="163">
        <f t="shared" si="3"/>
        <v>6324</v>
      </c>
      <c r="L54" s="162"/>
      <c r="M54" s="30"/>
      <c r="N54" s="30"/>
      <c r="O54" s="30"/>
      <c r="P54" s="30"/>
      <c r="Q54" s="11"/>
      <c r="R54" s="11"/>
      <c r="S54" s="11"/>
    </row>
    <row r="55" spans="1:19" ht="15" customHeight="1" x14ac:dyDescent="0.35">
      <c r="A55" s="253"/>
      <c r="B55" s="253"/>
      <c r="C55" s="213" t="s">
        <v>108</v>
      </c>
      <c r="D55" s="213" t="s">
        <v>101</v>
      </c>
      <c r="E55" s="213">
        <v>1</v>
      </c>
      <c r="F55" s="213" t="s">
        <v>31</v>
      </c>
      <c r="G55" s="213">
        <v>1</v>
      </c>
      <c r="H55" s="213" t="s">
        <v>72</v>
      </c>
      <c r="I55" s="213">
        <v>1240.0999999999999</v>
      </c>
      <c r="J55" s="213" t="s">
        <v>33</v>
      </c>
      <c r="K55" s="163">
        <f t="shared" si="3"/>
        <v>1240.0999999999999</v>
      </c>
      <c r="L55" s="164"/>
      <c r="M55" s="30"/>
      <c r="N55" s="30"/>
      <c r="O55" s="30"/>
      <c r="P55" s="30"/>
      <c r="Q55" s="11"/>
      <c r="R55" s="11"/>
      <c r="S55" s="11"/>
    </row>
    <row r="56" spans="1:19" ht="15" customHeight="1" x14ac:dyDescent="0.35">
      <c r="A56" s="253"/>
      <c r="B56" s="253"/>
      <c r="C56" s="213" t="s">
        <v>109</v>
      </c>
      <c r="D56" s="213" t="s">
        <v>101</v>
      </c>
      <c r="E56" s="213">
        <v>30</v>
      </c>
      <c r="F56" s="213" t="s">
        <v>107</v>
      </c>
      <c r="G56" s="213">
        <v>2</v>
      </c>
      <c r="H56" s="213" t="s">
        <v>32</v>
      </c>
      <c r="I56" s="213">
        <v>28</v>
      </c>
      <c r="J56" s="213" t="s">
        <v>33</v>
      </c>
      <c r="K56" s="163">
        <f t="shared" si="3"/>
        <v>1680</v>
      </c>
      <c r="L56" s="164"/>
      <c r="M56" s="30"/>
      <c r="N56" s="30"/>
      <c r="O56" s="30"/>
      <c r="P56" s="30"/>
      <c r="Q56" s="11"/>
      <c r="R56" s="11"/>
      <c r="S56" s="11"/>
    </row>
    <row r="57" spans="1:19" ht="15" customHeight="1" x14ac:dyDescent="0.35">
      <c r="A57" s="253"/>
      <c r="B57" s="253"/>
      <c r="C57" s="213" t="s">
        <v>110</v>
      </c>
      <c r="D57" s="213" t="s">
        <v>101</v>
      </c>
      <c r="E57" s="213">
        <v>1</v>
      </c>
      <c r="F57" s="213" t="s">
        <v>31</v>
      </c>
      <c r="G57" s="213">
        <v>1</v>
      </c>
      <c r="H57" s="213" t="s">
        <v>72</v>
      </c>
      <c r="I57" s="213">
        <v>13131.9</v>
      </c>
      <c r="J57" s="213" t="s">
        <v>33</v>
      </c>
      <c r="K57" s="163">
        <f t="shared" si="3"/>
        <v>13131.9</v>
      </c>
      <c r="L57" s="164"/>
      <c r="M57" s="30"/>
      <c r="N57" s="30"/>
      <c r="O57" s="30"/>
      <c r="P57" s="30"/>
      <c r="Q57" s="11"/>
      <c r="R57" s="11"/>
      <c r="S57" s="11"/>
    </row>
    <row r="58" spans="1:19" ht="15" customHeight="1" x14ac:dyDescent="0.35">
      <c r="A58" s="253"/>
      <c r="B58" s="253"/>
      <c r="C58" s="213" t="s">
        <v>111</v>
      </c>
      <c r="D58" s="213" t="s">
        <v>112</v>
      </c>
      <c r="E58" s="213">
        <v>1</v>
      </c>
      <c r="F58" s="213" t="s">
        <v>31</v>
      </c>
      <c r="G58" s="213">
        <v>1</v>
      </c>
      <c r="H58" s="213" t="s">
        <v>32</v>
      </c>
      <c r="I58" s="213">
        <v>344</v>
      </c>
      <c r="J58" s="213" t="s">
        <v>33</v>
      </c>
      <c r="K58" s="163">
        <f t="shared" si="3"/>
        <v>344</v>
      </c>
      <c r="L58" s="164"/>
      <c r="M58" s="30"/>
      <c r="N58" s="30"/>
      <c r="O58" s="30"/>
      <c r="P58" s="30"/>
      <c r="Q58" s="11"/>
      <c r="R58" s="11"/>
      <c r="S58" s="11"/>
    </row>
    <row r="59" spans="1:19" ht="15.75" x14ac:dyDescent="0.35">
      <c r="A59" s="276" t="s">
        <v>113</v>
      </c>
      <c r="B59" s="277"/>
      <c r="C59" s="277"/>
      <c r="D59" s="277"/>
      <c r="E59" s="277"/>
      <c r="F59" s="277"/>
      <c r="G59" s="277"/>
      <c r="H59" s="277"/>
      <c r="I59" s="277"/>
      <c r="J59" s="277"/>
      <c r="K59" s="197">
        <f>SUM(K50:K58)</f>
        <v>87400</v>
      </c>
      <c r="L59" s="198" t="s">
        <v>19</v>
      </c>
      <c r="M59" s="1"/>
      <c r="N59" s="1"/>
      <c r="O59" s="1"/>
      <c r="P59" s="1"/>
    </row>
    <row r="60" spans="1:19" ht="15" x14ac:dyDescent="0.35">
      <c r="A60" s="254" t="s">
        <v>114</v>
      </c>
      <c r="B60" s="217" t="s">
        <v>115</v>
      </c>
      <c r="C60" s="217" t="s">
        <v>116</v>
      </c>
      <c r="D60" s="217" t="s">
        <v>117</v>
      </c>
      <c r="E60" s="274" t="s">
        <v>19</v>
      </c>
      <c r="F60" s="274"/>
      <c r="G60" s="274"/>
      <c r="H60" s="274"/>
      <c r="I60" s="274"/>
      <c r="J60" s="274"/>
      <c r="K60" s="275"/>
      <c r="L60" s="167" t="s">
        <v>19</v>
      </c>
      <c r="M60" s="1"/>
      <c r="N60" s="1"/>
      <c r="O60" s="1"/>
      <c r="P60" s="1"/>
      <c r="Q60" s="11"/>
      <c r="R60" s="11"/>
      <c r="S60" s="11"/>
    </row>
    <row r="61" spans="1:19" ht="15" customHeight="1" x14ac:dyDescent="0.35">
      <c r="A61" s="254"/>
      <c r="B61" s="213" t="s">
        <v>1663</v>
      </c>
      <c r="C61" s="214" t="s">
        <v>119</v>
      </c>
      <c r="D61" s="167" t="s">
        <v>120</v>
      </c>
      <c r="E61" s="213">
        <v>6</v>
      </c>
      <c r="F61" s="213" t="s">
        <v>121</v>
      </c>
      <c r="G61" s="213">
        <v>1</v>
      </c>
      <c r="H61" s="213" t="s">
        <v>31</v>
      </c>
      <c r="I61" s="213">
        <v>90</v>
      </c>
      <c r="J61" s="213" t="s">
        <v>33</v>
      </c>
      <c r="K61" s="163">
        <f>E61*G61*I61</f>
        <v>540</v>
      </c>
      <c r="L61" s="200"/>
      <c r="M61" s="1"/>
      <c r="N61" s="1"/>
      <c r="O61" s="1"/>
      <c r="P61" s="1"/>
      <c r="Q61" s="11"/>
      <c r="R61" s="11"/>
      <c r="S61" s="11"/>
    </row>
    <row r="62" spans="1:19" ht="15" customHeight="1" x14ac:dyDescent="0.35">
      <c r="A62" s="254"/>
      <c r="B62" s="267" t="s">
        <v>1664</v>
      </c>
      <c r="C62" s="254" t="s">
        <v>123</v>
      </c>
      <c r="D62" s="167" t="s">
        <v>124</v>
      </c>
      <c r="E62" s="213">
        <v>12</v>
      </c>
      <c r="F62" s="213" t="s">
        <v>125</v>
      </c>
      <c r="G62" s="213">
        <v>1</v>
      </c>
      <c r="H62" s="213" t="s">
        <v>31</v>
      </c>
      <c r="I62" s="214">
        <v>350</v>
      </c>
      <c r="J62" s="213" t="s">
        <v>33</v>
      </c>
      <c r="K62" s="163">
        <f t="shared" ref="K62:K118" si="4">E62*G62*I62</f>
        <v>4200</v>
      </c>
      <c r="L62" s="200"/>
      <c r="M62" s="1"/>
      <c r="N62" s="1"/>
      <c r="O62" s="1"/>
      <c r="P62" s="1"/>
      <c r="Q62" s="11"/>
      <c r="R62" s="11"/>
      <c r="S62" s="11"/>
    </row>
    <row r="63" spans="1:19" ht="15" customHeight="1" x14ac:dyDescent="0.35">
      <c r="A63" s="254"/>
      <c r="B63" s="267"/>
      <c r="C63" s="254"/>
      <c r="D63" s="167" t="s">
        <v>126</v>
      </c>
      <c r="E63" s="213">
        <v>4</v>
      </c>
      <c r="F63" s="213" t="s">
        <v>127</v>
      </c>
      <c r="G63" s="213">
        <v>1</v>
      </c>
      <c r="H63" s="213" t="s">
        <v>31</v>
      </c>
      <c r="I63" s="214">
        <v>80</v>
      </c>
      <c r="J63" s="213" t="s">
        <v>33</v>
      </c>
      <c r="K63" s="163">
        <f t="shared" si="4"/>
        <v>320</v>
      </c>
      <c r="L63" s="194"/>
      <c r="M63" s="1"/>
      <c r="N63" s="1"/>
      <c r="O63" s="1"/>
      <c r="P63" s="1"/>
      <c r="Q63" s="11"/>
      <c r="R63" s="11"/>
      <c r="S63" s="11"/>
    </row>
    <row r="64" spans="1:19" ht="15" customHeight="1" x14ac:dyDescent="0.35">
      <c r="A64" s="254"/>
      <c r="B64" s="267"/>
      <c r="C64" s="254"/>
      <c r="D64" s="167" t="s">
        <v>128</v>
      </c>
      <c r="E64" s="213">
        <v>2</v>
      </c>
      <c r="F64" s="213" t="s">
        <v>87</v>
      </c>
      <c r="G64" s="213">
        <v>1</v>
      </c>
      <c r="H64" s="213" t="s">
        <v>31</v>
      </c>
      <c r="I64" s="214">
        <v>300</v>
      </c>
      <c r="J64" s="213" t="s">
        <v>33</v>
      </c>
      <c r="K64" s="163">
        <f t="shared" si="4"/>
        <v>600</v>
      </c>
      <c r="L64" s="194"/>
      <c r="M64" s="1"/>
      <c r="N64" s="1"/>
      <c r="O64" s="1"/>
      <c r="P64" s="1"/>
      <c r="Q64" s="11"/>
      <c r="R64" s="11"/>
      <c r="S64" s="11"/>
    </row>
    <row r="65" spans="1:19" ht="15" customHeight="1" x14ac:dyDescent="0.35">
      <c r="A65" s="254"/>
      <c r="B65" s="267"/>
      <c r="C65" s="254"/>
      <c r="D65" s="167" t="s">
        <v>129</v>
      </c>
      <c r="E65" s="213">
        <v>3</v>
      </c>
      <c r="F65" s="213" t="s">
        <v>107</v>
      </c>
      <c r="G65" s="213">
        <v>1</v>
      </c>
      <c r="H65" s="213" t="s">
        <v>31</v>
      </c>
      <c r="I65" s="214">
        <v>250</v>
      </c>
      <c r="J65" s="213" t="s">
        <v>33</v>
      </c>
      <c r="K65" s="163">
        <f t="shared" si="4"/>
        <v>750</v>
      </c>
      <c r="L65" s="194"/>
      <c r="M65" s="1"/>
      <c r="N65" s="1"/>
      <c r="O65" s="1"/>
      <c r="P65" s="1"/>
      <c r="Q65" s="11"/>
      <c r="R65" s="11"/>
      <c r="S65" s="11"/>
    </row>
    <row r="66" spans="1:19" ht="30" x14ac:dyDescent="0.35">
      <c r="A66" s="254"/>
      <c r="B66" s="267"/>
      <c r="C66" s="254" t="s">
        <v>130</v>
      </c>
      <c r="D66" s="167" t="s">
        <v>131</v>
      </c>
      <c r="E66" s="213">
        <v>2</v>
      </c>
      <c r="F66" s="213" t="s">
        <v>132</v>
      </c>
      <c r="G66" s="213">
        <v>1</v>
      </c>
      <c r="H66" s="213" t="s">
        <v>31</v>
      </c>
      <c r="I66" s="213">
        <v>30</v>
      </c>
      <c r="J66" s="213" t="s">
        <v>33</v>
      </c>
      <c r="K66" s="163">
        <f t="shared" si="4"/>
        <v>60</v>
      </c>
      <c r="L66" s="194"/>
      <c r="M66" s="1"/>
      <c r="N66" s="1"/>
      <c r="O66" s="1"/>
      <c r="P66" s="1"/>
      <c r="Q66" s="11"/>
      <c r="R66" s="11"/>
      <c r="S66" s="11"/>
    </row>
    <row r="67" spans="1:19" ht="15" customHeight="1" x14ac:dyDescent="0.35">
      <c r="A67" s="254"/>
      <c r="B67" s="267"/>
      <c r="C67" s="254"/>
      <c r="D67" s="167" t="s">
        <v>133</v>
      </c>
      <c r="E67" s="213">
        <v>1</v>
      </c>
      <c r="F67" s="213" t="s">
        <v>127</v>
      </c>
      <c r="G67" s="213">
        <v>1</v>
      </c>
      <c r="H67" s="213" t="s">
        <v>31</v>
      </c>
      <c r="I67" s="213">
        <v>580</v>
      </c>
      <c r="J67" s="213" t="s">
        <v>33</v>
      </c>
      <c r="K67" s="163">
        <f t="shared" si="4"/>
        <v>580</v>
      </c>
      <c r="L67" s="194"/>
      <c r="M67" s="1"/>
      <c r="N67" s="1"/>
      <c r="O67" s="1"/>
      <c r="P67" s="1"/>
      <c r="Q67" s="11"/>
      <c r="R67" s="11"/>
      <c r="S67" s="11"/>
    </row>
    <row r="68" spans="1:19" ht="15" customHeight="1" x14ac:dyDescent="0.35">
      <c r="A68" s="254"/>
      <c r="B68" s="267"/>
      <c r="C68" s="254"/>
      <c r="D68" s="167" t="s">
        <v>134</v>
      </c>
      <c r="E68" s="213">
        <v>1</v>
      </c>
      <c r="F68" s="213" t="s">
        <v>127</v>
      </c>
      <c r="G68" s="213">
        <v>1</v>
      </c>
      <c r="H68" s="213" t="s">
        <v>31</v>
      </c>
      <c r="I68" s="213">
        <v>0</v>
      </c>
      <c r="J68" s="213" t="s">
        <v>33</v>
      </c>
      <c r="K68" s="163">
        <f t="shared" si="4"/>
        <v>0</v>
      </c>
      <c r="L68" s="194"/>
      <c r="M68" s="1"/>
      <c r="N68" s="1"/>
      <c r="O68" s="1"/>
      <c r="P68" s="1"/>
      <c r="Q68" s="11"/>
      <c r="R68" s="11"/>
      <c r="S68" s="11"/>
    </row>
    <row r="69" spans="1:19" ht="15" customHeight="1" x14ac:dyDescent="0.35">
      <c r="A69" s="254"/>
      <c r="B69" s="267"/>
      <c r="C69" s="254"/>
      <c r="D69" s="167" t="s">
        <v>135</v>
      </c>
      <c r="E69" s="213">
        <v>150</v>
      </c>
      <c r="F69" s="213" t="s">
        <v>136</v>
      </c>
      <c r="G69" s="213">
        <v>1</v>
      </c>
      <c r="H69" s="213" t="s">
        <v>31</v>
      </c>
      <c r="I69" s="213">
        <v>10</v>
      </c>
      <c r="J69" s="213" t="s">
        <v>33</v>
      </c>
      <c r="K69" s="163">
        <f t="shared" si="4"/>
        <v>1500</v>
      </c>
      <c r="L69" s="194"/>
      <c r="M69" s="1"/>
      <c r="N69" s="1"/>
      <c r="O69" s="1"/>
      <c r="P69" s="1"/>
      <c r="Q69" s="11"/>
      <c r="R69" s="11"/>
      <c r="S69" s="11"/>
    </row>
    <row r="70" spans="1:19" ht="15" customHeight="1" x14ac:dyDescent="0.35">
      <c r="A70" s="254"/>
      <c r="B70" s="267"/>
      <c r="C70" s="254"/>
      <c r="D70" s="167" t="s">
        <v>137</v>
      </c>
      <c r="E70" s="213">
        <v>70</v>
      </c>
      <c r="F70" s="213" t="s">
        <v>138</v>
      </c>
      <c r="G70" s="213">
        <v>1</v>
      </c>
      <c r="H70" s="213" t="s">
        <v>31</v>
      </c>
      <c r="I70" s="213">
        <v>120</v>
      </c>
      <c r="J70" s="213" t="s">
        <v>33</v>
      </c>
      <c r="K70" s="163">
        <f t="shared" si="4"/>
        <v>8400</v>
      </c>
      <c r="L70" s="167"/>
      <c r="M70" s="1"/>
      <c r="N70" s="1"/>
      <c r="O70" s="1"/>
      <c r="P70" s="1"/>
      <c r="Q70" s="11"/>
      <c r="R70" s="11"/>
      <c r="S70" s="11"/>
    </row>
    <row r="71" spans="1:19" ht="45" x14ac:dyDescent="0.35">
      <c r="A71" s="254"/>
      <c r="B71" s="267"/>
      <c r="C71" s="254"/>
      <c r="D71" s="167" t="s">
        <v>139</v>
      </c>
      <c r="E71" s="214">
        <v>270</v>
      </c>
      <c r="F71" s="214" t="s">
        <v>127</v>
      </c>
      <c r="G71" s="189">
        <v>1</v>
      </c>
      <c r="H71" s="213" t="s">
        <v>31</v>
      </c>
      <c r="I71" s="214">
        <v>2.6</v>
      </c>
      <c r="J71" s="214" t="s">
        <v>33</v>
      </c>
      <c r="K71" s="163">
        <f t="shared" si="4"/>
        <v>702</v>
      </c>
      <c r="L71" s="148"/>
      <c r="M71" s="1"/>
      <c r="N71" s="1"/>
      <c r="O71" s="1"/>
      <c r="P71" s="1"/>
      <c r="Q71" s="11"/>
      <c r="R71" s="11"/>
      <c r="S71" s="11"/>
    </row>
    <row r="72" spans="1:19" ht="15" customHeight="1" x14ac:dyDescent="0.35">
      <c r="A72" s="254"/>
      <c r="B72" s="267"/>
      <c r="C72" s="254"/>
      <c r="D72" s="167" t="s">
        <v>140</v>
      </c>
      <c r="E72" s="214">
        <v>1</v>
      </c>
      <c r="F72" s="214" t="s">
        <v>31</v>
      </c>
      <c r="G72" s="189">
        <v>1</v>
      </c>
      <c r="H72" s="213" t="s">
        <v>31</v>
      </c>
      <c r="I72" s="214">
        <v>800</v>
      </c>
      <c r="J72" s="214" t="s">
        <v>33</v>
      </c>
      <c r="K72" s="163">
        <f t="shared" si="4"/>
        <v>800</v>
      </c>
      <c r="L72" s="163"/>
      <c r="M72" s="1"/>
      <c r="N72" s="1"/>
      <c r="O72" s="1"/>
      <c r="P72" s="1"/>
      <c r="Q72" s="11"/>
      <c r="R72" s="11"/>
      <c r="S72" s="11"/>
    </row>
    <row r="73" spans="1:19" ht="15" customHeight="1" x14ac:dyDescent="0.35">
      <c r="A73" s="254"/>
      <c r="B73" s="267"/>
      <c r="C73" s="254"/>
      <c r="D73" s="167" t="s">
        <v>141</v>
      </c>
      <c r="E73" s="213">
        <v>100</v>
      </c>
      <c r="F73" s="213" t="s">
        <v>138</v>
      </c>
      <c r="G73" s="213">
        <v>1</v>
      </c>
      <c r="H73" s="213" t="s">
        <v>31</v>
      </c>
      <c r="I73" s="213">
        <v>10</v>
      </c>
      <c r="J73" s="213" t="s">
        <v>33</v>
      </c>
      <c r="K73" s="163">
        <f t="shared" si="4"/>
        <v>1000</v>
      </c>
      <c r="L73" s="167"/>
      <c r="M73" s="1"/>
      <c r="N73" s="1"/>
      <c r="O73" s="1"/>
      <c r="P73" s="1"/>
      <c r="Q73" s="11"/>
      <c r="R73" s="11"/>
      <c r="S73" s="11"/>
    </row>
    <row r="74" spans="1:19" ht="15" customHeight="1" x14ac:dyDescent="0.35">
      <c r="A74" s="254"/>
      <c r="B74" s="267"/>
      <c r="C74" s="254"/>
      <c r="D74" s="167" t="s">
        <v>142</v>
      </c>
      <c r="E74" s="214">
        <v>4</v>
      </c>
      <c r="F74" s="214" t="s">
        <v>127</v>
      </c>
      <c r="G74" s="214">
        <v>1</v>
      </c>
      <c r="H74" s="213" t="s">
        <v>31</v>
      </c>
      <c r="I74" s="214">
        <v>200</v>
      </c>
      <c r="J74" s="213" t="s">
        <v>33</v>
      </c>
      <c r="K74" s="163">
        <f t="shared" si="4"/>
        <v>800</v>
      </c>
      <c r="L74" s="167"/>
      <c r="M74" s="1"/>
      <c r="N74" s="1"/>
      <c r="O74" s="1"/>
      <c r="P74" s="1"/>
      <c r="Q74" s="11"/>
      <c r="R74" s="11"/>
      <c r="S74" s="11"/>
    </row>
    <row r="75" spans="1:19" ht="15" customHeight="1" x14ac:dyDescent="0.35">
      <c r="A75" s="254"/>
      <c r="B75" s="267"/>
      <c r="C75" s="254"/>
      <c r="D75" s="167" t="s">
        <v>143</v>
      </c>
      <c r="E75" s="214">
        <v>7</v>
      </c>
      <c r="F75" s="214" t="s">
        <v>127</v>
      </c>
      <c r="G75" s="214">
        <v>1</v>
      </c>
      <c r="H75" s="214" t="s">
        <v>72</v>
      </c>
      <c r="I75" s="214">
        <v>80</v>
      </c>
      <c r="J75" s="214" t="s">
        <v>33</v>
      </c>
      <c r="K75" s="163">
        <f t="shared" si="4"/>
        <v>560</v>
      </c>
      <c r="L75" s="167"/>
      <c r="M75" s="1"/>
      <c r="N75" s="1"/>
      <c r="O75" s="1"/>
      <c r="P75" s="1"/>
      <c r="Q75" s="11"/>
      <c r="R75" s="11"/>
      <c r="S75" s="11"/>
    </row>
    <row r="76" spans="1:19" ht="15" customHeight="1" x14ac:dyDescent="0.35">
      <c r="A76" s="254"/>
      <c r="B76" s="267"/>
      <c r="C76" s="254"/>
      <c r="D76" s="167" t="s">
        <v>144</v>
      </c>
      <c r="E76" s="214">
        <v>20</v>
      </c>
      <c r="F76" s="214" t="s">
        <v>145</v>
      </c>
      <c r="G76" s="214">
        <v>1</v>
      </c>
      <c r="H76" s="214" t="s">
        <v>72</v>
      </c>
      <c r="I76" s="214">
        <v>0</v>
      </c>
      <c r="J76" s="214" t="s">
        <v>33</v>
      </c>
      <c r="K76" s="163">
        <f t="shared" si="4"/>
        <v>0</v>
      </c>
      <c r="L76" s="167"/>
      <c r="M76" s="1"/>
      <c r="N76" s="1"/>
      <c r="O76" s="1"/>
      <c r="P76" s="1"/>
      <c r="Q76" s="11"/>
      <c r="R76" s="11"/>
      <c r="S76" s="11"/>
    </row>
    <row r="77" spans="1:19" ht="15" customHeight="1" x14ac:dyDescent="0.35">
      <c r="A77" s="254"/>
      <c r="B77" s="267"/>
      <c r="C77" s="254"/>
      <c r="D77" s="167" t="s">
        <v>146</v>
      </c>
      <c r="E77" s="214">
        <v>5</v>
      </c>
      <c r="F77" s="214" t="s">
        <v>127</v>
      </c>
      <c r="G77" s="214">
        <v>1</v>
      </c>
      <c r="H77" s="214" t="s">
        <v>32</v>
      </c>
      <c r="I77" s="214">
        <v>45</v>
      </c>
      <c r="J77" s="214" t="s">
        <v>33</v>
      </c>
      <c r="K77" s="163">
        <f t="shared" si="4"/>
        <v>225</v>
      </c>
      <c r="L77" s="167"/>
      <c r="M77" s="1"/>
      <c r="N77" s="1"/>
      <c r="O77" s="1"/>
      <c r="P77" s="1"/>
      <c r="Q77" s="11"/>
      <c r="R77" s="11"/>
      <c r="S77" s="11"/>
    </row>
    <row r="78" spans="1:19" ht="15" customHeight="1" x14ac:dyDescent="0.35">
      <c r="A78" s="254"/>
      <c r="B78" s="267"/>
      <c r="C78" s="254" t="s">
        <v>147</v>
      </c>
      <c r="D78" s="167" t="s">
        <v>148</v>
      </c>
      <c r="E78" s="219">
        <v>2</v>
      </c>
      <c r="F78" s="219" t="s">
        <v>149</v>
      </c>
      <c r="G78" s="213">
        <v>1</v>
      </c>
      <c r="H78" s="213" t="s">
        <v>31</v>
      </c>
      <c r="I78" s="219">
        <v>25</v>
      </c>
      <c r="J78" s="213" t="s">
        <v>33</v>
      </c>
      <c r="K78" s="163">
        <f t="shared" si="4"/>
        <v>50</v>
      </c>
      <c r="L78" s="167"/>
      <c r="M78" s="1"/>
      <c r="N78" s="1"/>
      <c r="O78" s="1"/>
      <c r="P78" s="1"/>
      <c r="Q78" s="11"/>
      <c r="R78" s="11"/>
      <c r="S78" s="11"/>
    </row>
    <row r="79" spans="1:19" ht="15" customHeight="1" x14ac:dyDescent="0.35">
      <c r="A79" s="254"/>
      <c r="B79" s="267"/>
      <c r="C79" s="254"/>
      <c r="D79" s="167" t="s">
        <v>150</v>
      </c>
      <c r="E79" s="219">
        <v>50</v>
      </c>
      <c r="F79" s="219" t="s">
        <v>151</v>
      </c>
      <c r="G79" s="213">
        <v>1</v>
      </c>
      <c r="H79" s="213" t="s">
        <v>31</v>
      </c>
      <c r="I79" s="219">
        <v>1.4</v>
      </c>
      <c r="J79" s="213" t="s">
        <v>33</v>
      </c>
      <c r="K79" s="163">
        <f t="shared" si="4"/>
        <v>70</v>
      </c>
      <c r="L79" s="167"/>
      <c r="M79" s="1"/>
      <c r="N79" s="1"/>
      <c r="O79" s="1"/>
      <c r="P79" s="1"/>
      <c r="Q79" s="11"/>
      <c r="R79" s="11"/>
      <c r="S79" s="11"/>
    </row>
    <row r="80" spans="1:19" ht="15" customHeight="1" x14ac:dyDescent="0.35">
      <c r="A80" s="254"/>
      <c r="B80" s="267"/>
      <c r="C80" s="254"/>
      <c r="D80" s="167" t="s">
        <v>152</v>
      </c>
      <c r="E80" s="219">
        <v>1</v>
      </c>
      <c r="F80" s="219" t="s">
        <v>153</v>
      </c>
      <c r="G80" s="213">
        <v>1</v>
      </c>
      <c r="H80" s="213" t="s">
        <v>31</v>
      </c>
      <c r="I80" s="219">
        <v>44.9</v>
      </c>
      <c r="J80" s="213" t="s">
        <v>33</v>
      </c>
      <c r="K80" s="163">
        <f t="shared" si="4"/>
        <v>44.9</v>
      </c>
      <c r="L80" s="167"/>
      <c r="M80" s="1"/>
      <c r="N80" s="1"/>
      <c r="O80" s="1"/>
      <c r="P80" s="1"/>
      <c r="Q80" s="11"/>
      <c r="R80" s="11"/>
      <c r="S80" s="11"/>
    </row>
    <row r="81" spans="1:19" ht="15" customHeight="1" x14ac:dyDescent="0.35">
      <c r="A81" s="254"/>
      <c r="B81" s="267"/>
      <c r="C81" s="254"/>
      <c r="D81" s="167" t="s">
        <v>154</v>
      </c>
      <c r="E81" s="219">
        <v>1</v>
      </c>
      <c r="F81" s="219" t="s">
        <v>127</v>
      </c>
      <c r="G81" s="213">
        <v>1</v>
      </c>
      <c r="H81" s="213" t="s">
        <v>31</v>
      </c>
      <c r="I81" s="219">
        <v>100</v>
      </c>
      <c r="J81" s="213" t="s">
        <v>33</v>
      </c>
      <c r="K81" s="163">
        <f t="shared" si="4"/>
        <v>100</v>
      </c>
      <c r="L81" s="167"/>
      <c r="M81" s="1"/>
      <c r="N81" s="1"/>
      <c r="O81" s="1"/>
      <c r="P81" s="1"/>
      <c r="Q81" s="11"/>
      <c r="R81" s="11"/>
      <c r="S81" s="11"/>
    </row>
    <row r="82" spans="1:19" ht="90" x14ac:dyDescent="0.35">
      <c r="A82" s="254"/>
      <c r="B82" s="267"/>
      <c r="C82" s="254"/>
      <c r="D82" s="167" t="s">
        <v>155</v>
      </c>
      <c r="E82" s="219">
        <v>1</v>
      </c>
      <c r="F82" s="219" t="s">
        <v>127</v>
      </c>
      <c r="G82" s="213">
        <v>1</v>
      </c>
      <c r="H82" s="213" t="s">
        <v>31</v>
      </c>
      <c r="I82" s="219">
        <v>300</v>
      </c>
      <c r="J82" s="213" t="s">
        <v>33</v>
      </c>
      <c r="K82" s="163">
        <f t="shared" si="4"/>
        <v>300</v>
      </c>
      <c r="L82" s="167"/>
      <c r="M82" s="1"/>
      <c r="N82" s="1"/>
      <c r="O82" s="1"/>
      <c r="P82" s="1"/>
      <c r="Q82" s="11"/>
      <c r="R82" s="11"/>
      <c r="S82" s="11"/>
    </row>
    <row r="83" spans="1:19" ht="15" customHeight="1" x14ac:dyDescent="0.35">
      <c r="A83" s="254"/>
      <c r="B83" s="267"/>
      <c r="C83" s="254"/>
      <c r="D83" s="162" t="s">
        <v>156</v>
      </c>
      <c r="E83" s="213">
        <v>3</v>
      </c>
      <c r="F83" s="213" t="s">
        <v>157</v>
      </c>
      <c r="G83" s="214">
        <v>1</v>
      </c>
      <c r="H83" s="214" t="s">
        <v>72</v>
      </c>
      <c r="I83" s="213">
        <v>110</v>
      </c>
      <c r="J83" s="213" t="s">
        <v>33</v>
      </c>
      <c r="K83" s="163">
        <f t="shared" si="4"/>
        <v>330</v>
      </c>
      <c r="L83" s="167"/>
      <c r="M83" s="1"/>
      <c r="N83" s="1"/>
      <c r="O83" s="1"/>
      <c r="P83" s="1"/>
      <c r="Q83" s="11"/>
      <c r="R83" s="11"/>
      <c r="S83" s="11"/>
    </row>
    <row r="84" spans="1:19" ht="15" customHeight="1" x14ac:dyDescent="0.35">
      <c r="A84" s="254"/>
      <c r="B84" s="267"/>
      <c r="C84" s="253" t="s">
        <v>158</v>
      </c>
      <c r="D84" s="162" t="s">
        <v>159</v>
      </c>
      <c r="E84" s="219">
        <v>160</v>
      </c>
      <c r="F84" s="219" t="s">
        <v>127</v>
      </c>
      <c r="G84" s="214">
        <v>1</v>
      </c>
      <c r="H84" s="214" t="s">
        <v>72</v>
      </c>
      <c r="I84" s="219">
        <v>6.8</v>
      </c>
      <c r="J84" s="219" t="s">
        <v>33</v>
      </c>
      <c r="K84" s="163">
        <f t="shared" si="4"/>
        <v>1088</v>
      </c>
      <c r="L84" s="167"/>
      <c r="M84" s="1"/>
      <c r="N84" s="1"/>
      <c r="O84" s="1"/>
      <c r="P84" s="1"/>
      <c r="Q84" s="11"/>
      <c r="R84" s="11"/>
      <c r="S84" s="11"/>
    </row>
    <row r="85" spans="1:19" ht="15" customHeight="1" x14ac:dyDescent="0.35">
      <c r="A85" s="254"/>
      <c r="B85" s="267"/>
      <c r="C85" s="253"/>
      <c r="D85" s="162" t="s">
        <v>160</v>
      </c>
      <c r="E85" s="219">
        <v>80</v>
      </c>
      <c r="F85" s="219" t="s">
        <v>127</v>
      </c>
      <c r="G85" s="214">
        <v>1</v>
      </c>
      <c r="H85" s="214" t="s">
        <v>72</v>
      </c>
      <c r="I85" s="219">
        <v>12</v>
      </c>
      <c r="J85" s="219" t="s">
        <v>33</v>
      </c>
      <c r="K85" s="163">
        <f t="shared" si="4"/>
        <v>960</v>
      </c>
      <c r="L85" s="167"/>
      <c r="M85" s="1"/>
      <c r="N85" s="1"/>
      <c r="O85" s="1"/>
      <c r="P85" s="1"/>
      <c r="Q85" s="11"/>
      <c r="R85" s="11"/>
      <c r="S85" s="11"/>
    </row>
    <row r="86" spans="1:19" ht="15" customHeight="1" x14ac:dyDescent="0.35">
      <c r="A86" s="254"/>
      <c r="B86" s="267"/>
      <c r="C86" s="253"/>
      <c r="D86" s="162" t="s">
        <v>161</v>
      </c>
      <c r="E86" s="219">
        <v>160</v>
      </c>
      <c r="F86" s="219" t="s">
        <v>127</v>
      </c>
      <c r="G86" s="214">
        <v>1</v>
      </c>
      <c r="H86" s="214" t="s">
        <v>72</v>
      </c>
      <c r="I86" s="219">
        <v>11</v>
      </c>
      <c r="J86" s="219" t="s">
        <v>33</v>
      </c>
      <c r="K86" s="163">
        <f t="shared" si="4"/>
        <v>1760</v>
      </c>
      <c r="L86" s="167"/>
      <c r="M86" s="1"/>
      <c r="N86" s="1"/>
      <c r="O86" s="1"/>
      <c r="P86" s="1"/>
      <c r="Q86" s="11"/>
      <c r="R86" s="11"/>
      <c r="S86" s="11"/>
    </row>
    <row r="87" spans="1:19" ht="15" customHeight="1" x14ac:dyDescent="0.35">
      <c r="A87" s="254"/>
      <c r="B87" s="267"/>
      <c r="C87" s="253"/>
      <c r="D87" s="162" t="s">
        <v>162</v>
      </c>
      <c r="E87" s="219">
        <v>15</v>
      </c>
      <c r="F87" s="219" t="s">
        <v>153</v>
      </c>
      <c r="G87" s="214">
        <v>1</v>
      </c>
      <c r="H87" s="214" t="s">
        <v>32</v>
      </c>
      <c r="I87" s="219">
        <v>44.9</v>
      </c>
      <c r="J87" s="219" t="s">
        <v>33</v>
      </c>
      <c r="K87" s="163">
        <f t="shared" si="4"/>
        <v>673.5</v>
      </c>
      <c r="L87" s="167"/>
      <c r="M87" s="1"/>
      <c r="N87" s="1"/>
      <c r="O87" s="1"/>
      <c r="P87" s="1"/>
      <c r="Q87" s="11"/>
      <c r="R87" s="11"/>
      <c r="S87" s="11"/>
    </row>
    <row r="88" spans="1:19" ht="15" customHeight="1" x14ac:dyDescent="0.35">
      <c r="A88" s="254"/>
      <c r="B88" s="267"/>
      <c r="C88" s="253"/>
      <c r="D88" s="162" t="s">
        <v>163</v>
      </c>
      <c r="E88" s="219">
        <v>300</v>
      </c>
      <c r="F88" s="219" t="s">
        <v>127</v>
      </c>
      <c r="G88" s="214">
        <v>1</v>
      </c>
      <c r="H88" s="214" t="s">
        <v>72</v>
      </c>
      <c r="I88" s="219">
        <v>1.4</v>
      </c>
      <c r="J88" s="219" t="s">
        <v>33</v>
      </c>
      <c r="K88" s="163">
        <f t="shared" si="4"/>
        <v>420</v>
      </c>
      <c r="L88" s="167"/>
      <c r="M88" s="1"/>
      <c r="N88" s="1"/>
      <c r="O88" s="1"/>
      <c r="P88" s="1"/>
      <c r="Q88" s="11"/>
      <c r="R88" s="11"/>
      <c r="S88" s="11"/>
    </row>
    <row r="89" spans="1:19" ht="15" customHeight="1" x14ac:dyDescent="0.35">
      <c r="A89" s="254"/>
      <c r="B89" s="267"/>
      <c r="C89" s="253"/>
      <c r="D89" s="162" t="s">
        <v>164</v>
      </c>
      <c r="E89" s="219">
        <v>200</v>
      </c>
      <c r="F89" s="219" t="s">
        <v>127</v>
      </c>
      <c r="G89" s="214">
        <v>1</v>
      </c>
      <c r="H89" s="214" t="s">
        <v>72</v>
      </c>
      <c r="I89" s="219">
        <v>2.5</v>
      </c>
      <c r="J89" s="219" t="s">
        <v>33</v>
      </c>
      <c r="K89" s="163">
        <f t="shared" si="4"/>
        <v>500</v>
      </c>
      <c r="L89" s="167"/>
      <c r="M89" s="1"/>
      <c r="N89" s="1"/>
      <c r="O89" s="1"/>
      <c r="P89" s="1"/>
      <c r="Q89" s="11"/>
      <c r="R89" s="11"/>
      <c r="S89" s="11"/>
    </row>
    <row r="90" spans="1:19" ht="15" customHeight="1" x14ac:dyDescent="0.35">
      <c r="A90" s="254"/>
      <c r="B90" s="267" t="s">
        <v>1665</v>
      </c>
      <c r="C90" s="254" t="s">
        <v>166</v>
      </c>
      <c r="D90" s="167" t="s">
        <v>167</v>
      </c>
      <c r="E90" s="215">
        <v>75</v>
      </c>
      <c r="F90" s="215" t="s">
        <v>138</v>
      </c>
      <c r="G90" s="213">
        <v>1</v>
      </c>
      <c r="H90" s="213" t="s">
        <v>31</v>
      </c>
      <c r="I90" s="215">
        <v>120</v>
      </c>
      <c r="J90" s="213" t="s">
        <v>33</v>
      </c>
      <c r="K90" s="163">
        <f t="shared" si="4"/>
        <v>9000</v>
      </c>
      <c r="L90" s="167"/>
      <c r="M90" s="1"/>
      <c r="N90" s="1"/>
      <c r="O90" s="1"/>
      <c r="P90" s="1"/>
      <c r="Q90" s="11"/>
      <c r="R90" s="11"/>
      <c r="S90" s="11"/>
    </row>
    <row r="91" spans="1:19" ht="30" x14ac:dyDescent="0.35">
      <c r="A91" s="254"/>
      <c r="B91" s="267"/>
      <c r="C91" s="254"/>
      <c r="D91" s="167" t="s">
        <v>168</v>
      </c>
      <c r="E91" s="214">
        <v>1</v>
      </c>
      <c r="F91" s="214" t="s">
        <v>31</v>
      </c>
      <c r="G91" s="214">
        <v>1</v>
      </c>
      <c r="H91" s="214" t="s">
        <v>32</v>
      </c>
      <c r="I91" s="213">
        <v>250</v>
      </c>
      <c r="J91" s="214" t="s">
        <v>33</v>
      </c>
      <c r="K91" s="163">
        <f t="shared" si="4"/>
        <v>250</v>
      </c>
      <c r="L91" s="167"/>
      <c r="M91" s="1"/>
      <c r="N91" s="1"/>
      <c r="O91" s="1"/>
      <c r="P91" s="1"/>
      <c r="Q91" s="11"/>
      <c r="R91" s="11"/>
      <c r="S91" s="11"/>
    </row>
    <row r="92" spans="1:19" ht="15" customHeight="1" x14ac:dyDescent="0.35">
      <c r="A92" s="254"/>
      <c r="B92" s="267"/>
      <c r="C92" s="254"/>
      <c r="D92" s="167" t="s">
        <v>169</v>
      </c>
      <c r="E92" s="214">
        <v>1</v>
      </c>
      <c r="F92" s="214" t="s">
        <v>31</v>
      </c>
      <c r="G92" s="214">
        <v>1</v>
      </c>
      <c r="H92" s="214" t="s">
        <v>32</v>
      </c>
      <c r="I92" s="213">
        <v>300</v>
      </c>
      <c r="J92" s="214" t="s">
        <v>33</v>
      </c>
      <c r="K92" s="163">
        <f t="shared" si="4"/>
        <v>300</v>
      </c>
      <c r="L92" s="167"/>
      <c r="M92" s="1"/>
      <c r="N92" s="1"/>
      <c r="O92" s="1"/>
      <c r="P92" s="1"/>
      <c r="Q92" s="11"/>
      <c r="R92" s="11"/>
      <c r="S92" s="11"/>
    </row>
    <row r="93" spans="1:19" ht="15" customHeight="1" x14ac:dyDescent="0.35">
      <c r="A93" s="254"/>
      <c r="B93" s="267"/>
      <c r="C93" s="254"/>
      <c r="D93" s="167" t="s">
        <v>170</v>
      </c>
      <c r="E93" s="215">
        <v>1</v>
      </c>
      <c r="F93" s="215" t="s">
        <v>31</v>
      </c>
      <c r="G93" s="213">
        <v>2</v>
      </c>
      <c r="H93" s="213" t="s">
        <v>32</v>
      </c>
      <c r="I93" s="215">
        <v>75</v>
      </c>
      <c r="J93" s="213" t="s">
        <v>33</v>
      </c>
      <c r="K93" s="163">
        <f t="shared" si="4"/>
        <v>150</v>
      </c>
      <c r="L93" s="167"/>
      <c r="M93" s="1"/>
      <c r="N93" s="1"/>
      <c r="O93" s="1"/>
      <c r="P93" s="1"/>
      <c r="Q93" s="11"/>
      <c r="R93" s="11"/>
      <c r="S93" s="11"/>
    </row>
    <row r="94" spans="1:19" ht="15" customHeight="1" x14ac:dyDescent="0.35">
      <c r="A94" s="254"/>
      <c r="B94" s="267"/>
      <c r="C94" s="254" t="s">
        <v>171</v>
      </c>
      <c r="D94" s="167" t="s">
        <v>172</v>
      </c>
      <c r="E94" s="214">
        <v>130</v>
      </c>
      <c r="F94" s="214" t="s">
        <v>107</v>
      </c>
      <c r="G94" s="213">
        <v>1</v>
      </c>
      <c r="H94" s="213" t="s">
        <v>31</v>
      </c>
      <c r="I94" s="213">
        <v>15</v>
      </c>
      <c r="J94" s="213" t="s">
        <v>33</v>
      </c>
      <c r="K94" s="163">
        <f t="shared" si="4"/>
        <v>1950</v>
      </c>
      <c r="L94" s="167"/>
      <c r="M94" s="1"/>
      <c r="N94" s="1"/>
      <c r="O94" s="1"/>
      <c r="P94" s="1"/>
      <c r="Q94" s="11"/>
      <c r="R94" s="11"/>
      <c r="S94" s="11"/>
    </row>
    <row r="95" spans="1:19" ht="15" customHeight="1" x14ac:dyDescent="0.35">
      <c r="A95" s="254"/>
      <c r="B95" s="267"/>
      <c r="C95" s="254"/>
      <c r="D95" s="167" t="s">
        <v>173</v>
      </c>
      <c r="E95" s="219">
        <v>1</v>
      </c>
      <c r="F95" s="219" t="s">
        <v>174</v>
      </c>
      <c r="G95" s="213">
        <v>1</v>
      </c>
      <c r="H95" s="213" t="s">
        <v>32</v>
      </c>
      <c r="I95" s="219">
        <v>30</v>
      </c>
      <c r="J95" s="213" t="s">
        <v>33</v>
      </c>
      <c r="K95" s="163">
        <f t="shared" si="4"/>
        <v>30</v>
      </c>
      <c r="L95" s="167"/>
      <c r="M95" s="1"/>
      <c r="N95" s="1"/>
      <c r="O95" s="1"/>
      <c r="P95" s="1"/>
      <c r="Q95" s="11"/>
      <c r="R95" s="11"/>
      <c r="S95" s="11"/>
    </row>
    <row r="96" spans="1:19" ht="15" customHeight="1" x14ac:dyDescent="0.35">
      <c r="A96" s="254"/>
      <c r="B96" s="267"/>
      <c r="C96" s="254"/>
      <c r="D96" s="167" t="s">
        <v>175</v>
      </c>
      <c r="E96" s="219">
        <v>130</v>
      </c>
      <c r="F96" s="219" t="s">
        <v>127</v>
      </c>
      <c r="G96" s="213">
        <v>1</v>
      </c>
      <c r="H96" s="213" t="s">
        <v>31</v>
      </c>
      <c r="I96" s="219">
        <v>0</v>
      </c>
      <c r="J96" s="213" t="s">
        <v>33</v>
      </c>
      <c r="K96" s="163">
        <f t="shared" si="4"/>
        <v>0</v>
      </c>
      <c r="L96" s="167"/>
      <c r="M96" s="1"/>
      <c r="N96" s="1"/>
      <c r="O96" s="1"/>
      <c r="P96" s="1"/>
      <c r="Q96" s="11"/>
      <c r="R96" s="11"/>
      <c r="S96" s="11"/>
    </row>
    <row r="97" spans="1:19" ht="15" customHeight="1" x14ac:dyDescent="0.35">
      <c r="A97" s="254"/>
      <c r="B97" s="267"/>
      <c r="C97" s="254"/>
      <c r="D97" s="167" t="s">
        <v>176</v>
      </c>
      <c r="E97" s="219">
        <v>1</v>
      </c>
      <c r="F97" s="219" t="s">
        <v>127</v>
      </c>
      <c r="G97" s="213">
        <v>1</v>
      </c>
      <c r="H97" s="213" t="s">
        <v>31</v>
      </c>
      <c r="I97" s="219">
        <v>0</v>
      </c>
      <c r="J97" s="213" t="s">
        <v>33</v>
      </c>
      <c r="K97" s="163">
        <f t="shared" si="4"/>
        <v>0</v>
      </c>
      <c r="L97" s="167"/>
      <c r="M97" s="1"/>
      <c r="N97" s="1"/>
      <c r="O97" s="1"/>
      <c r="P97" s="1"/>
      <c r="Q97" s="11"/>
      <c r="R97" s="11"/>
      <c r="S97" s="11"/>
    </row>
    <row r="98" spans="1:19" ht="15" customHeight="1" x14ac:dyDescent="0.35">
      <c r="A98" s="254"/>
      <c r="B98" s="267"/>
      <c r="C98" s="254"/>
      <c r="D98" s="167" t="s">
        <v>177</v>
      </c>
      <c r="E98" s="215">
        <v>130</v>
      </c>
      <c r="F98" s="219" t="s">
        <v>127</v>
      </c>
      <c r="G98" s="213">
        <v>1</v>
      </c>
      <c r="H98" s="213" t="s">
        <v>31</v>
      </c>
      <c r="I98" s="219">
        <v>0</v>
      </c>
      <c r="J98" s="213" t="s">
        <v>33</v>
      </c>
      <c r="K98" s="163">
        <f t="shared" si="4"/>
        <v>0</v>
      </c>
      <c r="L98" s="167"/>
      <c r="M98" s="1"/>
      <c r="N98" s="1"/>
      <c r="O98" s="1"/>
      <c r="P98" s="1"/>
      <c r="Q98" s="11"/>
      <c r="R98" s="11"/>
      <c r="S98" s="11"/>
    </row>
    <row r="99" spans="1:19" ht="15" customHeight="1" x14ac:dyDescent="0.35">
      <c r="A99" s="254"/>
      <c r="B99" s="267"/>
      <c r="C99" s="214" t="s">
        <v>178</v>
      </c>
      <c r="D99" s="167" t="s">
        <v>179</v>
      </c>
      <c r="E99" s="214">
        <v>130</v>
      </c>
      <c r="F99" s="215" t="s">
        <v>138</v>
      </c>
      <c r="G99" s="213">
        <v>1</v>
      </c>
      <c r="H99" s="213" t="s">
        <v>31</v>
      </c>
      <c r="I99" s="215">
        <v>80</v>
      </c>
      <c r="J99" s="213" t="s">
        <v>33</v>
      </c>
      <c r="K99" s="163">
        <f t="shared" si="4"/>
        <v>10400</v>
      </c>
      <c r="L99" s="167"/>
      <c r="M99" s="1"/>
      <c r="N99" s="1"/>
      <c r="O99" s="1"/>
      <c r="P99" s="1"/>
      <c r="Q99" s="11"/>
      <c r="R99" s="11"/>
      <c r="S99" s="11"/>
    </row>
    <row r="100" spans="1:19" ht="15" customHeight="1" x14ac:dyDescent="0.35">
      <c r="A100" s="254"/>
      <c r="B100" s="267"/>
      <c r="C100" s="254" t="s">
        <v>180</v>
      </c>
      <c r="D100" s="167" t="s">
        <v>181</v>
      </c>
      <c r="E100" s="214">
        <v>130</v>
      </c>
      <c r="F100" s="214" t="s">
        <v>182</v>
      </c>
      <c r="G100" s="214">
        <v>1</v>
      </c>
      <c r="H100" s="214" t="s">
        <v>72</v>
      </c>
      <c r="I100" s="213">
        <v>20</v>
      </c>
      <c r="J100" s="214" t="s">
        <v>33</v>
      </c>
      <c r="K100" s="163">
        <f t="shared" si="4"/>
        <v>2600</v>
      </c>
      <c r="L100" s="167"/>
      <c r="M100" s="1"/>
      <c r="N100" s="1"/>
      <c r="O100" s="1"/>
      <c r="P100" s="1"/>
      <c r="Q100" s="11"/>
      <c r="R100" s="11"/>
      <c r="S100" s="11"/>
    </row>
    <row r="101" spans="1:19" ht="15" customHeight="1" x14ac:dyDescent="0.35">
      <c r="A101" s="254"/>
      <c r="B101" s="267"/>
      <c r="C101" s="254"/>
      <c r="D101" s="167" t="s">
        <v>183</v>
      </c>
      <c r="E101" s="214">
        <v>13</v>
      </c>
      <c r="F101" s="214" t="s">
        <v>182</v>
      </c>
      <c r="G101" s="214">
        <v>1</v>
      </c>
      <c r="H101" s="214" t="s">
        <v>72</v>
      </c>
      <c r="I101" s="213">
        <v>9</v>
      </c>
      <c r="J101" s="214" t="s">
        <v>33</v>
      </c>
      <c r="K101" s="163">
        <f t="shared" si="4"/>
        <v>117</v>
      </c>
      <c r="L101" s="167"/>
      <c r="M101" s="1"/>
      <c r="N101" s="1"/>
      <c r="O101" s="1"/>
      <c r="P101" s="1"/>
      <c r="Q101" s="11"/>
      <c r="R101" s="11"/>
      <c r="S101" s="11"/>
    </row>
    <row r="102" spans="1:19" ht="15" customHeight="1" x14ac:dyDescent="0.35">
      <c r="A102" s="254"/>
      <c r="B102" s="267"/>
      <c r="C102" s="254"/>
      <c r="D102" s="167" t="s">
        <v>184</v>
      </c>
      <c r="E102" s="214">
        <v>130</v>
      </c>
      <c r="F102" s="214" t="s">
        <v>182</v>
      </c>
      <c r="G102" s="214">
        <v>1</v>
      </c>
      <c r="H102" s="214" t="s">
        <v>72</v>
      </c>
      <c r="I102" s="213">
        <v>15</v>
      </c>
      <c r="J102" s="214" t="s">
        <v>33</v>
      </c>
      <c r="K102" s="163">
        <f t="shared" si="4"/>
        <v>1950</v>
      </c>
      <c r="L102" s="167"/>
      <c r="M102" s="1"/>
      <c r="N102" s="1"/>
      <c r="O102" s="1"/>
      <c r="P102" s="1"/>
      <c r="Q102" s="11"/>
      <c r="R102" s="11"/>
      <c r="S102" s="11"/>
    </row>
    <row r="103" spans="1:19" ht="15" customHeight="1" x14ac:dyDescent="0.35">
      <c r="A103" s="254"/>
      <c r="B103" s="267" t="s">
        <v>1666</v>
      </c>
      <c r="C103" s="254" t="s">
        <v>185</v>
      </c>
      <c r="D103" s="167" t="s">
        <v>186</v>
      </c>
      <c r="E103" s="214">
        <v>1</v>
      </c>
      <c r="F103" s="214" t="s">
        <v>31</v>
      </c>
      <c r="G103" s="213">
        <v>1</v>
      </c>
      <c r="H103" s="213" t="s">
        <v>31</v>
      </c>
      <c r="I103" s="214">
        <v>4000</v>
      </c>
      <c r="J103" s="213" t="s">
        <v>33</v>
      </c>
      <c r="K103" s="163">
        <f t="shared" si="4"/>
        <v>4000</v>
      </c>
      <c r="L103" s="167"/>
      <c r="M103" s="1"/>
      <c r="N103" s="1"/>
      <c r="O103" s="1"/>
      <c r="P103" s="1"/>
      <c r="Q103" s="11"/>
      <c r="R103" s="11"/>
      <c r="S103" s="11"/>
    </row>
    <row r="104" spans="1:19" ht="15" customHeight="1" x14ac:dyDescent="0.35">
      <c r="A104" s="254"/>
      <c r="B104" s="267"/>
      <c r="C104" s="254"/>
      <c r="D104" s="167" t="s">
        <v>187</v>
      </c>
      <c r="E104" s="214">
        <v>1</v>
      </c>
      <c r="F104" s="214" t="s">
        <v>31</v>
      </c>
      <c r="G104" s="214">
        <v>1</v>
      </c>
      <c r="H104" s="214" t="s">
        <v>32</v>
      </c>
      <c r="I104" s="213">
        <v>300</v>
      </c>
      <c r="J104" s="214" t="s">
        <v>33</v>
      </c>
      <c r="K104" s="163">
        <f t="shared" si="4"/>
        <v>300</v>
      </c>
      <c r="L104" s="167"/>
      <c r="M104" s="1"/>
      <c r="N104" s="1"/>
      <c r="O104" s="1"/>
      <c r="P104" s="1"/>
      <c r="Q104" s="11"/>
      <c r="R104" s="11"/>
      <c r="S104" s="11"/>
    </row>
    <row r="105" spans="1:19" ht="15" customHeight="1" x14ac:dyDescent="0.35">
      <c r="A105" s="254"/>
      <c r="B105" s="281" t="s">
        <v>1667</v>
      </c>
      <c r="C105" s="254" t="s">
        <v>189</v>
      </c>
      <c r="D105" s="167" t="s">
        <v>190</v>
      </c>
      <c r="E105" s="214">
        <v>100</v>
      </c>
      <c r="F105" s="214" t="s">
        <v>127</v>
      </c>
      <c r="G105" s="213">
        <v>1</v>
      </c>
      <c r="H105" s="213" t="s">
        <v>31</v>
      </c>
      <c r="I105" s="214">
        <v>38</v>
      </c>
      <c r="J105" s="213" t="s">
        <v>33</v>
      </c>
      <c r="K105" s="163">
        <f t="shared" si="4"/>
        <v>3800</v>
      </c>
      <c r="L105" s="167"/>
      <c r="M105" s="1"/>
      <c r="N105" s="1"/>
      <c r="O105" s="1"/>
      <c r="P105" s="1"/>
      <c r="Q105" s="11"/>
      <c r="R105" s="11"/>
      <c r="S105" s="11"/>
    </row>
    <row r="106" spans="1:19" ht="15" customHeight="1" x14ac:dyDescent="0.35">
      <c r="A106" s="254"/>
      <c r="B106" s="281"/>
      <c r="C106" s="254"/>
      <c r="D106" s="167" t="s">
        <v>191</v>
      </c>
      <c r="E106" s="214">
        <v>50</v>
      </c>
      <c r="F106" s="214" t="s">
        <v>127</v>
      </c>
      <c r="G106" s="213">
        <v>1</v>
      </c>
      <c r="H106" s="213" t="s">
        <v>31</v>
      </c>
      <c r="I106" s="214">
        <v>0.6</v>
      </c>
      <c r="J106" s="213" t="s">
        <v>33</v>
      </c>
      <c r="K106" s="163">
        <f t="shared" si="4"/>
        <v>30</v>
      </c>
      <c r="L106" s="167" t="s">
        <v>19</v>
      </c>
      <c r="M106" s="1"/>
      <c r="N106" s="1"/>
      <c r="O106" s="1"/>
      <c r="P106" s="1"/>
      <c r="Q106" s="11"/>
      <c r="R106" s="11"/>
      <c r="S106" s="11"/>
    </row>
    <row r="107" spans="1:19" ht="30" x14ac:dyDescent="0.35">
      <c r="A107" s="254"/>
      <c r="B107" s="281"/>
      <c r="C107" s="254"/>
      <c r="D107" s="162" t="s">
        <v>192</v>
      </c>
      <c r="E107" s="214">
        <v>640</v>
      </c>
      <c r="F107" s="214" t="s">
        <v>149</v>
      </c>
      <c r="G107" s="213">
        <v>1</v>
      </c>
      <c r="H107" s="213" t="s">
        <v>31</v>
      </c>
      <c r="I107" s="214">
        <v>8</v>
      </c>
      <c r="J107" s="213" t="s">
        <v>33</v>
      </c>
      <c r="K107" s="163">
        <f t="shared" si="4"/>
        <v>5120</v>
      </c>
      <c r="L107" s="200"/>
      <c r="M107" s="1"/>
      <c r="N107" s="1"/>
      <c r="O107" s="1"/>
      <c r="P107" s="1"/>
      <c r="Q107" s="11"/>
      <c r="R107" s="11"/>
      <c r="S107" s="11"/>
    </row>
    <row r="108" spans="1:19" ht="15" customHeight="1" x14ac:dyDescent="0.35">
      <c r="A108" s="254"/>
      <c r="B108" s="281"/>
      <c r="C108" s="254"/>
      <c r="D108" s="167" t="s">
        <v>193</v>
      </c>
      <c r="E108" s="214">
        <v>1</v>
      </c>
      <c r="F108" s="214" t="s">
        <v>31</v>
      </c>
      <c r="G108" s="214">
        <v>1</v>
      </c>
      <c r="H108" s="214" t="s">
        <v>32</v>
      </c>
      <c r="I108" s="214">
        <v>350</v>
      </c>
      <c r="J108" s="213" t="s">
        <v>33</v>
      </c>
      <c r="K108" s="163">
        <f t="shared" si="4"/>
        <v>350</v>
      </c>
      <c r="L108" s="200"/>
      <c r="M108" s="1"/>
      <c r="N108" s="1"/>
      <c r="O108" s="1"/>
      <c r="P108" s="1"/>
      <c r="Q108" s="11"/>
      <c r="R108" s="11"/>
      <c r="S108" s="11"/>
    </row>
    <row r="109" spans="1:19" ht="15" customHeight="1" x14ac:dyDescent="0.35">
      <c r="A109" s="254"/>
      <c r="B109" s="281"/>
      <c r="C109" s="254"/>
      <c r="D109" s="162" t="s">
        <v>194</v>
      </c>
      <c r="E109" s="214">
        <v>30</v>
      </c>
      <c r="F109" s="214" t="s">
        <v>127</v>
      </c>
      <c r="G109" s="213">
        <v>1</v>
      </c>
      <c r="H109" s="213" t="s">
        <v>31</v>
      </c>
      <c r="I109" s="214">
        <v>10</v>
      </c>
      <c r="J109" s="213" t="s">
        <v>33</v>
      </c>
      <c r="K109" s="163">
        <f t="shared" si="4"/>
        <v>300</v>
      </c>
      <c r="L109" s="200"/>
      <c r="M109" s="1"/>
      <c r="N109" s="1"/>
      <c r="O109" s="1"/>
      <c r="P109" s="1"/>
      <c r="Q109" s="11"/>
      <c r="R109" s="11"/>
      <c r="S109" s="11"/>
    </row>
    <row r="110" spans="1:19" ht="30" x14ac:dyDescent="0.35">
      <c r="A110" s="254"/>
      <c r="B110" s="281"/>
      <c r="C110" s="254"/>
      <c r="D110" s="167" t="s">
        <v>195</v>
      </c>
      <c r="E110" s="214">
        <v>80</v>
      </c>
      <c r="F110" s="214" t="s">
        <v>196</v>
      </c>
      <c r="G110" s="213">
        <v>1</v>
      </c>
      <c r="H110" s="213" t="s">
        <v>31</v>
      </c>
      <c r="I110" s="214">
        <v>10</v>
      </c>
      <c r="J110" s="213" t="s">
        <v>33</v>
      </c>
      <c r="K110" s="163">
        <f t="shared" si="4"/>
        <v>800</v>
      </c>
      <c r="L110" s="200"/>
      <c r="M110" s="1"/>
      <c r="N110" s="1"/>
      <c r="O110" s="1"/>
      <c r="P110" s="1"/>
      <c r="Q110" s="11"/>
      <c r="R110" s="11"/>
      <c r="S110" s="11"/>
    </row>
    <row r="111" spans="1:19" ht="15" customHeight="1" x14ac:dyDescent="0.35">
      <c r="A111" s="254"/>
      <c r="B111" s="281"/>
      <c r="C111" s="254"/>
      <c r="D111" s="167" t="s">
        <v>197</v>
      </c>
      <c r="E111" s="214">
        <v>50</v>
      </c>
      <c r="F111" s="214" t="s">
        <v>196</v>
      </c>
      <c r="G111" s="213">
        <v>1</v>
      </c>
      <c r="H111" s="213" t="s">
        <v>31</v>
      </c>
      <c r="I111" s="214">
        <v>10</v>
      </c>
      <c r="J111" s="213" t="s">
        <v>33</v>
      </c>
      <c r="K111" s="163">
        <f t="shared" si="4"/>
        <v>500</v>
      </c>
      <c r="L111" s="200"/>
      <c r="M111" s="1"/>
      <c r="N111" s="1"/>
      <c r="O111" s="1"/>
      <c r="P111" s="1"/>
      <c r="Q111" s="11"/>
      <c r="R111" s="11"/>
      <c r="S111" s="11"/>
    </row>
    <row r="112" spans="1:19" ht="15" customHeight="1" x14ac:dyDescent="0.35">
      <c r="A112" s="254"/>
      <c r="B112" s="281"/>
      <c r="C112" s="254"/>
      <c r="D112" s="167" t="s">
        <v>198</v>
      </c>
      <c r="E112" s="214">
        <v>32</v>
      </c>
      <c r="F112" s="214" t="s">
        <v>78</v>
      </c>
      <c r="G112" s="213">
        <v>1</v>
      </c>
      <c r="H112" s="213" t="s">
        <v>31</v>
      </c>
      <c r="I112" s="214">
        <v>350</v>
      </c>
      <c r="J112" s="213" t="s">
        <v>33</v>
      </c>
      <c r="K112" s="163">
        <f t="shared" si="4"/>
        <v>11200</v>
      </c>
      <c r="L112" s="200"/>
      <c r="M112" s="1"/>
      <c r="N112" s="1"/>
      <c r="O112" s="1"/>
      <c r="P112" s="1"/>
      <c r="Q112" s="11"/>
      <c r="R112" s="11"/>
      <c r="S112" s="11"/>
    </row>
    <row r="113" spans="1:19" ht="15" customHeight="1" x14ac:dyDescent="0.35">
      <c r="A113" s="254"/>
      <c r="B113" s="281"/>
      <c r="C113" s="254"/>
      <c r="D113" s="167" t="s">
        <v>199</v>
      </c>
      <c r="E113" s="214">
        <v>45</v>
      </c>
      <c r="F113" s="214" t="s">
        <v>145</v>
      </c>
      <c r="G113" s="213">
        <v>1</v>
      </c>
      <c r="H113" s="213" t="s">
        <v>31</v>
      </c>
      <c r="I113" s="214">
        <v>35</v>
      </c>
      <c r="J113" s="213" t="s">
        <v>33</v>
      </c>
      <c r="K113" s="163">
        <f t="shared" si="4"/>
        <v>1575</v>
      </c>
      <c r="L113" s="147"/>
      <c r="M113" s="1"/>
      <c r="N113" s="1"/>
      <c r="O113" s="1"/>
      <c r="P113" s="1"/>
      <c r="Q113" s="11"/>
      <c r="R113" s="11"/>
      <c r="S113" s="11"/>
    </row>
    <row r="114" spans="1:19" ht="30" x14ac:dyDescent="0.35">
      <c r="A114" s="254"/>
      <c r="B114" s="281"/>
      <c r="C114" s="254"/>
      <c r="D114" s="167" t="s">
        <v>200</v>
      </c>
      <c r="E114" s="214">
        <v>6</v>
      </c>
      <c r="F114" s="214" t="s">
        <v>127</v>
      </c>
      <c r="G114" s="213">
        <v>1</v>
      </c>
      <c r="H114" s="213" t="s">
        <v>31</v>
      </c>
      <c r="I114" s="214">
        <v>200</v>
      </c>
      <c r="J114" s="213" t="s">
        <v>33</v>
      </c>
      <c r="K114" s="163">
        <f t="shared" si="4"/>
        <v>1200</v>
      </c>
      <c r="L114" s="147"/>
      <c r="M114" s="1"/>
      <c r="N114" s="1"/>
      <c r="O114" s="1"/>
      <c r="P114" s="1"/>
      <c r="Q114" s="11"/>
      <c r="R114" s="11"/>
      <c r="S114" s="11"/>
    </row>
    <row r="115" spans="1:19" ht="15" customHeight="1" x14ac:dyDescent="0.35">
      <c r="A115" s="254"/>
      <c r="B115" s="281"/>
      <c r="C115" s="254"/>
      <c r="D115" s="167" t="s">
        <v>201</v>
      </c>
      <c r="E115" s="214">
        <v>18</v>
      </c>
      <c r="F115" s="214" t="s">
        <v>202</v>
      </c>
      <c r="G115" s="213">
        <v>1</v>
      </c>
      <c r="H115" s="213" t="s">
        <v>31</v>
      </c>
      <c r="I115" s="214">
        <v>5</v>
      </c>
      <c r="J115" s="213" t="s">
        <v>33</v>
      </c>
      <c r="K115" s="163">
        <f t="shared" si="4"/>
        <v>90</v>
      </c>
      <c r="L115" s="147"/>
      <c r="M115" s="1"/>
      <c r="N115" s="1"/>
      <c r="O115" s="1"/>
      <c r="P115" s="1"/>
      <c r="Q115" s="11"/>
      <c r="R115" s="11"/>
      <c r="S115" s="11"/>
    </row>
    <row r="116" spans="1:19" ht="15" customHeight="1" x14ac:dyDescent="0.35">
      <c r="A116" s="254"/>
      <c r="B116" s="281"/>
      <c r="C116" s="254" t="s">
        <v>203</v>
      </c>
      <c r="D116" s="167" t="s">
        <v>204</v>
      </c>
      <c r="E116" s="214">
        <v>86</v>
      </c>
      <c r="F116" s="214" t="s">
        <v>78</v>
      </c>
      <c r="G116" s="214">
        <v>5</v>
      </c>
      <c r="H116" s="214" t="s">
        <v>151</v>
      </c>
      <c r="I116" s="214">
        <v>1.4</v>
      </c>
      <c r="J116" s="213" t="s">
        <v>33</v>
      </c>
      <c r="K116" s="163">
        <f t="shared" si="4"/>
        <v>602</v>
      </c>
      <c r="L116" s="147"/>
      <c r="M116" s="1"/>
      <c r="N116" s="1"/>
      <c r="O116" s="1"/>
      <c r="P116" s="1"/>
      <c r="Q116" s="11"/>
      <c r="R116" s="11"/>
      <c r="S116" s="11"/>
    </row>
    <row r="117" spans="1:19" ht="15" customHeight="1" x14ac:dyDescent="0.35">
      <c r="A117" s="254"/>
      <c r="B117" s="281"/>
      <c r="C117" s="254"/>
      <c r="D117" s="167" t="s">
        <v>205</v>
      </c>
      <c r="E117" s="214">
        <v>86</v>
      </c>
      <c r="F117" s="214" t="s">
        <v>78</v>
      </c>
      <c r="G117" s="214">
        <v>5</v>
      </c>
      <c r="H117" s="214" t="s">
        <v>151</v>
      </c>
      <c r="I117" s="214">
        <v>2.2000000000000002</v>
      </c>
      <c r="J117" s="213" t="s">
        <v>33</v>
      </c>
      <c r="K117" s="163">
        <f t="shared" si="4"/>
        <v>946.00000000000011</v>
      </c>
      <c r="L117" s="147"/>
      <c r="M117" s="1"/>
      <c r="N117" s="1"/>
      <c r="O117" s="1"/>
      <c r="P117" s="1"/>
      <c r="Q117" s="11"/>
      <c r="R117" s="11"/>
      <c r="S117" s="11"/>
    </row>
    <row r="118" spans="1:19" ht="15" customHeight="1" x14ac:dyDescent="0.35">
      <c r="A118" s="254"/>
      <c r="B118" s="281"/>
      <c r="C118" s="254"/>
      <c r="D118" s="167" t="s">
        <v>206</v>
      </c>
      <c r="E118" s="214">
        <v>86</v>
      </c>
      <c r="F118" s="214" t="s">
        <v>78</v>
      </c>
      <c r="G118" s="214">
        <v>1</v>
      </c>
      <c r="H118" s="214" t="s">
        <v>149</v>
      </c>
      <c r="I118" s="214">
        <v>11</v>
      </c>
      <c r="J118" s="213" t="s">
        <v>33</v>
      </c>
      <c r="K118" s="163">
        <f t="shared" si="4"/>
        <v>946</v>
      </c>
      <c r="L118" s="201"/>
      <c r="M118" s="1"/>
      <c r="N118" s="1"/>
      <c r="O118" s="1"/>
      <c r="P118" s="1"/>
      <c r="Q118" s="11"/>
      <c r="R118" s="11"/>
      <c r="S118" s="11"/>
    </row>
    <row r="119" spans="1:19" ht="15.75" x14ac:dyDescent="0.35">
      <c r="A119" s="255" t="s">
        <v>207</v>
      </c>
      <c r="B119" s="255"/>
      <c r="C119" s="255"/>
      <c r="D119" s="255"/>
      <c r="E119" s="255"/>
      <c r="F119" s="255"/>
      <c r="G119" s="255"/>
      <c r="H119" s="255"/>
      <c r="I119" s="255"/>
      <c r="J119" s="255"/>
      <c r="K119" s="203">
        <f>SUM(K61:K118)</f>
        <v>85839.4</v>
      </c>
      <c r="L119" s="204"/>
      <c r="M119" s="1"/>
      <c r="N119" s="1"/>
      <c r="O119" s="1"/>
      <c r="P119" s="1"/>
    </row>
    <row r="120" spans="1:19" ht="15" x14ac:dyDescent="0.35">
      <c r="A120" s="254" t="s">
        <v>208</v>
      </c>
      <c r="B120" s="218" t="s">
        <v>116</v>
      </c>
      <c r="C120" s="278" t="s">
        <v>19</v>
      </c>
      <c r="D120" s="278"/>
      <c r="E120" s="278" t="s">
        <v>19</v>
      </c>
      <c r="F120" s="278"/>
      <c r="G120" s="278"/>
      <c r="H120" s="278"/>
      <c r="I120" s="278"/>
      <c r="J120" s="278"/>
      <c r="K120" s="279"/>
      <c r="L120" s="167" t="s">
        <v>19</v>
      </c>
      <c r="M120" s="1"/>
      <c r="N120" s="1"/>
      <c r="O120" s="1"/>
      <c r="P120" s="1"/>
    </row>
    <row r="121" spans="1:19" x14ac:dyDescent="0.35">
      <c r="A121" s="254"/>
      <c r="B121" s="223" t="s">
        <v>209</v>
      </c>
      <c r="C121" s="285"/>
      <c r="D121" s="285"/>
      <c r="E121" s="223">
        <v>1</v>
      </c>
      <c r="F121" s="223" t="s">
        <v>31</v>
      </c>
      <c r="G121" s="223">
        <v>1</v>
      </c>
      <c r="H121" s="223" t="s">
        <v>32</v>
      </c>
      <c r="I121" s="223">
        <v>300</v>
      </c>
      <c r="J121" s="223" t="s">
        <v>33</v>
      </c>
      <c r="K121" s="224">
        <v>300</v>
      </c>
      <c r="L121" s="225" t="s">
        <v>211</v>
      </c>
      <c r="M121" s="1"/>
      <c r="N121" s="1"/>
      <c r="O121" s="1"/>
      <c r="P121" s="1"/>
      <c r="Q121" s="11"/>
      <c r="R121" s="11"/>
      <c r="S121" s="11"/>
    </row>
    <row r="122" spans="1:19" x14ac:dyDescent="0.35">
      <c r="A122" s="254"/>
      <c r="B122" s="223" t="s">
        <v>1756</v>
      </c>
      <c r="C122" s="285" t="s">
        <v>1757</v>
      </c>
      <c r="D122" s="285"/>
      <c r="E122" s="223">
        <v>1</v>
      </c>
      <c r="F122" s="223" t="s">
        <v>31</v>
      </c>
      <c r="G122" s="223">
        <v>1</v>
      </c>
      <c r="H122" s="223" t="s">
        <v>32</v>
      </c>
      <c r="I122" s="226">
        <v>1500</v>
      </c>
      <c r="J122" s="223" t="s">
        <v>33</v>
      </c>
      <c r="K122" s="224">
        <v>1500</v>
      </c>
      <c r="L122" s="225"/>
      <c r="M122" s="1"/>
      <c r="N122" s="1"/>
      <c r="O122" s="1"/>
      <c r="P122" s="1"/>
      <c r="Q122" s="11"/>
      <c r="R122" s="11"/>
      <c r="S122" s="11"/>
    </row>
    <row r="123" spans="1:19" x14ac:dyDescent="0.35">
      <c r="A123" s="254"/>
      <c r="B123" s="226" t="s">
        <v>212</v>
      </c>
      <c r="C123" s="286" t="s">
        <v>213</v>
      </c>
      <c r="D123" s="286"/>
      <c r="E123" s="223">
        <v>1</v>
      </c>
      <c r="F123" s="223" t="s">
        <v>31</v>
      </c>
      <c r="G123" s="223">
        <v>1</v>
      </c>
      <c r="H123" s="223" t="s">
        <v>32</v>
      </c>
      <c r="I123" s="223">
        <v>550</v>
      </c>
      <c r="J123" s="223" t="s">
        <v>33</v>
      </c>
      <c r="K123" s="224">
        <v>550</v>
      </c>
      <c r="L123" s="227"/>
      <c r="M123" s="139"/>
      <c r="N123" s="139"/>
      <c r="O123" s="139"/>
      <c r="P123" s="139"/>
      <c r="Q123" s="140"/>
      <c r="R123" s="140"/>
      <c r="S123" s="140"/>
    </row>
    <row r="124" spans="1:19" x14ac:dyDescent="0.35">
      <c r="A124" s="254"/>
      <c r="B124" s="226" t="s">
        <v>214</v>
      </c>
      <c r="C124" s="286" t="s">
        <v>215</v>
      </c>
      <c r="D124" s="286"/>
      <c r="E124" s="223">
        <v>100</v>
      </c>
      <c r="F124" s="223" t="s">
        <v>127</v>
      </c>
      <c r="G124" s="223">
        <v>1</v>
      </c>
      <c r="H124" s="223" t="s">
        <v>32</v>
      </c>
      <c r="I124" s="223">
        <v>2.8</v>
      </c>
      <c r="J124" s="223" t="s">
        <v>33</v>
      </c>
      <c r="K124" s="224">
        <v>280</v>
      </c>
      <c r="L124" s="225"/>
      <c r="M124" s="139"/>
      <c r="N124" s="139"/>
      <c r="O124" s="139"/>
      <c r="P124" s="139"/>
      <c r="Q124" s="140"/>
      <c r="R124" s="140"/>
      <c r="S124" s="140"/>
    </row>
    <row r="125" spans="1:19" ht="15.75" x14ac:dyDescent="0.35">
      <c r="A125" s="263" t="s">
        <v>216</v>
      </c>
      <c r="B125" s="263"/>
      <c r="C125" s="263"/>
      <c r="D125" s="263"/>
      <c r="E125" s="263"/>
      <c r="F125" s="263"/>
      <c r="G125" s="263"/>
      <c r="H125" s="263"/>
      <c r="I125" s="263"/>
      <c r="J125" s="263"/>
      <c r="K125" s="151">
        <f>SUM(K121:K124)</f>
        <v>2630</v>
      </c>
      <c r="L125" s="166" t="s">
        <v>19</v>
      </c>
      <c r="M125" s="1"/>
      <c r="N125" s="1"/>
      <c r="O125" s="1"/>
      <c r="P125" s="1"/>
    </row>
    <row r="126" spans="1:19" ht="15.75" x14ac:dyDescent="0.35">
      <c r="A126" s="283" t="s">
        <v>217</v>
      </c>
      <c r="B126" s="187" t="s">
        <v>218</v>
      </c>
      <c r="C126" s="264" t="s">
        <v>219</v>
      </c>
      <c r="D126" s="264"/>
      <c r="E126" s="264" t="s">
        <v>19</v>
      </c>
      <c r="F126" s="264"/>
      <c r="G126" s="264"/>
      <c r="H126" s="264"/>
      <c r="I126" s="264"/>
      <c r="J126" s="264"/>
      <c r="K126" s="265"/>
      <c r="L126" s="221" t="s">
        <v>19</v>
      </c>
      <c r="M126" s="1"/>
      <c r="N126" s="1"/>
      <c r="O126" s="1"/>
      <c r="P126" s="1"/>
    </row>
    <row r="127" spans="1:19" ht="15" customHeight="1" x14ac:dyDescent="0.35">
      <c r="A127" s="284"/>
      <c r="B127" s="253" t="s">
        <v>1683</v>
      </c>
      <c r="C127" s="213" t="s">
        <v>221</v>
      </c>
      <c r="D127" s="213" t="s">
        <v>222</v>
      </c>
      <c r="E127" s="213">
        <v>1</v>
      </c>
      <c r="F127" s="213" t="s">
        <v>102</v>
      </c>
      <c r="G127" s="213">
        <v>10</v>
      </c>
      <c r="H127" s="213" t="s">
        <v>223</v>
      </c>
      <c r="I127" s="213">
        <v>500</v>
      </c>
      <c r="J127" s="213" t="s">
        <v>33</v>
      </c>
      <c r="K127" s="148">
        <f t="shared" ref="K127:K145" si="5">E127*G127*I127</f>
        <v>5000</v>
      </c>
      <c r="L127" s="162" t="s">
        <v>224</v>
      </c>
      <c r="M127" s="1"/>
      <c r="N127" s="1"/>
      <c r="O127" s="1"/>
      <c r="P127" s="1"/>
      <c r="Q127" s="11"/>
      <c r="R127" s="11"/>
      <c r="S127" s="11"/>
    </row>
    <row r="128" spans="1:19" ht="15" customHeight="1" x14ac:dyDescent="0.35">
      <c r="A128" s="284"/>
      <c r="B128" s="253"/>
      <c r="C128" s="253" t="s">
        <v>1682</v>
      </c>
      <c r="D128" s="213" t="s">
        <v>226</v>
      </c>
      <c r="E128" s="213">
        <v>1</v>
      </c>
      <c r="F128" s="213" t="s">
        <v>102</v>
      </c>
      <c r="G128" s="213">
        <v>2</v>
      </c>
      <c r="H128" s="213" t="s">
        <v>223</v>
      </c>
      <c r="I128" s="213">
        <v>500</v>
      </c>
      <c r="J128" s="213" t="s">
        <v>33</v>
      </c>
      <c r="K128" s="148">
        <f t="shared" si="5"/>
        <v>1000</v>
      </c>
      <c r="L128" s="162" t="s">
        <v>227</v>
      </c>
      <c r="M128" s="1"/>
      <c r="N128" s="1"/>
      <c r="O128" s="1"/>
      <c r="P128" s="1"/>
      <c r="Q128" s="11"/>
      <c r="R128" s="11"/>
      <c r="S128" s="11"/>
    </row>
    <row r="129" spans="1:19" ht="15" customHeight="1" x14ac:dyDescent="0.35">
      <c r="A129" s="284"/>
      <c r="B129" s="253"/>
      <c r="C129" s="253"/>
      <c r="D129" s="213" t="s">
        <v>228</v>
      </c>
      <c r="E129" s="213">
        <v>1</v>
      </c>
      <c r="F129" s="213" t="s">
        <v>102</v>
      </c>
      <c r="G129" s="213">
        <v>2</v>
      </c>
      <c r="H129" s="213" t="s">
        <v>223</v>
      </c>
      <c r="I129" s="213">
        <v>500</v>
      </c>
      <c r="J129" s="213" t="s">
        <v>33</v>
      </c>
      <c r="K129" s="148">
        <f t="shared" si="5"/>
        <v>1000</v>
      </c>
      <c r="L129" s="162" t="s">
        <v>229</v>
      </c>
      <c r="M129" s="1"/>
      <c r="N129" s="1"/>
      <c r="O129" s="1"/>
      <c r="P129" s="1"/>
      <c r="Q129" s="11"/>
      <c r="R129" s="11"/>
      <c r="S129" s="11"/>
    </row>
    <row r="130" spans="1:19" ht="15" customHeight="1" x14ac:dyDescent="0.35">
      <c r="A130" s="284"/>
      <c r="B130" s="253"/>
      <c r="C130" s="253"/>
      <c r="D130" s="213" t="s">
        <v>230</v>
      </c>
      <c r="E130" s="213">
        <v>4</v>
      </c>
      <c r="F130" s="213" t="s">
        <v>102</v>
      </c>
      <c r="G130" s="213">
        <v>2</v>
      </c>
      <c r="H130" s="213" t="s">
        <v>223</v>
      </c>
      <c r="I130" s="213">
        <v>400</v>
      </c>
      <c r="J130" s="213" t="s">
        <v>33</v>
      </c>
      <c r="K130" s="148">
        <f t="shared" si="5"/>
        <v>3200</v>
      </c>
      <c r="L130" s="162" t="s">
        <v>231</v>
      </c>
      <c r="M130" s="1"/>
      <c r="N130" s="1"/>
      <c r="O130" s="1"/>
      <c r="P130" s="1"/>
      <c r="Q130" s="11"/>
      <c r="R130" s="11"/>
      <c r="S130" s="11"/>
    </row>
    <row r="131" spans="1:19" ht="30" x14ac:dyDescent="0.35">
      <c r="A131" s="284"/>
      <c r="B131" s="253"/>
      <c r="C131" s="253"/>
      <c r="D131" s="213" t="s">
        <v>232</v>
      </c>
      <c r="E131" s="213">
        <v>20</v>
      </c>
      <c r="F131" s="213" t="s">
        <v>233</v>
      </c>
      <c r="G131" s="213">
        <v>2</v>
      </c>
      <c r="H131" s="213" t="s">
        <v>80</v>
      </c>
      <c r="I131" s="213">
        <v>60</v>
      </c>
      <c r="J131" s="213" t="s">
        <v>33</v>
      </c>
      <c r="K131" s="148">
        <f t="shared" si="5"/>
        <v>2400</v>
      </c>
      <c r="L131" s="162" t="s">
        <v>234</v>
      </c>
      <c r="M131" s="1"/>
      <c r="N131" s="1"/>
      <c r="O131" s="1"/>
      <c r="P131" s="1"/>
      <c r="Q131" s="11"/>
      <c r="R131" s="11"/>
      <c r="S131" s="11"/>
    </row>
    <row r="132" spans="1:19" ht="15" customHeight="1" x14ac:dyDescent="0.35">
      <c r="A132" s="284"/>
      <c r="B132" s="253"/>
      <c r="C132" s="253" t="s">
        <v>1681</v>
      </c>
      <c r="D132" s="213" t="s">
        <v>236</v>
      </c>
      <c r="E132" s="213">
        <v>3</v>
      </c>
      <c r="F132" s="213" t="s">
        <v>107</v>
      </c>
      <c r="G132" s="213">
        <v>1</v>
      </c>
      <c r="H132" s="213" t="s">
        <v>80</v>
      </c>
      <c r="I132" s="213">
        <v>400</v>
      </c>
      <c r="J132" s="213" t="s">
        <v>33</v>
      </c>
      <c r="K132" s="148">
        <f t="shared" si="5"/>
        <v>1200</v>
      </c>
      <c r="L132" s="162" t="s">
        <v>237</v>
      </c>
      <c r="M132" s="1"/>
      <c r="N132" s="1"/>
      <c r="O132" s="1"/>
      <c r="P132" s="1"/>
      <c r="Q132" s="11"/>
      <c r="R132" s="11"/>
      <c r="S132" s="11"/>
    </row>
    <row r="133" spans="1:19" ht="15" x14ac:dyDescent="0.35">
      <c r="A133" s="284"/>
      <c r="B133" s="253"/>
      <c r="C133" s="253"/>
      <c r="D133" s="213" t="s">
        <v>238</v>
      </c>
      <c r="E133" s="213">
        <v>1</v>
      </c>
      <c r="F133" s="213" t="s">
        <v>102</v>
      </c>
      <c r="G133" s="213">
        <v>2</v>
      </c>
      <c r="H133" s="213" t="s">
        <v>223</v>
      </c>
      <c r="I133" s="213">
        <v>500</v>
      </c>
      <c r="J133" s="213" t="s">
        <v>33</v>
      </c>
      <c r="K133" s="148">
        <f t="shared" si="5"/>
        <v>1000</v>
      </c>
      <c r="L133" s="162" t="s">
        <v>239</v>
      </c>
      <c r="M133" s="1"/>
      <c r="N133" s="1"/>
      <c r="O133" s="1"/>
      <c r="P133" s="1"/>
      <c r="Q133" s="11"/>
      <c r="R133" s="11"/>
      <c r="S133" s="11"/>
    </row>
    <row r="134" spans="1:19" ht="30" x14ac:dyDescent="0.35">
      <c r="A134" s="284"/>
      <c r="B134" s="253"/>
      <c r="C134" s="253"/>
      <c r="D134" s="213" t="s">
        <v>240</v>
      </c>
      <c r="E134" s="213">
        <v>3</v>
      </c>
      <c r="F134" s="213" t="s">
        <v>102</v>
      </c>
      <c r="G134" s="213">
        <v>1</v>
      </c>
      <c r="H134" s="213" t="s">
        <v>223</v>
      </c>
      <c r="I134" s="213">
        <v>400</v>
      </c>
      <c r="J134" s="213" t="s">
        <v>33</v>
      </c>
      <c r="K134" s="148">
        <f t="shared" si="5"/>
        <v>1200</v>
      </c>
      <c r="L134" s="162" t="s">
        <v>241</v>
      </c>
      <c r="M134" s="1"/>
      <c r="N134" s="1"/>
      <c r="O134" s="1"/>
      <c r="P134" s="1"/>
      <c r="Q134" s="11"/>
      <c r="R134" s="11"/>
      <c r="S134" s="11"/>
    </row>
    <row r="135" spans="1:19" ht="45" customHeight="1" x14ac:dyDescent="0.35">
      <c r="A135" s="284"/>
      <c r="B135" s="253"/>
      <c r="C135" s="253"/>
      <c r="D135" s="213" t="s">
        <v>242</v>
      </c>
      <c r="E135" s="213">
        <v>5</v>
      </c>
      <c r="F135" s="213" t="s">
        <v>102</v>
      </c>
      <c r="G135" s="213">
        <v>1</v>
      </c>
      <c r="H135" s="213" t="s">
        <v>223</v>
      </c>
      <c r="I135" s="213">
        <v>400</v>
      </c>
      <c r="J135" s="213" t="s">
        <v>33</v>
      </c>
      <c r="K135" s="148">
        <f t="shared" si="5"/>
        <v>2000</v>
      </c>
      <c r="L135" s="162" t="s">
        <v>243</v>
      </c>
      <c r="M135" s="1"/>
      <c r="N135" s="1"/>
      <c r="O135" s="1"/>
      <c r="P135" s="1"/>
      <c r="Q135" s="11"/>
      <c r="R135" s="11"/>
      <c r="S135" s="11"/>
    </row>
    <row r="136" spans="1:19" ht="15" x14ac:dyDescent="0.35">
      <c r="A136" s="284"/>
      <c r="B136" s="253"/>
      <c r="C136" s="253"/>
      <c r="D136" s="213" t="s">
        <v>244</v>
      </c>
      <c r="E136" s="213">
        <v>3</v>
      </c>
      <c r="F136" s="213" t="s">
        <v>102</v>
      </c>
      <c r="G136" s="213">
        <v>1</v>
      </c>
      <c r="H136" s="213" t="s">
        <v>223</v>
      </c>
      <c r="I136" s="213">
        <v>400</v>
      </c>
      <c r="J136" s="213" t="s">
        <v>33</v>
      </c>
      <c r="K136" s="148">
        <f t="shared" si="5"/>
        <v>1200</v>
      </c>
      <c r="L136" s="162" t="s">
        <v>245</v>
      </c>
      <c r="M136" s="1"/>
      <c r="N136" s="1"/>
      <c r="O136" s="1"/>
      <c r="P136" s="1"/>
      <c r="Q136" s="11"/>
      <c r="R136" s="11"/>
      <c r="S136" s="11"/>
    </row>
    <row r="137" spans="1:19" ht="45" x14ac:dyDescent="0.35">
      <c r="A137" s="284"/>
      <c r="B137" s="253"/>
      <c r="C137" s="253"/>
      <c r="D137" s="213" t="s">
        <v>246</v>
      </c>
      <c r="E137" s="213">
        <v>42</v>
      </c>
      <c r="F137" s="213" t="s">
        <v>233</v>
      </c>
      <c r="G137" s="213">
        <v>2</v>
      </c>
      <c r="H137" s="213" t="s">
        <v>80</v>
      </c>
      <c r="I137" s="213">
        <v>60</v>
      </c>
      <c r="J137" s="213" t="s">
        <v>33</v>
      </c>
      <c r="K137" s="148">
        <f t="shared" si="5"/>
        <v>5040</v>
      </c>
      <c r="L137" s="162" t="s">
        <v>247</v>
      </c>
      <c r="M137" s="1"/>
      <c r="N137" s="1"/>
      <c r="O137" s="1"/>
      <c r="P137" s="1"/>
      <c r="Q137" s="11"/>
      <c r="R137" s="11"/>
      <c r="S137" s="11"/>
    </row>
    <row r="138" spans="1:19" ht="15" x14ac:dyDescent="0.35">
      <c r="A138" s="284"/>
      <c r="B138" s="253"/>
      <c r="C138" s="253"/>
      <c r="D138" s="213" t="s">
        <v>248</v>
      </c>
      <c r="E138" s="213">
        <v>2</v>
      </c>
      <c r="F138" s="213" t="s">
        <v>107</v>
      </c>
      <c r="G138" s="213">
        <v>1</v>
      </c>
      <c r="H138" s="213" t="s">
        <v>223</v>
      </c>
      <c r="I138" s="213">
        <v>400</v>
      </c>
      <c r="J138" s="213" t="s">
        <v>33</v>
      </c>
      <c r="K138" s="148">
        <f t="shared" si="5"/>
        <v>800</v>
      </c>
      <c r="L138" s="162" t="s">
        <v>249</v>
      </c>
      <c r="M138" s="1"/>
      <c r="N138" s="1"/>
      <c r="O138" s="1"/>
      <c r="P138" s="1"/>
      <c r="Q138" s="11"/>
      <c r="R138" s="11"/>
      <c r="S138" s="11"/>
    </row>
    <row r="139" spans="1:19" ht="15" x14ac:dyDescent="0.35">
      <c r="A139" s="284"/>
      <c r="B139" s="253"/>
      <c r="C139" s="253"/>
      <c r="D139" s="213" t="s">
        <v>250</v>
      </c>
      <c r="E139" s="213">
        <v>1</v>
      </c>
      <c r="F139" s="213" t="s">
        <v>107</v>
      </c>
      <c r="G139" s="213">
        <v>1</v>
      </c>
      <c r="H139" s="213" t="s">
        <v>223</v>
      </c>
      <c r="I139" s="213">
        <v>400</v>
      </c>
      <c r="J139" s="213" t="s">
        <v>33</v>
      </c>
      <c r="K139" s="148">
        <f t="shared" si="5"/>
        <v>400</v>
      </c>
      <c r="L139" s="162"/>
      <c r="M139" s="1"/>
      <c r="N139" s="1"/>
      <c r="O139" s="1"/>
      <c r="P139" s="1"/>
      <c r="Q139" s="11"/>
      <c r="R139" s="11"/>
      <c r="S139" s="11"/>
    </row>
    <row r="140" spans="1:19" ht="15" x14ac:dyDescent="0.35">
      <c r="A140" s="284"/>
      <c r="B140" s="253"/>
      <c r="C140" s="253"/>
      <c r="D140" s="213" t="s">
        <v>251</v>
      </c>
      <c r="E140" s="213">
        <v>1</v>
      </c>
      <c r="F140" s="213" t="s">
        <v>102</v>
      </c>
      <c r="G140" s="213">
        <v>10</v>
      </c>
      <c r="H140" s="213" t="s">
        <v>223</v>
      </c>
      <c r="I140" s="213">
        <v>500</v>
      </c>
      <c r="J140" s="213" t="s">
        <v>33</v>
      </c>
      <c r="K140" s="148">
        <f t="shared" si="5"/>
        <v>5000</v>
      </c>
      <c r="L140" s="162" t="s">
        <v>252</v>
      </c>
      <c r="M140" s="1"/>
      <c r="N140" s="1"/>
      <c r="O140" s="1"/>
      <c r="P140" s="1"/>
      <c r="Q140" s="11"/>
      <c r="R140" s="11"/>
      <c r="S140" s="11"/>
    </row>
    <row r="141" spans="1:19" ht="15" x14ac:dyDescent="0.35">
      <c r="A141" s="284"/>
      <c r="B141" s="253"/>
      <c r="C141" s="253" t="s">
        <v>253</v>
      </c>
      <c r="D141" s="213" t="s">
        <v>254</v>
      </c>
      <c r="E141" s="213">
        <v>2</v>
      </c>
      <c r="F141" s="213" t="s">
        <v>102</v>
      </c>
      <c r="G141" s="213">
        <v>1</v>
      </c>
      <c r="H141" s="213" t="s">
        <v>223</v>
      </c>
      <c r="I141" s="213">
        <v>500</v>
      </c>
      <c r="J141" s="213" t="s">
        <v>33</v>
      </c>
      <c r="K141" s="148">
        <f t="shared" si="5"/>
        <v>1000</v>
      </c>
      <c r="L141" s="162" t="s">
        <v>255</v>
      </c>
      <c r="M141" s="1"/>
      <c r="N141" s="1"/>
      <c r="O141" s="1"/>
      <c r="P141" s="1"/>
      <c r="Q141" s="11"/>
      <c r="R141" s="11"/>
      <c r="S141" s="11"/>
    </row>
    <row r="142" spans="1:19" ht="30" x14ac:dyDescent="0.35">
      <c r="A142" s="284"/>
      <c r="B142" s="253"/>
      <c r="C142" s="253"/>
      <c r="D142" s="213" t="s">
        <v>256</v>
      </c>
      <c r="E142" s="213">
        <v>5.5</v>
      </c>
      <c r="F142" s="213" t="s">
        <v>233</v>
      </c>
      <c r="G142" s="213">
        <v>1</v>
      </c>
      <c r="H142" s="213" t="s">
        <v>223</v>
      </c>
      <c r="I142" s="213">
        <v>60</v>
      </c>
      <c r="J142" s="213" t="s">
        <v>33</v>
      </c>
      <c r="K142" s="148">
        <f t="shared" si="5"/>
        <v>330</v>
      </c>
      <c r="L142" s="162" t="s">
        <v>257</v>
      </c>
      <c r="M142" s="1"/>
      <c r="N142" s="1"/>
      <c r="O142" s="1"/>
      <c r="P142" s="1"/>
      <c r="Q142" s="11"/>
      <c r="R142" s="11"/>
      <c r="S142" s="11"/>
    </row>
    <row r="143" spans="1:19" ht="15" x14ac:dyDescent="0.35">
      <c r="A143" s="284"/>
      <c r="B143" s="253"/>
      <c r="C143" s="253"/>
      <c r="D143" s="213" t="s">
        <v>258</v>
      </c>
      <c r="E143" s="213">
        <v>3</v>
      </c>
      <c r="F143" s="213" t="s">
        <v>102</v>
      </c>
      <c r="G143" s="213">
        <v>1</v>
      </c>
      <c r="H143" s="213" t="s">
        <v>223</v>
      </c>
      <c r="I143" s="213">
        <v>400</v>
      </c>
      <c r="J143" s="213" t="s">
        <v>33</v>
      </c>
      <c r="K143" s="148">
        <f t="shared" si="5"/>
        <v>1200</v>
      </c>
      <c r="L143" s="162"/>
      <c r="M143" s="1"/>
      <c r="N143" s="1"/>
      <c r="O143" s="1"/>
      <c r="P143" s="1"/>
      <c r="Q143" s="11"/>
      <c r="R143" s="11"/>
      <c r="S143" s="11"/>
    </row>
    <row r="144" spans="1:19" ht="15" x14ac:dyDescent="0.35">
      <c r="A144" s="284"/>
      <c r="B144" s="253"/>
      <c r="C144" s="213" t="s">
        <v>259</v>
      </c>
      <c r="D144" s="213" t="s">
        <v>260</v>
      </c>
      <c r="E144" s="213">
        <v>2</v>
      </c>
      <c r="F144" s="213" t="s">
        <v>107</v>
      </c>
      <c r="G144" s="213">
        <v>1</v>
      </c>
      <c r="H144" s="213" t="s">
        <v>80</v>
      </c>
      <c r="I144" s="213">
        <v>500</v>
      </c>
      <c r="J144" s="213" t="s">
        <v>33</v>
      </c>
      <c r="K144" s="148">
        <f t="shared" si="5"/>
        <v>1000</v>
      </c>
      <c r="L144" s="162" t="s">
        <v>255</v>
      </c>
      <c r="M144" s="1"/>
      <c r="N144" s="1"/>
      <c r="O144" s="1"/>
      <c r="P144" s="1"/>
      <c r="Q144" s="11"/>
      <c r="R144" s="11"/>
      <c r="S144" s="11"/>
    </row>
    <row r="145" spans="1:19" ht="30" x14ac:dyDescent="0.35">
      <c r="A145" s="284"/>
      <c r="B145" s="213" t="s">
        <v>261</v>
      </c>
      <c r="C145" s="213" t="s">
        <v>262</v>
      </c>
      <c r="D145" s="213" t="s">
        <v>263</v>
      </c>
      <c r="E145" s="213">
        <v>3</v>
      </c>
      <c r="F145" s="213" t="s">
        <v>102</v>
      </c>
      <c r="G145" s="213">
        <v>1</v>
      </c>
      <c r="H145" s="213" t="s">
        <v>264</v>
      </c>
      <c r="I145" s="213">
        <v>1865</v>
      </c>
      <c r="J145" s="213" t="s">
        <v>265</v>
      </c>
      <c r="K145" s="148">
        <f t="shared" si="5"/>
        <v>5595</v>
      </c>
      <c r="L145" s="162"/>
      <c r="M145" s="139"/>
      <c r="N145" s="139"/>
      <c r="O145" s="139"/>
      <c r="P145" s="139"/>
      <c r="Q145" s="140"/>
      <c r="R145" s="140"/>
      <c r="S145" s="140"/>
    </row>
    <row r="146" spans="1:19" ht="15.75" x14ac:dyDescent="0.35">
      <c r="A146" s="262" t="s">
        <v>266</v>
      </c>
      <c r="B146" s="262"/>
      <c r="C146" s="262"/>
      <c r="D146" s="262"/>
      <c r="E146" s="262"/>
      <c r="F146" s="262"/>
      <c r="G146" s="262"/>
      <c r="H146" s="262"/>
      <c r="I146" s="262"/>
      <c r="J146" s="262"/>
      <c r="K146" s="151">
        <f>SUM(K127:K145)</f>
        <v>39565</v>
      </c>
      <c r="L146" s="204"/>
      <c r="M146" s="1"/>
      <c r="N146" s="1"/>
      <c r="O146" s="1"/>
      <c r="P146" s="1"/>
    </row>
    <row r="147" spans="1:19" ht="15.75" x14ac:dyDescent="0.35">
      <c r="A147" s="282" t="s">
        <v>267</v>
      </c>
      <c r="B147" s="282"/>
      <c r="C147" s="282"/>
      <c r="D147" s="282"/>
      <c r="E147" s="282"/>
      <c r="F147" s="282"/>
      <c r="G147" s="282"/>
      <c r="H147" s="282"/>
      <c r="I147" s="282"/>
      <c r="J147" s="282"/>
      <c r="K147" s="207">
        <f>K11+K28+K48+K59+K119+K125+K146</f>
        <v>1212579.2599999998</v>
      </c>
      <c r="L147" s="208" t="s">
        <v>268</v>
      </c>
      <c r="M147" s="1"/>
      <c r="N147" s="1"/>
      <c r="O147" s="1"/>
      <c r="P147" s="1"/>
    </row>
    <row r="148" spans="1:19" ht="15.75" x14ac:dyDescent="0.35">
      <c r="A148" s="282" t="s">
        <v>269</v>
      </c>
      <c r="B148" s="282"/>
      <c r="C148" s="282"/>
      <c r="D148" s="282"/>
      <c r="E148" s="282"/>
      <c r="F148" s="282"/>
      <c r="G148" s="282"/>
      <c r="H148" s="282"/>
      <c r="I148" s="282"/>
      <c r="J148" s="282"/>
      <c r="K148" s="207">
        <f>K147*5%</f>
        <v>60628.962999999989</v>
      </c>
      <c r="L148" s="208" t="s">
        <v>19</v>
      </c>
      <c r="M148" s="1"/>
      <c r="N148" s="1"/>
      <c r="O148" s="1"/>
      <c r="P148" s="1"/>
    </row>
    <row r="149" spans="1:19" ht="15.75" x14ac:dyDescent="0.35">
      <c r="A149" s="282" t="s">
        <v>270</v>
      </c>
      <c r="B149" s="282"/>
      <c r="C149" s="282"/>
      <c r="D149" s="282"/>
      <c r="E149" s="282"/>
      <c r="F149" s="282"/>
      <c r="G149" s="282"/>
      <c r="H149" s="282"/>
      <c r="I149" s="282"/>
      <c r="J149" s="282"/>
      <c r="K149" s="207" t="s">
        <v>271</v>
      </c>
      <c r="L149" s="209" t="s">
        <v>19</v>
      </c>
      <c r="M149" s="1"/>
      <c r="N149" s="1"/>
      <c r="O149" s="1"/>
      <c r="P149" s="1"/>
    </row>
    <row r="150" spans="1:19" ht="15.75" x14ac:dyDescent="0.35">
      <c r="A150" s="282" t="s">
        <v>272</v>
      </c>
      <c r="B150" s="282"/>
      <c r="C150" s="282"/>
      <c r="D150" s="282"/>
      <c r="E150" s="282"/>
      <c r="F150" s="282"/>
      <c r="G150" s="282"/>
      <c r="H150" s="282"/>
      <c r="I150" s="282"/>
      <c r="J150" s="282"/>
      <c r="K150" s="210">
        <f>(K147+K148)*6%</f>
        <v>76392.493379999985</v>
      </c>
      <c r="L150" s="208"/>
      <c r="M150" s="1"/>
      <c r="N150" s="1"/>
      <c r="O150" s="1"/>
      <c r="P150" s="1"/>
    </row>
    <row r="151" spans="1:19" ht="16.899999999999999" x14ac:dyDescent="0.35">
      <c r="A151" s="252" t="s">
        <v>2</v>
      </c>
      <c r="B151" s="252"/>
      <c r="C151" s="252"/>
      <c r="D151" s="252"/>
      <c r="E151" s="252"/>
      <c r="F151" s="252"/>
      <c r="G151" s="252"/>
      <c r="H151" s="252"/>
      <c r="I151" s="252"/>
      <c r="J151" s="252"/>
      <c r="K151" s="211">
        <f>K147+K148+K150</f>
        <v>1349600.7163799996</v>
      </c>
      <c r="L151" s="212"/>
      <c r="M151" s="1"/>
      <c r="N151" s="1"/>
      <c r="O151" s="1"/>
      <c r="P151" s="1"/>
    </row>
    <row r="152" spans="1:19" x14ac:dyDescent="0.35">
      <c r="A152" s="1"/>
      <c r="B152" s="1"/>
      <c r="C152" s="181"/>
      <c r="D152" s="181"/>
      <c r="E152" s="1"/>
      <c r="F152" s="1"/>
      <c r="G152" s="1"/>
      <c r="H152" s="1"/>
      <c r="I152" s="1"/>
      <c r="J152" s="1"/>
      <c r="K152" s="54"/>
      <c r="L152" s="55"/>
      <c r="M152" s="1"/>
      <c r="N152" s="1"/>
      <c r="O152" s="1"/>
      <c r="P152" s="1"/>
    </row>
    <row r="153" spans="1:19" ht="15.75" x14ac:dyDescent="0.35">
      <c r="A153" s="1"/>
      <c r="B153" s="1"/>
      <c r="C153" s="181"/>
      <c r="D153" s="181"/>
      <c r="E153" s="1"/>
      <c r="F153" s="1"/>
      <c r="G153" s="1"/>
      <c r="H153" s="1"/>
      <c r="I153" s="1"/>
      <c r="J153" s="1"/>
      <c r="K153" s="56"/>
      <c r="L153" s="55"/>
      <c r="M153" s="1"/>
      <c r="N153" s="1"/>
      <c r="O153" s="1"/>
      <c r="P153" s="1"/>
    </row>
    <row r="154" spans="1:19" ht="15" x14ac:dyDescent="0.35">
      <c r="A154" s="1"/>
      <c r="B154" s="1"/>
      <c r="C154" s="181"/>
      <c r="D154" s="181"/>
      <c r="E154" s="1"/>
      <c r="F154" s="1"/>
      <c r="G154" s="1"/>
      <c r="H154" s="1"/>
      <c r="I154" s="1"/>
      <c r="J154" s="1"/>
      <c r="K154" s="57"/>
      <c r="L154" s="55"/>
      <c r="M154" s="1"/>
      <c r="N154" s="1"/>
      <c r="O154" s="1"/>
      <c r="P154" s="1"/>
    </row>
    <row r="155" spans="1:19" ht="15.75" x14ac:dyDescent="0.35">
      <c r="A155" s="1"/>
      <c r="B155" s="1"/>
      <c r="C155" s="181"/>
      <c r="D155" s="181"/>
      <c r="E155" s="1"/>
      <c r="F155" s="1"/>
      <c r="G155" s="1"/>
      <c r="H155" s="1"/>
      <c r="I155" s="1"/>
      <c r="J155" s="1"/>
      <c r="K155" s="56"/>
      <c r="L155" s="55"/>
      <c r="M155" s="1"/>
      <c r="N155" s="1"/>
      <c r="O155" s="1"/>
      <c r="P155" s="1"/>
    </row>
    <row r="156" spans="1:19" x14ac:dyDescent="0.35">
      <c r="A156" s="1"/>
      <c r="B156" s="1"/>
      <c r="C156" s="181"/>
      <c r="D156" s="181"/>
      <c r="E156" s="1"/>
      <c r="F156" s="1"/>
      <c r="G156" s="1"/>
      <c r="H156" s="1"/>
      <c r="I156" s="1"/>
      <c r="J156" s="1"/>
      <c r="K156" s="54"/>
      <c r="L156" s="55"/>
      <c r="M156" s="1"/>
      <c r="N156" s="1"/>
      <c r="O156" s="1"/>
      <c r="P156" s="1"/>
    </row>
    <row r="157" spans="1:19" x14ac:dyDescent="0.35">
      <c r="A157" s="1"/>
      <c r="B157" s="1"/>
      <c r="C157" s="181"/>
      <c r="D157" s="181"/>
      <c r="E157" s="1"/>
      <c r="F157" s="1"/>
      <c r="G157" s="1"/>
      <c r="H157" s="1"/>
      <c r="I157" s="1"/>
      <c r="J157" s="1"/>
      <c r="K157" s="54"/>
      <c r="L157" s="55"/>
      <c r="M157" s="1"/>
      <c r="N157" s="1"/>
      <c r="O157" s="1"/>
      <c r="P157" s="1"/>
    </row>
    <row r="158" spans="1:19" x14ac:dyDescent="0.35">
      <c r="A158" s="1"/>
      <c r="B158" s="1"/>
      <c r="C158" s="181"/>
      <c r="D158" s="181"/>
      <c r="E158" s="1"/>
      <c r="F158" s="1"/>
      <c r="G158" s="1"/>
      <c r="H158" s="1"/>
      <c r="I158" s="1"/>
      <c r="J158" s="1"/>
      <c r="K158" s="54"/>
      <c r="L158" s="55"/>
      <c r="M158" s="1"/>
      <c r="N158" s="1"/>
      <c r="O158" s="1"/>
      <c r="P158" s="1"/>
    </row>
    <row r="159" spans="1:19" x14ac:dyDescent="0.35">
      <c r="A159" s="1"/>
      <c r="B159" s="1"/>
      <c r="C159" s="181"/>
      <c r="D159" s="181"/>
      <c r="E159" s="1"/>
      <c r="F159" s="1"/>
      <c r="G159" s="1"/>
      <c r="H159" s="1"/>
      <c r="I159" s="1"/>
      <c r="J159" s="1"/>
      <c r="K159" s="54"/>
      <c r="L159" s="55"/>
      <c r="M159" s="1"/>
      <c r="N159" s="1"/>
      <c r="O159" s="1"/>
      <c r="P159" s="1"/>
    </row>
    <row r="160" spans="1:19" x14ac:dyDescent="0.35">
      <c r="A160" s="1"/>
      <c r="B160" s="1"/>
      <c r="C160" s="181"/>
      <c r="D160" s="181"/>
      <c r="E160" s="1"/>
      <c r="F160" s="1"/>
      <c r="G160" s="1"/>
      <c r="H160" s="1"/>
      <c r="I160" s="1"/>
      <c r="J160" s="1"/>
      <c r="K160" s="54"/>
      <c r="L160" s="55"/>
      <c r="M160" s="1"/>
      <c r="N160" s="1"/>
      <c r="O160" s="1"/>
      <c r="P160" s="1"/>
    </row>
    <row r="161" spans="1:16" x14ac:dyDescent="0.35">
      <c r="A161" s="1"/>
      <c r="B161" s="1"/>
      <c r="C161" s="181"/>
      <c r="D161" s="181"/>
      <c r="E161" s="1"/>
      <c r="F161" s="1"/>
      <c r="G161" s="1"/>
      <c r="H161" s="1"/>
      <c r="I161" s="1"/>
      <c r="J161" s="1"/>
      <c r="K161" s="54"/>
      <c r="L161" s="55"/>
      <c r="M161" s="1"/>
      <c r="N161" s="1"/>
      <c r="O161" s="1"/>
      <c r="P161" s="1"/>
    </row>
    <row r="162" spans="1:16" x14ac:dyDescent="0.35">
      <c r="A162" s="1"/>
      <c r="B162" s="1"/>
      <c r="C162" s="181"/>
      <c r="D162" s="181"/>
      <c r="E162" s="1"/>
      <c r="F162" s="1"/>
      <c r="G162" s="1"/>
      <c r="H162" s="1"/>
      <c r="I162" s="1"/>
      <c r="J162" s="1"/>
      <c r="K162" s="54"/>
      <c r="L162" s="55"/>
      <c r="M162" s="1"/>
      <c r="N162" s="1"/>
      <c r="O162" s="1"/>
      <c r="P162" s="1"/>
    </row>
    <row r="163" spans="1:16" x14ac:dyDescent="0.35">
      <c r="A163" s="1"/>
      <c r="B163" s="1"/>
      <c r="C163" s="181"/>
      <c r="D163" s="181"/>
      <c r="E163" s="1"/>
      <c r="F163" s="1"/>
      <c r="G163" s="1"/>
      <c r="H163" s="1"/>
      <c r="I163" s="1"/>
      <c r="J163" s="1"/>
      <c r="K163" s="54"/>
      <c r="L163" s="55"/>
      <c r="M163" s="1"/>
      <c r="N163" s="1"/>
      <c r="O163" s="1"/>
      <c r="P163" s="1"/>
    </row>
    <row r="164" spans="1:16" x14ac:dyDescent="0.35">
      <c r="A164" s="1"/>
      <c r="B164" s="1"/>
      <c r="C164" s="181"/>
      <c r="D164" s="181"/>
      <c r="E164" s="1"/>
      <c r="F164" s="1"/>
      <c r="G164" s="1"/>
      <c r="H164" s="1"/>
      <c r="I164" s="1"/>
      <c r="J164" s="1"/>
      <c r="K164" s="54"/>
      <c r="L164" s="55"/>
      <c r="M164" s="1"/>
      <c r="N164" s="1"/>
      <c r="O164" s="1"/>
      <c r="P164" s="1"/>
    </row>
    <row r="165" spans="1:16" x14ac:dyDescent="0.35">
      <c r="A165" s="1"/>
      <c r="B165" s="1"/>
      <c r="C165" s="181"/>
      <c r="D165" s="181"/>
      <c r="E165" s="1"/>
      <c r="F165" s="1"/>
      <c r="G165" s="1"/>
      <c r="H165" s="1"/>
      <c r="I165" s="1"/>
      <c r="J165" s="1"/>
      <c r="K165" s="54"/>
      <c r="L165" s="55"/>
      <c r="M165" s="1"/>
      <c r="N165" s="1"/>
      <c r="O165" s="1"/>
      <c r="P165" s="1"/>
    </row>
    <row r="166" spans="1:16" x14ac:dyDescent="0.35">
      <c r="A166" s="1"/>
      <c r="B166" s="1"/>
      <c r="C166" s="181"/>
      <c r="D166" s="181"/>
      <c r="E166" s="1"/>
      <c r="F166" s="1"/>
      <c r="G166" s="1"/>
      <c r="H166" s="1"/>
      <c r="I166" s="1"/>
      <c r="J166" s="1"/>
      <c r="K166" s="54"/>
      <c r="L166" s="55"/>
      <c r="M166" s="1"/>
      <c r="N166" s="1"/>
      <c r="O166" s="1"/>
      <c r="P166" s="1"/>
    </row>
    <row r="167" spans="1:16" x14ac:dyDescent="0.35">
      <c r="A167" s="1"/>
      <c r="B167" s="1"/>
      <c r="C167" s="181"/>
      <c r="D167" s="181"/>
      <c r="E167" s="1"/>
      <c r="F167" s="1"/>
      <c r="G167" s="1"/>
      <c r="H167" s="1"/>
      <c r="I167" s="1"/>
      <c r="J167" s="1"/>
      <c r="K167" s="54"/>
      <c r="L167" s="55"/>
      <c r="M167" s="1"/>
      <c r="N167" s="1"/>
      <c r="O167" s="1"/>
      <c r="P167" s="1"/>
    </row>
    <row r="168" spans="1:16" x14ac:dyDescent="0.35">
      <c r="A168" s="1"/>
      <c r="B168" s="1"/>
      <c r="C168" s="181"/>
      <c r="D168" s="181"/>
      <c r="E168" s="1"/>
      <c r="F168" s="1"/>
      <c r="G168" s="1"/>
      <c r="H168" s="1"/>
      <c r="I168" s="1"/>
      <c r="J168" s="1"/>
      <c r="K168" s="54"/>
      <c r="L168" s="55"/>
      <c r="M168" s="1"/>
      <c r="N168" s="1"/>
      <c r="O168" s="1"/>
      <c r="P168" s="1"/>
    </row>
    <row r="169" spans="1:16" x14ac:dyDescent="0.35">
      <c r="A169" s="1"/>
      <c r="B169" s="1"/>
      <c r="C169" s="181"/>
      <c r="D169" s="181"/>
      <c r="E169" s="1"/>
      <c r="F169" s="1"/>
      <c r="G169" s="1"/>
      <c r="H169" s="1"/>
      <c r="I169" s="1"/>
      <c r="J169" s="1"/>
      <c r="K169" s="54"/>
      <c r="L169" s="55"/>
      <c r="M169" s="1"/>
      <c r="N169" s="1"/>
      <c r="O169" s="1"/>
      <c r="P169" s="1"/>
    </row>
    <row r="170" spans="1:16" x14ac:dyDescent="0.35">
      <c r="A170" s="1"/>
      <c r="B170" s="1"/>
      <c r="C170" s="181"/>
      <c r="D170" s="181"/>
      <c r="E170" s="1"/>
      <c r="F170" s="1"/>
      <c r="G170" s="1"/>
      <c r="H170" s="1"/>
      <c r="I170" s="1"/>
      <c r="J170" s="1"/>
      <c r="K170" s="54"/>
      <c r="L170" s="55"/>
      <c r="M170" s="1"/>
      <c r="N170" s="1"/>
      <c r="O170" s="1"/>
      <c r="P170" s="1"/>
    </row>
    <row r="171" spans="1:16" x14ac:dyDescent="0.35">
      <c r="A171" s="1"/>
      <c r="B171" s="1"/>
      <c r="C171" s="181"/>
      <c r="D171" s="181"/>
      <c r="E171" s="1"/>
      <c r="F171" s="1"/>
      <c r="G171" s="1"/>
      <c r="H171" s="1"/>
      <c r="I171" s="1"/>
      <c r="J171" s="1"/>
      <c r="K171" s="54"/>
      <c r="L171" s="55"/>
      <c r="M171" s="1"/>
      <c r="N171" s="1"/>
      <c r="O171" s="1"/>
      <c r="P171" s="1"/>
    </row>
    <row r="172" spans="1:16" x14ac:dyDescent="0.35">
      <c r="A172" s="1"/>
      <c r="B172" s="1"/>
      <c r="C172" s="181"/>
      <c r="D172" s="181"/>
      <c r="E172" s="1"/>
      <c r="F172" s="1"/>
      <c r="G172" s="1"/>
      <c r="H172" s="1"/>
      <c r="I172" s="1"/>
      <c r="J172" s="1"/>
      <c r="K172" s="54"/>
      <c r="L172" s="55"/>
      <c r="M172" s="1"/>
      <c r="N172" s="1"/>
      <c r="O172" s="1"/>
      <c r="P172" s="1"/>
    </row>
    <row r="173" spans="1:16" x14ac:dyDescent="0.35">
      <c r="A173" s="1"/>
      <c r="B173" s="1"/>
      <c r="C173" s="181"/>
      <c r="D173" s="181"/>
      <c r="E173" s="1"/>
      <c r="F173" s="1"/>
      <c r="G173" s="1"/>
      <c r="H173" s="1"/>
      <c r="I173" s="1"/>
      <c r="J173" s="1"/>
      <c r="K173" s="54"/>
      <c r="L173" s="55"/>
      <c r="M173" s="1"/>
      <c r="N173" s="1"/>
      <c r="O173" s="1"/>
      <c r="P173" s="1"/>
    </row>
    <row r="174" spans="1:16" x14ac:dyDescent="0.35">
      <c r="A174" s="1"/>
      <c r="B174" s="1"/>
      <c r="C174" s="181"/>
      <c r="D174" s="181"/>
      <c r="E174" s="1"/>
      <c r="F174" s="1"/>
      <c r="G174" s="1"/>
      <c r="H174" s="1"/>
      <c r="I174" s="1"/>
      <c r="J174" s="1"/>
      <c r="K174" s="54"/>
      <c r="L174" s="55"/>
      <c r="M174" s="1"/>
      <c r="N174" s="1"/>
      <c r="O174" s="1"/>
      <c r="P174" s="1"/>
    </row>
    <row r="175" spans="1:16" x14ac:dyDescent="0.35">
      <c r="A175" s="1"/>
      <c r="B175" s="1"/>
      <c r="C175" s="181"/>
      <c r="D175" s="181"/>
      <c r="E175" s="1"/>
      <c r="F175" s="1"/>
      <c r="G175" s="1"/>
      <c r="H175" s="1"/>
      <c r="I175" s="1"/>
      <c r="J175" s="1"/>
      <c r="K175" s="54"/>
      <c r="L175" s="55"/>
      <c r="M175" s="1"/>
      <c r="N175" s="1"/>
      <c r="O175" s="1"/>
      <c r="P175" s="1"/>
    </row>
    <row r="176" spans="1:16" x14ac:dyDescent="0.35">
      <c r="A176" s="1"/>
      <c r="B176" s="1"/>
      <c r="C176" s="181"/>
      <c r="D176" s="181"/>
      <c r="E176" s="1"/>
      <c r="F176" s="1"/>
      <c r="G176" s="1"/>
      <c r="H176" s="1"/>
      <c r="I176" s="1"/>
      <c r="J176" s="1"/>
      <c r="K176" s="54"/>
      <c r="L176" s="55"/>
      <c r="M176" s="1"/>
      <c r="N176" s="1"/>
      <c r="O176" s="1"/>
      <c r="P176" s="1"/>
    </row>
    <row r="177" spans="1:16" x14ac:dyDescent="0.35">
      <c r="A177" s="1"/>
      <c r="B177" s="1"/>
      <c r="C177" s="181"/>
      <c r="D177" s="181"/>
      <c r="E177" s="1"/>
      <c r="F177" s="1"/>
      <c r="G177" s="1"/>
      <c r="H177" s="1"/>
      <c r="I177" s="1"/>
      <c r="J177" s="1"/>
      <c r="K177" s="54"/>
      <c r="L177" s="55"/>
      <c r="M177" s="1"/>
      <c r="N177" s="1"/>
      <c r="O177" s="1"/>
      <c r="P177" s="1"/>
    </row>
    <row r="178" spans="1:16" x14ac:dyDescent="0.35">
      <c r="A178" s="1"/>
      <c r="B178" s="1"/>
      <c r="C178" s="181"/>
      <c r="D178" s="181"/>
      <c r="E178" s="1"/>
      <c r="F178" s="1"/>
      <c r="G178" s="1"/>
      <c r="H178" s="1"/>
      <c r="I178" s="1"/>
      <c r="J178" s="1"/>
      <c r="K178" s="54"/>
      <c r="L178" s="55"/>
      <c r="M178" s="1"/>
      <c r="N178" s="1"/>
      <c r="O178" s="1"/>
      <c r="P178" s="1"/>
    </row>
    <row r="179" spans="1:16" x14ac:dyDescent="0.35">
      <c r="A179" s="1"/>
      <c r="B179" s="1"/>
      <c r="C179" s="181"/>
      <c r="D179" s="181"/>
      <c r="E179" s="1"/>
      <c r="F179" s="1"/>
      <c r="G179" s="1"/>
      <c r="H179" s="1"/>
      <c r="I179" s="1"/>
      <c r="J179" s="1"/>
      <c r="K179" s="54"/>
      <c r="L179" s="55"/>
      <c r="M179" s="1"/>
      <c r="N179" s="1"/>
      <c r="O179" s="1"/>
      <c r="P179" s="1"/>
    </row>
    <row r="180" spans="1:16" x14ac:dyDescent="0.35">
      <c r="A180" s="1"/>
      <c r="B180" s="1"/>
      <c r="C180" s="181"/>
      <c r="D180" s="181"/>
      <c r="E180" s="1"/>
      <c r="F180" s="1"/>
      <c r="G180" s="1"/>
      <c r="H180" s="1"/>
      <c r="I180" s="1"/>
      <c r="J180" s="1"/>
      <c r="K180" s="54"/>
      <c r="L180" s="55"/>
      <c r="M180" s="1"/>
      <c r="N180" s="1"/>
      <c r="O180" s="1"/>
      <c r="P180" s="1"/>
    </row>
    <row r="181" spans="1:16" x14ac:dyDescent="0.35">
      <c r="A181" s="1"/>
      <c r="B181" s="1"/>
      <c r="C181" s="181"/>
      <c r="D181" s="181"/>
      <c r="E181" s="1"/>
      <c r="F181" s="1"/>
      <c r="G181" s="1"/>
      <c r="H181" s="1"/>
      <c r="I181" s="1"/>
      <c r="J181" s="1"/>
      <c r="K181" s="54"/>
      <c r="L181" s="55"/>
      <c r="M181" s="1"/>
      <c r="N181" s="1"/>
      <c r="O181" s="1"/>
      <c r="P181" s="1"/>
    </row>
    <row r="182" spans="1:16" x14ac:dyDescent="0.35">
      <c r="A182" s="1"/>
      <c r="B182" s="1"/>
      <c r="C182" s="181"/>
      <c r="D182" s="181"/>
      <c r="E182" s="1"/>
      <c r="F182" s="1"/>
      <c r="G182" s="1"/>
      <c r="H182" s="1"/>
      <c r="I182" s="1"/>
      <c r="J182" s="1"/>
      <c r="K182" s="54"/>
      <c r="L182" s="55"/>
      <c r="M182" s="1"/>
      <c r="N182" s="1"/>
      <c r="O182" s="1"/>
      <c r="P182" s="1"/>
    </row>
    <row r="183" spans="1:16" x14ac:dyDescent="0.35">
      <c r="A183" s="1"/>
      <c r="B183" s="1"/>
      <c r="C183" s="181"/>
      <c r="D183" s="181"/>
      <c r="E183" s="1"/>
      <c r="F183" s="1"/>
      <c r="G183" s="1"/>
      <c r="H183" s="1"/>
      <c r="I183" s="1"/>
      <c r="J183" s="1"/>
      <c r="K183" s="54"/>
      <c r="L183" s="55"/>
      <c r="M183" s="1"/>
      <c r="N183" s="1"/>
      <c r="O183" s="1"/>
      <c r="P183" s="1"/>
    </row>
    <row r="184" spans="1:16" x14ac:dyDescent="0.35">
      <c r="A184" s="1"/>
      <c r="B184" s="1"/>
      <c r="C184" s="181"/>
      <c r="D184" s="181"/>
      <c r="E184" s="1"/>
      <c r="F184" s="1"/>
      <c r="G184" s="1"/>
      <c r="H184" s="1"/>
      <c r="I184" s="1"/>
      <c r="J184" s="1"/>
      <c r="K184" s="54"/>
      <c r="L184" s="55"/>
      <c r="M184" s="1"/>
      <c r="N184" s="1"/>
      <c r="O184" s="1"/>
      <c r="P184" s="1"/>
    </row>
    <row r="185" spans="1:16" x14ac:dyDescent="0.35">
      <c r="A185" s="1"/>
      <c r="B185" s="1"/>
      <c r="C185" s="181"/>
      <c r="D185" s="181"/>
      <c r="E185" s="1"/>
      <c r="F185" s="1"/>
      <c r="G185" s="1"/>
      <c r="H185" s="1"/>
      <c r="I185" s="1"/>
      <c r="J185" s="1"/>
      <c r="K185" s="54"/>
      <c r="L185" s="55"/>
      <c r="M185" s="1"/>
      <c r="N185" s="1"/>
      <c r="O185" s="1"/>
      <c r="P185" s="1"/>
    </row>
    <row r="186" spans="1:16" x14ac:dyDescent="0.35">
      <c r="A186" s="1"/>
      <c r="B186" s="1"/>
      <c r="C186" s="181"/>
      <c r="D186" s="181"/>
      <c r="E186" s="1"/>
      <c r="F186" s="1"/>
      <c r="G186" s="1"/>
      <c r="H186" s="1"/>
      <c r="I186" s="1"/>
      <c r="J186" s="1"/>
      <c r="K186" s="54"/>
      <c r="L186" s="55"/>
      <c r="M186" s="1"/>
      <c r="N186" s="1"/>
      <c r="O186" s="1"/>
      <c r="P186" s="1"/>
    </row>
    <row r="187" spans="1:16" x14ac:dyDescent="0.35">
      <c r="A187" s="1"/>
      <c r="B187" s="1"/>
      <c r="C187" s="181"/>
      <c r="D187" s="181"/>
      <c r="E187" s="1"/>
      <c r="F187" s="1"/>
      <c r="G187" s="1"/>
      <c r="H187" s="1"/>
      <c r="I187" s="1"/>
      <c r="J187" s="1"/>
      <c r="K187" s="54"/>
      <c r="L187" s="55"/>
      <c r="M187" s="1"/>
      <c r="N187" s="1"/>
      <c r="O187" s="1"/>
      <c r="P187" s="1"/>
    </row>
    <row r="188" spans="1:16" x14ac:dyDescent="0.35">
      <c r="A188" s="1"/>
      <c r="B188" s="1"/>
      <c r="C188" s="181"/>
      <c r="D188" s="181"/>
      <c r="E188" s="1"/>
      <c r="F188" s="1"/>
      <c r="G188" s="1"/>
      <c r="H188" s="1"/>
      <c r="I188" s="1"/>
      <c r="J188" s="1"/>
      <c r="K188" s="54"/>
      <c r="L188" s="55"/>
      <c r="M188" s="1"/>
      <c r="N188" s="1"/>
      <c r="O188" s="1"/>
      <c r="P188" s="1"/>
    </row>
    <row r="189" spans="1:16" x14ac:dyDescent="0.35">
      <c r="A189" s="1"/>
      <c r="B189" s="1"/>
      <c r="C189" s="181"/>
      <c r="D189" s="181"/>
      <c r="E189" s="1"/>
      <c r="F189" s="1"/>
      <c r="G189" s="1"/>
      <c r="H189" s="1"/>
      <c r="I189" s="1"/>
      <c r="J189" s="1"/>
      <c r="K189" s="54"/>
      <c r="L189" s="55"/>
      <c r="M189" s="1"/>
      <c r="N189" s="1"/>
      <c r="O189" s="1"/>
      <c r="P189" s="1"/>
    </row>
    <row r="190" spans="1:16" x14ac:dyDescent="0.35">
      <c r="A190" s="1"/>
      <c r="B190" s="1"/>
      <c r="C190" s="181"/>
      <c r="D190" s="181"/>
      <c r="E190" s="1"/>
      <c r="F190" s="1"/>
      <c r="G190" s="1"/>
      <c r="H190" s="1"/>
      <c r="I190" s="1"/>
      <c r="J190" s="1"/>
      <c r="K190" s="54"/>
      <c r="L190" s="55"/>
      <c r="M190" s="1"/>
      <c r="N190" s="1"/>
      <c r="O190" s="1"/>
      <c r="P190" s="1"/>
    </row>
    <row r="191" spans="1:16" x14ac:dyDescent="0.35">
      <c r="A191" s="1"/>
      <c r="B191" s="1"/>
      <c r="C191" s="181"/>
      <c r="D191" s="181"/>
      <c r="E191" s="1"/>
      <c r="F191" s="1"/>
      <c r="G191" s="1"/>
      <c r="H191" s="1"/>
      <c r="I191" s="1"/>
      <c r="J191" s="1"/>
      <c r="K191" s="54"/>
      <c r="L191" s="55"/>
      <c r="M191" s="1"/>
      <c r="N191" s="1"/>
      <c r="O191" s="1"/>
      <c r="P191" s="1"/>
    </row>
    <row r="192" spans="1:16" x14ac:dyDescent="0.35">
      <c r="A192" s="1"/>
      <c r="B192" s="1"/>
      <c r="C192" s="181"/>
      <c r="D192" s="181"/>
      <c r="E192" s="1"/>
      <c r="F192" s="1"/>
      <c r="G192" s="1"/>
      <c r="H192" s="1"/>
      <c r="I192" s="1"/>
      <c r="J192" s="1"/>
      <c r="K192" s="54"/>
      <c r="L192" s="55"/>
      <c r="M192" s="1"/>
      <c r="N192" s="1"/>
      <c r="O192" s="1"/>
      <c r="P192" s="1"/>
    </row>
    <row r="193" spans="1:16" x14ac:dyDescent="0.35">
      <c r="A193" s="1"/>
      <c r="B193" s="1"/>
      <c r="C193" s="181"/>
      <c r="D193" s="181"/>
      <c r="E193" s="1"/>
      <c r="F193" s="1"/>
      <c r="G193" s="1"/>
      <c r="H193" s="1"/>
      <c r="I193" s="1"/>
      <c r="J193" s="1"/>
      <c r="K193" s="54"/>
      <c r="L193" s="55"/>
      <c r="M193" s="1"/>
      <c r="N193" s="1"/>
      <c r="O193" s="1"/>
      <c r="P193" s="1"/>
    </row>
    <row r="194" spans="1:16" x14ac:dyDescent="0.35">
      <c r="A194" s="1"/>
      <c r="B194" s="1"/>
      <c r="C194" s="181"/>
      <c r="D194" s="181"/>
      <c r="E194" s="1"/>
      <c r="F194" s="1"/>
      <c r="G194" s="1"/>
      <c r="H194" s="1"/>
      <c r="I194" s="1"/>
      <c r="J194" s="1"/>
      <c r="K194" s="54"/>
      <c r="L194" s="55"/>
      <c r="M194" s="1"/>
      <c r="N194" s="1"/>
      <c r="O194" s="1"/>
      <c r="P194" s="1"/>
    </row>
    <row r="195" spans="1:16" x14ac:dyDescent="0.35">
      <c r="A195" s="1"/>
      <c r="B195" s="1"/>
      <c r="C195" s="181"/>
      <c r="D195" s="181"/>
      <c r="E195" s="1"/>
      <c r="F195" s="1"/>
      <c r="G195" s="1"/>
      <c r="H195" s="1"/>
      <c r="I195" s="1"/>
      <c r="J195" s="1"/>
      <c r="K195" s="54"/>
      <c r="L195" s="55"/>
      <c r="M195" s="1"/>
      <c r="N195" s="1"/>
      <c r="O195" s="1"/>
      <c r="P195" s="1"/>
    </row>
    <row r="196" spans="1:16" x14ac:dyDescent="0.35">
      <c r="A196" s="1"/>
      <c r="B196" s="1"/>
      <c r="C196" s="181"/>
      <c r="D196" s="181"/>
      <c r="E196" s="1"/>
      <c r="F196" s="1"/>
      <c r="G196" s="1"/>
      <c r="H196" s="1"/>
      <c r="I196" s="1"/>
      <c r="J196" s="1"/>
      <c r="K196" s="54"/>
      <c r="L196" s="55"/>
      <c r="M196" s="1"/>
      <c r="N196" s="1"/>
      <c r="O196" s="1"/>
      <c r="P196" s="1"/>
    </row>
    <row r="197" spans="1:16" x14ac:dyDescent="0.35">
      <c r="A197" s="1"/>
      <c r="B197" s="1"/>
      <c r="C197" s="181"/>
      <c r="D197" s="181"/>
      <c r="E197" s="1"/>
      <c r="F197" s="1"/>
      <c r="G197" s="1"/>
      <c r="H197" s="1"/>
      <c r="I197" s="1"/>
      <c r="J197" s="1"/>
      <c r="K197" s="54"/>
      <c r="L197" s="55"/>
      <c r="M197" s="1"/>
      <c r="N197" s="1"/>
      <c r="O197" s="1"/>
      <c r="P197" s="1"/>
    </row>
    <row r="198" spans="1:16" x14ac:dyDescent="0.35">
      <c r="A198" s="1"/>
      <c r="B198" s="1"/>
      <c r="C198" s="181"/>
      <c r="D198" s="181"/>
      <c r="E198" s="1"/>
      <c r="F198" s="1"/>
      <c r="G198" s="1"/>
      <c r="H198" s="1"/>
      <c r="I198" s="1"/>
      <c r="J198" s="1"/>
      <c r="K198" s="54"/>
      <c r="L198" s="55"/>
      <c r="M198" s="1"/>
      <c r="N198" s="1"/>
      <c r="O198" s="1"/>
      <c r="P198" s="1"/>
    </row>
    <row r="199" spans="1:16" x14ac:dyDescent="0.35">
      <c r="A199" s="1"/>
      <c r="B199" s="1"/>
      <c r="C199" s="181"/>
      <c r="D199" s="181"/>
      <c r="E199" s="1"/>
      <c r="F199" s="1"/>
      <c r="G199" s="1"/>
      <c r="H199" s="1"/>
      <c r="I199" s="1"/>
      <c r="J199" s="1"/>
      <c r="K199" s="54"/>
      <c r="L199" s="55"/>
      <c r="M199" s="1"/>
      <c r="N199" s="1"/>
      <c r="O199" s="1"/>
      <c r="P199" s="1"/>
    </row>
    <row r="200" spans="1:16" x14ac:dyDescent="0.35">
      <c r="A200" s="1"/>
      <c r="B200" s="1"/>
      <c r="C200" s="181"/>
      <c r="D200" s="181"/>
      <c r="E200" s="1"/>
      <c r="F200" s="1"/>
      <c r="G200" s="1"/>
      <c r="H200" s="1"/>
      <c r="I200" s="1"/>
      <c r="J200" s="1"/>
      <c r="K200" s="54"/>
      <c r="L200" s="55"/>
      <c r="M200" s="1"/>
      <c r="N200" s="1"/>
      <c r="O200" s="1"/>
      <c r="P200" s="1"/>
    </row>
    <row r="201" spans="1:16" x14ac:dyDescent="0.35">
      <c r="A201" s="1"/>
      <c r="B201" s="1"/>
      <c r="C201" s="181"/>
      <c r="D201" s="181"/>
      <c r="E201" s="1"/>
      <c r="F201" s="1"/>
      <c r="G201" s="1"/>
      <c r="H201" s="1"/>
      <c r="I201" s="1"/>
      <c r="J201" s="1"/>
      <c r="K201" s="54"/>
      <c r="L201" s="55"/>
      <c r="M201" s="1"/>
      <c r="N201" s="1"/>
      <c r="O201" s="1"/>
      <c r="P201" s="1"/>
    </row>
    <row r="202" spans="1:16" x14ac:dyDescent="0.35">
      <c r="A202" s="1"/>
      <c r="B202" s="1"/>
      <c r="C202" s="181"/>
      <c r="D202" s="181"/>
      <c r="E202" s="1"/>
      <c r="F202" s="1"/>
      <c r="G202" s="1"/>
      <c r="H202" s="1"/>
      <c r="I202" s="1"/>
      <c r="J202" s="1"/>
      <c r="K202" s="54"/>
      <c r="L202" s="55"/>
      <c r="M202" s="1"/>
      <c r="N202" s="1"/>
      <c r="O202" s="1"/>
      <c r="P202" s="1"/>
    </row>
    <row r="203" spans="1:16" x14ac:dyDescent="0.35">
      <c r="A203" s="1"/>
      <c r="B203" s="1"/>
      <c r="C203" s="181"/>
      <c r="D203" s="181"/>
      <c r="E203" s="1"/>
      <c r="F203" s="1"/>
      <c r="G203" s="1"/>
      <c r="H203" s="1"/>
      <c r="I203" s="1"/>
      <c r="J203" s="1"/>
      <c r="K203" s="54"/>
      <c r="L203" s="55"/>
      <c r="M203" s="1"/>
      <c r="N203" s="1"/>
      <c r="O203" s="1"/>
      <c r="P203" s="1"/>
    </row>
    <row r="204" spans="1:16" x14ac:dyDescent="0.35">
      <c r="A204" s="1"/>
      <c r="B204" s="1"/>
      <c r="C204" s="181"/>
      <c r="D204" s="181"/>
      <c r="E204" s="1"/>
      <c r="F204" s="1"/>
      <c r="G204" s="1"/>
      <c r="H204" s="1"/>
      <c r="I204" s="1"/>
      <c r="J204" s="1"/>
      <c r="K204" s="54"/>
      <c r="L204" s="55"/>
      <c r="M204" s="1"/>
      <c r="N204" s="1"/>
      <c r="O204" s="1"/>
      <c r="P204" s="1"/>
    </row>
    <row r="205" spans="1:16" x14ac:dyDescent="0.35">
      <c r="A205" s="1"/>
      <c r="B205" s="1"/>
      <c r="C205" s="181"/>
      <c r="D205" s="181"/>
      <c r="E205" s="1"/>
      <c r="F205" s="1"/>
      <c r="G205" s="1"/>
      <c r="H205" s="1"/>
      <c r="I205" s="1"/>
      <c r="J205" s="1"/>
      <c r="K205" s="54"/>
      <c r="L205" s="55"/>
      <c r="M205" s="1"/>
      <c r="N205" s="1"/>
      <c r="O205" s="1"/>
      <c r="P205" s="1"/>
    </row>
    <row r="206" spans="1:16" x14ac:dyDescent="0.35">
      <c r="A206" s="1"/>
      <c r="B206" s="1"/>
      <c r="C206" s="181"/>
      <c r="D206" s="181"/>
      <c r="E206" s="1"/>
      <c r="F206" s="1"/>
      <c r="G206" s="1"/>
      <c r="H206" s="1"/>
      <c r="I206" s="1"/>
      <c r="J206" s="1"/>
      <c r="K206" s="54"/>
      <c r="L206" s="55"/>
      <c r="M206" s="1"/>
      <c r="N206" s="1"/>
      <c r="O206" s="1"/>
      <c r="P206" s="1"/>
    </row>
    <row r="207" spans="1:16" x14ac:dyDescent="0.35">
      <c r="A207" s="1"/>
      <c r="B207" s="1"/>
      <c r="C207" s="181"/>
      <c r="D207" s="181"/>
      <c r="E207" s="1"/>
      <c r="F207" s="1"/>
      <c r="G207" s="1"/>
      <c r="H207" s="1"/>
      <c r="I207" s="1"/>
      <c r="J207" s="1"/>
      <c r="K207" s="54"/>
      <c r="L207" s="55"/>
      <c r="M207" s="1"/>
      <c r="N207" s="1"/>
      <c r="O207" s="1"/>
      <c r="P207" s="1"/>
    </row>
    <row r="208" spans="1:16" x14ac:dyDescent="0.35">
      <c r="A208" s="1"/>
      <c r="B208" s="1"/>
      <c r="C208" s="181"/>
      <c r="D208" s="181"/>
      <c r="E208" s="1"/>
      <c r="F208" s="1"/>
      <c r="G208" s="1"/>
      <c r="H208" s="1"/>
      <c r="I208" s="1"/>
      <c r="J208" s="1"/>
      <c r="K208" s="54"/>
      <c r="L208" s="55"/>
      <c r="M208" s="1"/>
      <c r="N208" s="1"/>
      <c r="O208" s="1"/>
      <c r="P208" s="1"/>
    </row>
    <row r="209" spans="1:16" x14ac:dyDescent="0.35">
      <c r="A209" s="1"/>
      <c r="B209" s="1"/>
      <c r="C209" s="181"/>
      <c r="D209" s="181"/>
      <c r="E209" s="1"/>
      <c r="F209" s="1"/>
      <c r="G209" s="1"/>
      <c r="H209" s="1"/>
      <c r="I209" s="1"/>
      <c r="J209" s="1"/>
      <c r="K209" s="54"/>
      <c r="L209" s="55"/>
      <c r="M209" s="1"/>
      <c r="N209" s="1"/>
      <c r="O209" s="1"/>
      <c r="P209" s="1"/>
    </row>
    <row r="210" spans="1:16" x14ac:dyDescent="0.35">
      <c r="A210" s="1"/>
      <c r="B210" s="1"/>
      <c r="C210" s="181"/>
      <c r="D210" s="181"/>
      <c r="E210" s="1"/>
      <c r="F210" s="1"/>
      <c r="G210" s="1"/>
      <c r="H210" s="1"/>
      <c r="I210" s="1"/>
      <c r="J210" s="1"/>
      <c r="K210" s="54"/>
      <c r="L210" s="55"/>
      <c r="M210" s="1"/>
      <c r="N210" s="1"/>
      <c r="O210" s="1"/>
      <c r="P210" s="1"/>
    </row>
    <row r="211" spans="1:16" x14ac:dyDescent="0.35">
      <c r="A211" s="1"/>
      <c r="B211" s="1"/>
      <c r="C211" s="181"/>
      <c r="D211" s="181"/>
      <c r="E211" s="1"/>
      <c r="F211" s="1"/>
      <c r="G211" s="1"/>
      <c r="H211" s="1"/>
      <c r="I211" s="1"/>
      <c r="J211" s="1"/>
      <c r="K211" s="54"/>
      <c r="L211" s="55"/>
      <c r="M211" s="1"/>
      <c r="N211" s="1"/>
      <c r="O211" s="1"/>
      <c r="P211" s="1"/>
    </row>
    <row r="212" spans="1:16" x14ac:dyDescent="0.35">
      <c r="A212" s="1"/>
      <c r="B212" s="1"/>
      <c r="C212" s="181"/>
      <c r="D212" s="181"/>
      <c r="E212" s="1"/>
      <c r="F212" s="1"/>
      <c r="G212" s="1"/>
      <c r="H212" s="1"/>
      <c r="I212" s="1"/>
      <c r="J212" s="1"/>
      <c r="K212" s="54"/>
      <c r="L212" s="55"/>
      <c r="M212" s="1"/>
      <c r="N212" s="1"/>
      <c r="O212" s="1"/>
      <c r="P212" s="1"/>
    </row>
    <row r="213" spans="1:16" x14ac:dyDescent="0.35">
      <c r="A213" s="1"/>
      <c r="B213" s="1"/>
      <c r="C213" s="181"/>
      <c r="D213" s="181"/>
      <c r="E213" s="1"/>
      <c r="F213" s="1"/>
      <c r="G213" s="1"/>
      <c r="H213" s="1"/>
      <c r="I213" s="1"/>
      <c r="J213" s="1"/>
      <c r="K213" s="54"/>
      <c r="L213" s="55"/>
      <c r="M213" s="1"/>
      <c r="N213" s="1"/>
      <c r="O213" s="1"/>
      <c r="P213" s="1"/>
    </row>
    <row r="214" spans="1:16" x14ac:dyDescent="0.35">
      <c r="A214" s="1"/>
      <c r="B214" s="1"/>
      <c r="C214" s="181"/>
      <c r="D214" s="181"/>
      <c r="E214" s="1"/>
      <c r="F214" s="1"/>
      <c r="G214" s="1"/>
      <c r="H214" s="1"/>
      <c r="I214" s="1"/>
      <c r="J214" s="1"/>
      <c r="K214" s="54"/>
      <c r="L214" s="55"/>
      <c r="M214" s="1"/>
      <c r="N214" s="1"/>
      <c r="O214" s="1"/>
      <c r="P214" s="1"/>
    </row>
    <row r="215" spans="1:16" x14ac:dyDescent="0.35">
      <c r="A215" s="1"/>
      <c r="B215" s="1"/>
      <c r="C215" s="181"/>
      <c r="D215" s="181"/>
      <c r="E215" s="1"/>
      <c r="F215" s="1"/>
      <c r="G215" s="1"/>
      <c r="H215" s="1"/>
      <c r="I215" s="1"/>
      <c r="J215" s="1"/>
      <c r="K215" s="54"/>
      <c r="L215" s="55"/>
      <c r="M215" s="1"/>
      <c r="N215" s="1"/>
      <c r="O215" s="1"/>
      <c r="P215" s="1"/>
    </row>
    <row r="216" spans="1:16" x14ac:dyDescent="0.35">
      <c r="A216" s="1"/>
      <c r="B216" s="1"/>
      <c r="C216" s="181"/>
      <c r="D216" s="181"/>
      <c r="E216" s="1"/>
      <c r="F216" s="1"/>
      <c r="G216" s="1"/>
      <c r="H216" s="1"/>
      <c r="I216" s="1"/>
      <c r="J216" s="1"/>
      <c r="K216" s="54"/>
      <c r="L216" s="55"/>
      <c r="M216" s="1"/>
      <c r="N216" s="1"/>
      <c r="O216" s="1"/>
      <c r="P216" s="1"/>
    </row>
    <row r="217" spans="1:16" x14ac:dyDescent="0.35">
      <c r="A217" s="1"/>
      <c r="B217" s="1"/>
      <c r="C217" s="181"/>
      <c r="D217" s="181"/>
      <c r="E217" s="1"/>
      <c r="F217" s="1"/>
      <c r="G217" s="1"/>
      <c r="H217" s="1"/>
      <c r="I217" s="1"/>
      <c r="J217" s="1"/>
      <c r="K217" s="54"/>
      <c r="L217" s="55"/>
      <c r="M217" s="1"/>
      <c r="N217" s="1"/>
      <c r="O217" s="1"/>
      <c r="P217" s="1"/>
    </row>
    <row r="218" spans="1:16" x14ac:dyDescent="0.35">
      <c r="A218" s="1"/>
      <c r="B218" s="1"/>
      <c r="C218" s="181"/>
      <c r="D218" s="181"/>
      <c r="E218" s="1"/>
      <c r="F218" s="1"/>
      <c r="G218" s="1"/>
      <c r="H218" s="1"/>
      <c r="I218" s="1"/>
      <c r="J218" s="1"/>
      <c r="K218" s="54"/>
      <c r="L218" s="55"/>
      <c r="M218" s="1"/>
      <c r="N218" s="1"/>
      <c r="O218" s="1"/>
      <c r="P218" s="1"/>
    </row>
    <row r="219" spans="1:16" x14ac:dyDescent="0.35">
      <c r="A219" s="1"/>
      <c r="B219" s="1"/>
      <c r="C219" s="181"/>
      <c r="D219" s="181"/>
      <c r="E219" s="1"/>
      <c r="F219" s="1"/>
      <c r="G219" s="1"/>
      <c r="H219" s="1"/>
      <c r="I219" s="1"/>
      <c r="J219" s="1"/>
      <c r="K219" s="54"/>
      <c r="L219" s="55"/>
      <c r="M219" s="1"/>
      <c r="N219" s="1"/>
      <c r="O219" s="1"/>
      <c r="P219" s="1"/>
    </row>
    <row r="220" spans="1:16" x14ac:dyDescent="0.35">
      <c r="A220" s="1"/>
      <c r="B220" s="1"/>
      <c r="C220" s="181"/>
      <c r="D220" s="181"/>
      <c r="E220" s="1"/>
      <c r="F220" s="1"/>
      <c r="G220" s="1"/>
      <c r="H220" s="1"/>
      <c r="I220" s="1"/>
      <c r="J220" s="1"/>
      <c r="K220" s="54"/>
      <c r="L220" s="55"/>
      <c r="M220" s="1"/>
      <c r="N220" s="1"/>
      <c r="O220" s="1"/>
      <c r="P220" s="1"/>
    </row>
    <row r="221" spans="1:16" x14ac:dyDescent="0.35">
      <c r="A221" s="1"/>
      <c r="B221" s="1"/>
      <c r="C221" s="181"/>
      <c r="D221" s="181"/>
      <c r="E221" s="1"/>
      <c r="F221" s="1"/>
      <c r="G221" s="1"/>
      <c r="H221" s="1"/>
      <c r="I221" s="1"/>
      <c r="J221" s="1"/>
      <c r="K221" s="54"/>
      <c r="L221" s="55"/>
      <c r="M221" s="1"/>
      <c r="N221" s="1"/>
      <c r="O221" s="1"/>
      <c r="P221" s="1"/>
    </row>
    <row r="222" spans="1:16" x14ac:dyDescent="0.35">
      <c r="A222" s="1"/>
      <c r="B222" s="1"/>
      <c r="C222" s="181"/>
      <c r="D222" s="181"/>
      <c r="E222" s="1"/>
      <c r="F222" s="1"/>
      <c r="G222" s="1"/>
      <c r="H222" s="1"/>
      <c r="I222" s="1"/>
      <c r="J222" s="1"/>
      <c r="K222" s="54"/>
      <c r="L222" s="55"/>
      <c r="M222" s="1"/>
      <c r="N222" s="1"/>
      <c r="O222" s="1"/>
      <c r="P222" s="1"/>
    </row>
    <row r="223" spans="1:16" x14ac:dyDescent="0.35">
      <c r="A223" s="1"/>
      <c r="B223" s="1"/>
      <c r="C223" s="181"/>
      <c r="D223" s="181"/>
      <c r="E223" s="1"/>
      <c r="F223" s="1"/>
      <c r="G223" s="1"/>
      <c r="H223" s="1"/>
      <c r="I223" s="1"/>
      <c r="J223" s="1"/>
      <c r="K223" s="54"/>
      <c r="L223" s="55"/>
      <c r="M223" s="1"/>
      <c r="N223" s="1"/>
      <c r="O223" s="1"/>
      <c r="P223" s="1"/>
    </row>
    <row r="224" spans="1:16" x14ac:dyDescent="0.35">
      <c r="A224" s="1"/>
      <c r="B224" s="1"/>
      <c r="C224" s="181"/>
      <c r="D224" s="181"/>
      <c r="E224" s="1"/>
      <c r="F224" s="1"/>
      <c r="G224" s="1"/>
      <c r="H224" s="1"/>
      <c r="I224" s="1"/>
      <c r="J224" s="1"/>
      <c r="K224" s="54"/>
      <c r="L224" s="55"/>
      <c r="M224" s="1"/>
      <c r="N224" s="1"/>
      <c r="O224" s="1"/>
      <c r="P224" s="1"/>
    </row>
    <row r="225" spans="1:16" x14ac:dyDescent="0.35">
      <c r="A225" s="1"/>
      <c r="B225" s="1"/>
      <c r="C225" s="181"/>
      <c r="D225" s="181"/>
      <c r="E225" s="1"/>
      <c r="F225" s="1"/>
      <c r="G225" s="1"/>
      <c r="H225" s="1"/>
      <c r="I225" s="1"/>
      <c r="J225" s="1"/>
      <c r="K225" s="54"/>
      <c r="L225" s="55"/>
      <c r="M225" s="1"/>
      <c r="N225" s="1"/>
      <c r="O225" s="1"/>
      <c r="P225" s="1"/>
    </row>
    <row r="226" spans="1:16" x14ac:dyDescent="0.35">
      <c r="A226" s="1"/>
      <c r="B226" s="1"/>
      <c r="C226" s="181"/>
      <c r="D226" s="181"/>
      <c r="E226" s="1"/>
      <c r="F226" s="1"/>
      <c r="G226" s="1"/>
      <c r="H226" s="1"/>
      <c r="I226" s="1"/>
      <c r="J226" s="1"/>
      <c r="K226" s="54"/>
      <c r="L226" s="55"/>
      <c r="M226" s="1"/>
      <c r="N226" s="1"/>
      <c r="O226" s="1"/>
      <c r="P226" s="1"/>
    </row>
    <row r="227" spans="1:16" x14ac:dyDescent="0.35">
      <c r="A227" s="1"/>
      <c r="B227" s="1"/>
      <c r="C227" s="181"/>
      <c r="D227" s="181"/>
      <c r="E227" s="1"/>
      <c r="F227" s="1"/>
      <c r="G227" s="1"/>
      <c r="H227" s="1"/>
      <c r="I227" s="1"/>
      <c r="J227" s="1"/>
      <c r="K227" s="54"/>
      <c r="L227" s="55"/>
      <c r="M227" s="1"/>
      <c r="N227" s="1"/>
      <c r="O227" s="1"/>
      <c r="P227" s="1"/>
    </row>
    <row r="228" spans="1:16" x14ac:dyDescent="0.35">
      <c r="A228" s="1"/>
      <c r="B228" s="1"/>
      <c r="C228" s="181"/>
      <c r="D228" s="181"/>
      <c r="E228" s="1"/>
      <c r="F228" s="1"/>
      <c r="G228" s="1"/>
      <c r="H228" s="1"/>
      <c r="I228" s="1"/>
      <c r="J228" s="1"/>
      <c r="K228" s="54"/>
      <c r="L228" s="55"/>
      <c r="M228" s="1"/>
      <c r="N228" s="1"/>
      <c r="O228" s="1"/>
      <c r="P228" s="1"/>
    </row>
    <row r="229" spans="1:16" x14ac:dyDescent="0.35">
      <c r="A229" s="1"/>
      <c r="B229" s="1"/>
      <c r="C229" s="181"/>
      <c r="D229" s="181"/>
      <c r="E229" s="1"/>
      <c r="F229" s="1"/>
      <c r="G229" s="1"/>
      <c r="H229" s="1"/>
      <c r="I229" s="1"/>
      <c r="J229" s="1"/>
      <c r="K229" s="54"/>
      <c r="L229" s="55"/>
      <c r="M229" s="1"/>
      <c r="N229" s="1"/>
      <c r="O229" s="1"/>
      <c r="P229" s="1"/>
    </row>
    <row r="230" spans="1:16" x14ac:dyDescent="0.35">
      <c r="A230" s="1"/>
      <c r="B230" s="1"/>
      <c r="C230" s="181"/>
      <c r="D230" s="181"/>
      <c r="E230" s="1"/>
      <c r="F230" s="1"/>
      <c r="G230" s="1"/>
      <c r="H230" s="1"/>
      <c r="I230" s="1"/>
      <c r="J230" s="1"/>
      <c r="K230" s="54"/>
      <c r="L230" s="55"/>
      <c r="M230" s="1"/>
      <c r="N230" s="1"/>
      <c r="O230" s="1"/>
      <c r="P230" s="1"/>
    </row>
    <row r="231" spans="1:16" x14ac:dyDescent="0.35">
      <c r="A231" s="1"/>
      <c r="B231" s="1"/>
      <c r="C231" s="181"/>
      <c r="D231" s="181"/>
      <c r="E231" s="1"/>
      <c r="F231" s="1"/>
      <c r="G231" s="1"/>
      <c r="H231" s="1"/>
      <c r="I231" s="1"/>
      <c r="J231" s="1"/>
      <c r="K231" s="54"/>
      <c r="L231" s="55"/>
      <c r="M231" s="1"/>
      <c r="N231" s="1"/>
      <c r="O231" s="1"/>
      <c r="P231" s="1"/>
    </row>
    <row r="232" spans="1:16" x14ac:dyDescent="0.35">
      <c r="A232" s="1"/>
      <c r="B232" s="1"/>
      <c r="C232" s="181"/>
      <c r="D232" s="181"/>
      <c r="E232" s="1"/>
      <c r="F232" s="1"/>
      <c r="G232" s="1"/>
      <c r="H232" s="1"/>
      <c r="I232" s="1"/>
      <c r="J232" s="1"/>
      <c r="K232" s="54"/>
      <c r="L232" s="55"/>
      <c r="M232" s="1"/>
      <c r="N232" s="1"/>
      <c r="O232" s="1"/>
      <c r="P232" s="1"/>
    </row>
    <row r="233" spans="1:16" x14ac:dyDescent="0.35">
      <c r="A233" s="1"/>
      <c r="B233" s="1"/>
      <c r="C233" s="181"/>
      <c r="D233" s="181"/>
      <c r="E233" s="1"/>
      <c r="F233" s="1"/>
      <c r="G233" s="1"/>
      <c r="H233" s="1"/>
      <c r="I233" s="1"/>
      <c r="J233" s="1"/>
      <c r="K233" s="54"/>
      <c r="L233" s="55"/>
      <c r="M233" s="1"/>
      <c r="N233" s="1"/>
      <c r="O233" s="1"/>
      <c r="P233" s="1"/>
    </row>
    <row r="234" spans="1:16" x14ac:dyDescent="0.35">
      <c r="A234" s="1"/>
      <c r="B234" s="1"/>
      <c r="C234" s="181"/>
      <c r="D234" s="181"/>
      <c r="E234" s="1"/>
      <c r="F234" s="1"/>
      <c r="G234" s="1"/>
      <c r="H234" s="1"/>
      <c r="I234" s="1"/>
      <c r="J234" s="1"/>
      <c r="K234" s="54"/>
      <c r="L234" s="55"/>
      <c r="M234" s="1"/>
      <c r="N234" s="1"/>
      <c r="O234" s="1"/>
      <c r="P234" s="1"/>
    </row>
    <row r="235" spans="1:16" x14ac:dyDescent="0.35">
      <c r="A235" s="1"/>
      <c r="B235" s="1"/>
      <c r="C235" s="181"/>
      <c r="D235" s="181"/>
      <c r="E235" s="1"/>
      <c r="F235" s="1"/>
      <c r="G235" s="1"/>
      <c r="H235" s="1"/>
      <c r="I235" s="1"/>
      <c r="J235" s="1"/>
      <c r="K235" s="54"/>
      <c r="L235" s="55"/>
      <c r="M235" s="1"/>
      <c r="N235" s="1"/>
      <c r="O235" s="1"/>
      <c r="P235" s="1"/>
    </row>
    <row r="236" spans="1:16" x14ac:dyDescent="0.35">
      <c r="A236" s="1"/>
      <c r="B236" s="1"/>
      <c r="C236" s="181"/>
      <c r="D236" s="181"/>
      <c r="E236" s="1"/>
      <c r="F236" s="1"/>
      <c r="G236" s="1"/>
      <c r="H236" s="1"/>
      <c r="I236" s="1"/>
      <c r="J236" s="1"/>
      <c r="K236" s="54"/>
      <c r="L236" s="55"/>
      <c r="M236" s="1"/>
      <c r="N236" s="1"/>
      <c r="O236" s="1"/>
      <c r="P236" s="1"/>
    </row>
    <row r="237" spans="1:16" x14ac:dyDescent="0.35">
      <c r="A237" s="1"/>
      <c r="B237" s="1"/>
      <c r="C237" s="181"/>
      <c r="D237" s="181"/>
      <c r="E237" s="1"/>
      <c r="F237" s="1"/>
      <c r="G237" s="1"/>
      <c r="H237" s="1"/>
      <c r="I237" s="1"/>
      <c r="J237" s="1"/>
      <c r="K237" s="54"/>
      <c r="L237" s="55"/>
      <c r="M237" s="1"/>
      <c r="N237" s="1"/>
      <c r="O237" s="1"/>
      <c r="P237" s="1"/>
    </row>
    <row r="238" spans="1:16" x14ac:dyDescent="0.35">
      <c r="A238" s="1"/>
      <c r="B238" s="1"/>
      <c r="C238" s="181"/>
      <c r="D238" s="181"/>
      <c r="E238" s="1"/>
      <c r="F238" s="1"/>
      <c r="G238" s="1"/>
      <c r="H238" s="1"/>
      <c r="I238" s="1"/>
      <c r="J238" s="1"/>
      <c r="K238" s="54"/>
      <c r="L238" s="55"/>
      <c r="M238" s="1"/>
      <c r="N238" s="1"/>
      <c r="O238" s="1"/>
      <c r="P238" s="1"/>
    </row>
    <row r="239" spans="1:16" x14ac:dyDescent="0.35">
      <c r="A239" s="1"/>
      <c r="B239" s="1"/>
      <c r="C239" s="181"/>
      <c r="D239" s="181"/>
      <c r="E239" s="1"/>
      <c r="F239" s="1"/>
      <c r="G239" s="1"/>
      <c r="H239" s="1"/>
      <c r="I239" s="1"/>
      <c r="J239" s="1"/>
      <c r="K239" s="54"/>
      <c r="L239" s="55"/>
      <c r="M239" s="1"/>
      <c r="N239" s="1"/>
      <c r="O239" s="1"/>
      <c r="P239" s="1"/>
    </row>
    <row r="240" spans="1:16" x14ac:dyDescent="0.35">
      <c r="A240" s="1"/>
      <c r="B240" s="1"/>
      <c r="C240" s="181"/>
      <c r="D240" s="181"/>
      <c r="E240" s="1"/>
      <c r="F240" s="1"/>
      <c r="G240" s="1"/>
      <c r="H240" s="1"/>
      <c r="I240" s="1"/>
      <c r="J240" s="1"/>
      <c r="K240" s="54"/>
      <c r="L240" s="55"/>
      <c r="M240" s="1"/>
      <c r="N240" s="1"/>
      <c r="O240" s="1"/>
      <c r="P240" s="1"/>
    </row>
    <row r="241" spans="1:16" x14ac:dyDescent="0.35">
      <c r="A241" s="1"/>
      <c r="B241" s="1"/>
      <c r="C241" s="181"/>
      <c r="D241" s="181"/>
      <c r="E241" s="1"/>
      <c r="F241" s="1"/>
      <c r="G241" s="1"/>
      <c r="H241" s="1"/>
      <c r="I241" s="1"/>
      <c r="J241" s="1"/>
      <c r="K241" s="54"/>
      <c r="L241" s="55"/>
      <c r="M241" s="1"/>
      <c r="N241" s="1"/>
      <c r="O241" s="1"/>
      <c r="P241" s="1"/>
    </row>
    <row r="242" spans="1:16" x14ac:dyDescent="0.35">
      <c r="A242" s="1"/>
      <c r="B242" s="1"/>
      <c r="C242" s="181"/>
      <c r="D242" s="181"/>
      <c r="E242" s="1"/>
      <c r="F242" s="1"/>
      <c r="G242" s="1"/>
      <c r="H242" s="1"/>
      <c r="I242" s="1"/>
      <c r="J242" s="1"/>
      <c r="K242" s="54"/>
      <c r="L242" s="55"/>
      <c r="M242" s="1"/>
      <c r="N242" s="1"/>
      <c r="O242" s="1"/>
      <c r="P242" s="1"/>
    </row>
    <row r="243" spans="1:16" x14ac:dyDescent="0.35">
      <c r="A243" s="1"/>
      <c r="B243" s="1"/>
      <c r="C243" s="181"/>
      <c r="D243" s="181"/>
      <c r="E243" s="1"/>
      <c r="F243" s="1"/>
      <c r="G243" s="1"/>
      <c r="H243" s="1"/>
      <c r="I243" s="1"/>
      <c r="J243" s="1"/>
      <c r="K243" s="54"/>
      <c r="L243" s="55"/>
      <c r="M243" s="1"/>
      <c r="N243" s="1"/>
      <c r="O243" s="1"/>
      <c r="P243" s="1"/>
    </row>
    <row r="244" spans="1:16" x14ac:dyDescent="0.35">
      <c r="A244" s="1"/>
      <c r="B244" s="1"/>
      <c r="C244" s="181"/>
      <c r="D244" s="181"/>
      <c r="E244" s="1"/>
      <c r="F244" s="1"/>
      <c r="G244" s="1"/>
      <c r="H244" s="1"/>
      <c r="I244" s="1"/>
      <c r="J244" s="1"/>
      <c r="K244" s="54"/>
      <c r="L244" s="55"/>
      <c r="M244" s="1"/>
      <c r="N244" s="1"/>
      <c r="O244" s="1"/>
      <c r="P244" s="1"/>
    </row>
    <row r="245" spans="1:16" x14ac:dyDescent="0.35">
      <c r="A245" s="1"/>
      <c r="B245" s="1"/>
      <c r="C245" s="181"/>
      <c r="D245" s="181"/>
      <c r="E245" s="1"/>
      <c r="F245" s="1"/>
      <c r="G245" s="1"/>
      <c r="H245" s="1"/>
      <c r="I245" s="1"/>
      <c r="J245" s="1"/>
      <c r="K245" s="54"/>
      <c r="L245" s="55"/>
      <c r="M245" s="1"/>
      <c r="N245" s="1"/>
      <c r="O245" s="1"/>
      <c r="P245" s="1"/>
    </row>
    <row r="246" spans="1:16" x14ac:dyDescent="0.35">
      <c r="A246" s="1"/>
      <c r="B246" s="1"/>
      <c r="C246" s="181"/>
      <c r="D246" s="181"/>
      <c r="E246" s="1"/>
      <c r="F246" s="1"/>
      <c r="G246" s="1"/>
      <c r="H246" s="1"/>
      <c r="I246" s="1"/>
      <c r="J246" s="1"/>
      <c r="K246" s="54"/>
      <c r="L246" s="55"/>
      <c r="M246" s="1"/>
      <c r="N246" s="1"/>
      <c r="O246" s="1"/>
      <c r="P246" s="1"/>
    </row>
    <row r="247" spans="1:16" x14ac:dyDescent="0.35">
      <c r="A247" s="1"/>
      <c r="B247" s="1"/>
      <c r="C247" s="181"/>
      <c r="D247" s="181"/>
      <c r="E247" s="1"/>
      <c r="F247" s="1"/>
      <c r="G247" s="1"/>
      <c r="H247" s="1"/>
      <c r="I247" s="1"/>
      <c r="J247" s="1"/>
      <c r="K247" s="54"/>
      <c r="L247" s="55"/>
      <c r="M247" s="1"/>
      <c r="N247" s="1"/>
      <c r="O247" s="1"/>
      <c r="P247" s="1"/>
    </row>
    <row r="248" spans="1:16" x14ac:dyDescent="0.35">
      <c r="A248" s="1"/>
      <c r="B248" s="1"/>
      <c r="C248" s="181"/>
      <c r="D248" s="181"/>
      <c r="E248" s="1"/>
      <c r="F248" s="1"/>
      <c r="G248" s="1"/>
      <c r="H248" s="1"/>
      <c r="I248" s="1"/>
      <c r="J248" s="1"/>
      <c r="K248" s="54"/>
      <c r="L248" s="55"/>
      <c r="M248" s="1"/>
      <c r="N248" s="1"/>
      <c r="O248" s="1"/>
      <c r="P248" s="1"/>
    </row>
    <row r="249" spans="1:16" x14ac:dyDescent="0.35">
      <c r="A249" s="1"/>
      <c r="B249" s="1"/>
      <c r="C249" s="181"/>
      <c r="D249" s="181"/>
      <c r="E249" s="1"/>
      <c r="F249" s="1"/>
      <c r="G249" s="1"/>
      <c r="H249" s="1"/>
      <c r="I249" s="1"/>
      <c r="J249" s="1"/>
      <c r="K249" s="54"/>
      <c r="L249" s="55"/>
      <c r="M249" s="1"/>
      <c r="N249" s="1"/>
      <c r="O249" s="1"/>
      <c r="P249" s="1"/>
    </row>
    <row r="250" spans="1:16" x14ac:dyDescent="0.35">
      <c r="A250" s="1"/>
      <c r="B250" s="1"/>
      <c r="C250" s="181"/>
      <c r="D250" s="181"/>
      <c r="E250" s="1"/>
      <c r="F250" s="1"/>
      <c r="G250" s="1"/>
      <c r="H250" s="1"/>
      <c r="I250" s="1"/>
      <c r="J250" s="1"/>
      <c r="K250" s="54"/>
      <c r="L250" s="55"/>
      <c r="M250" s="1"/>
      <c r="N250" s="1"/>
      <c r="O250" s="1"/>
      <c r="P250" s="1"/>
    </row>
    <row r="251" spans="1:16" x14ac:dyDescent="0.35">
      <c r="A251" s="1"/>
      <c r="B251" s="1"/>
      <c r="C251" s="181"/>
      <c r="D251" s="181"/>
      <c r="E251" s="1"/>
      <c r="F251" s="1"/>
      <c r="G251" s="1"/>
      <c r="H251" s="1"/>
      <c r="I251" s="1"/>
      <c r="J251" s="1"/>
      <c r="K251" s="54"/>
      <c r="L251" s="55"/>
      <c r="M251" s="1"/>
      <c r="N251" s="1"/>
      <c r="O251" s="1"/>
      <c r="P251" s="1"/>
    </row>
    <row r="252" spans="1:16" x14ac:dyDescent="0.35">
      <c r="A252" s="1"/>
      <c r="B252" s="1"/>
      <c r="C252" s="181"/>
      <c r="D252" s="181"/>
      <c r="E252" s="1"/>
      <c r="F252" s="1"/>
      <c r="G252" s="1"/>
      <c r="H252" s="1"/>
      <c r="I252" s="1"/>
      <c r="J252" s="1"/>
      <c r="K252" s="54"/>
      <c r="L252" s="55"/>
      <c r="M252" s="1"/>
      <c r="N252" s="1"/>
      <c r="O252" s="1"/>
      <c r="P252" s="1"/>
    </row>
    <row r="253" spans="1:16" x14ac:dyDescent="0.35">
      <c r="A253" s="1"/>
      <c r="B253" s="1"/>
      <c r="C253" s="181"/>
      <c r="D253" s="181"/>
      <c r="E253" s="1"/>
      <c r="F253" s="1"/>
      <c r="G253" s="1"/>
      <c r="H253" s="1"/>
      <c r="I253" s="1"/>
      <c r="J253" s="1"/>
      <c r="K253" s="54"/>
      <c r="L253" s="55"/>
      <c r="M253" s="1"/>
      <c r="N253" s="1"/>
      <c r="O253" s="1"/>
      <c r="P253" s="1"/>
    </row>
    <row r="254" spans="1:16" x14ac:dyDescent="0.35">
      <c r="A254" s="1"/>
      <c r="B254" s="1"/>
      <c r="C254" s="181"/>
      <c r="D254" s="181"/>
      <c r="E254" s="1"/>
      <c r="F254" s="1"/>
      <c r="G254" s="1"/>
      <c r="H254" s="1"/>
      <c r="I254" s="1"/>
      <c r="J254" s="1"/>
      <c r="K254" s="54"/>
      <c r="L254" s="55"/>
      <c r="M254" s="1"/>
      <c r="N254" s="1"/>
      <c r="O254" s="1"/>
      <c r="P254" s="1"/>
    </row>
    <row r="255" spans="1:16" x14ac:dyDescent="0.35">
      <c r="A255" s="1"/>
      <c r="B255" s="1"/>
      <c r="C255" s="181"/>
      <c r="D255" s="181"/>
      <c r="E255" s="1"/>
      <c r="F255" s="1"/>
      <c r="G255" s="1"/>
      <c r="H255" s="1"/>
      <c r="I255" s="1"/>
      <c r="J255" s="1"/>
      <c r="K255" s="54"/>
      <c r="L255" s="55"/>
      <c r="M255" s="1"/>
      <c r="N255" s="1"/>
      <c r="O255" s="1"/>
      <c r="P255" s="1"/>
    </row>
    <row r="256" spans="1:16" x14ac:dyDescent="0.35">
      <c r="A256" s="1"/>
      <c r="B256" s="1"/>
      <c r="C256" s="181"/>
      <c r="D256" s="181"/>
      <c r="E256" s="1"/>
      <c r="F256" s="1"/>
      <c r="G256" s="1"/>
      <c r="H256" s="1"/>
      <c r="I256" s="1"/>
      <c r="J256" s="1"/>
      <c r="K256" s="54"/>
      <c r="L256" s="55"/>
      <c r="M256" s="1"/>
      <c r="N256" s="1"/>
      <c r="O256" s="1"/>
      <c r="P256" s="1"/>
    </row>
    <row r="257" spans="1:16" x14ac:dyDescent="0.35">
      <c r="A257" s="1"/>
      <c r="B257" s="1"/>
      <c r="C257" s="181"/>
      <c r="D257" s="181"/>
      <c r="E257" s="1"/>
      <c r="F257" s="1"/>
      <c r="G257" s="1"/>
      <c r="H257" s="1"/>
      <c r="I257" s="1"/>
      <c r="J257" s="1"/>
      <c r="K257" s="54"/>
      <c r="L257" s="55"/>
      <c r="M257" s="1"/>
      <c r="N257" s="1"/>
      <c r="O257" s="1"/>
      <c r="P257" s="1"/>
    </row>
    <row r="258" spans="1:16" x14ac:dyDescent="0.35">
      <c r="A258" s="1"/>
      <c r="B258" s="1"/>
      <c r="C258" s="181"/>
      <c r="D258" s="181"/>
      <c r="E258" s="1"/>
      <c r="F258" s="1"/>
      <c r="G258" s="1"/>
      <c r="H258" s="1"/>
      <c r="I258" s="1"/>
      <c r="J258" s="1"/>
      <c r="K258" s="54"/>
      <c r="L258" s="55"/>
      <c r="M258" s="1"/>
      <c r="N258" s="1"/>
      <c r="O258" s="1"/>
      <c r="P258" s="1"/>
    </row>
    <row r="259" spans="1:16" x14ac:dyDescent="0.35">
      <c r="A259" s="1"/>
      <c r="B259" s="1"/>
      <c r="C259" s="181"/>
      <c r="D259" s="181"/>
      <c r="E259" s="1"/>
      <c r="F259" s="1"/>
      <c r="G259" s="1"/>
      <c r="H259" s="1"/>
      <c r="I259" s="1"/>
      <c r="J259" s="1"/>
      <c r="K259" s="54"/>
      <c r="L259" s="55"/>
      <c r="M259" s="1"/>
      <c r="N259" s="1"/>
      <c r="O259" s="1"/>
      <c r="P259" s="1"/>
    </row>
    <row r="260" spans="1:16" x14ac:dyDescent="0.35">
      <c r="A260" s="1"/>
      <c r="B260" s="1"/>
      <c r="C260" s="181"/>
      <c r="D260" s="181"/>
      <c r="E260" s="1"/>
      <c r="F260" s="1"/>
      <c r="G260" s="1"/>
      <c r="H260" s="1"/>
      <c r="I260" s="1"/>
      <c r="J260" s="1"/>
      <c r="K260" s="54"/>
      <c r="L260" s="55"/>
      <c r="M260" s="1"/>
      <c r="N260" s="1"/>
      <c r="O260" s="1"/>
      <c r="P260" s="1"/>
    </row>
    <row r="261" spans="1:16" x14ac:dyDescent="0.35">
      <c r="A261" s="1"/>
      <c r="B261" s="1"/>
      <c r="C261" s="181"/>
      <c r="D261" s="181"/>
      <c r="E261" s="1"/>
      <c r="F261" s="1"/>
      <c r="G261" s="1"/>
      <c r="H261" s="1"/>
      <c r="I261" s="1"/>
      <c r="J261" s="1"/>
      <c r="K261" s="54"/>
      <c r="L261" s="55"/>
      <c r="M261" s="1"/>
      <c r="N261" s="1"/>
      <c r="O261" s="1"/>
      <c r="P261" s="1"/>
    </row>
    <row r="262" spans="1:16" x14ac:dyDescent="0.35">
      <c r="A262" s="1"/>
      <c r="B262" s="1"/>
      <c r="C262" s="181"/>
      <c r="D262" s="181"/>
      <c r="E262" s="1"/>
      <c r="F262" s="1"/>
      <c r="G262" s="1"/>
      <c r="H262" s="1"/>
      <c r="I262" s="1"/>
      <c r="J262" s="1"/>
      <c r="K262" s="54"/>
      <c r="L262" s="55"/>
      <c r="M262" s="1"/>
      <c r="N262" s="1"/>
      <c r="O262" s="1"/>
      <c r="P262" s="1"/>
    </row>
    <row r="263" spans="1:16" x14ac:dyDescent="0.35">
      <c r="A263" s="1"/>
      <c r="B263" s="1"/>
      <c r="C263" s="181"/>
      <c r="D263" s="181"/>
      <c r="E263" s="1"/>
      <c r="F263" s="1"/>
      <c r="G263" s="1"/>
      <c r="H263" s="1"/>
      <c r="I263" s="1"/>
      <c r="J263" s="1"/>
      <c r="K263" s="54"/>
      <c r="L263" s="55"/>
      <c r="M263" s="1"/>
      <c r="N263" s="1"/>
      <c r="O263" s="1"/>
      <c r="P263" s="1"/>
    </row>
    <row r="264" spans="1:16" x14ac:dyDescent="0.35">
      <c r="A264" s="1"/>
      <c r="B264" s="1"/>
      <c r="C264" s="181"/>
      <c r="D264" s="181"/>
      <c r="E264" s="1"/>
      <c r="F264" s="1"/>
      <c r="G264" s="1"/>
      <c r="H264" s="1"/>
      <c r="I264" s="1"/>
      <c r="J264" s="1"/>
      <c r="K264" s="54"/>
      <c r="L264" s="55"/>
      <c r="M264" s="1"/>
      <c r="N264" s="1"/>
      <c r="O264" s="1"/>
      <c r="P264" s="1"/>
    </row>
    <row r="265" spans="1:16" x14ac:dyDescent="0.35">
      <c r="A265" s="1"/>
      <c r="B265" s="1"/>
      <c r="C265" s="181"/>
      <c r="D265" s="181"/>
      <c r="E265" s="1"/>
      <c r="F265" s="1"/>
      <c r="G265" s="1"/>
      <c r="H265" s="1"/>
      <c r="I265" s="1"/>
      <c r="J265" s="1"/>
      <c r="K265" s="54"/>
      <c r="L265" s="55"/>
      <c r="M265" s="1"/>
      <c r="N265" s="1"/>
      <c r="O265" s="1"/>
      <c r="P265" s="1"/>
    </row>
    <row r="266" spans="1:16" x14ac:dyDescent="0.35">
      <c r="A266" s="1"/>
      <c r="B266" s="1"/>
      <c r="C266" s="181"/>
      <c r="D266" s="181"/>
      <c r="E266" s="1"/>
      <c r="F266" s="1"/>
      <c r="G266" s="1"/>
      <c r="H266" s="1"/>
      <c r="I266" s="1"/>
      <c r="J266" s="1"/>
      <c r="K266" s="54"/>
      <c r="L266" s="55"/>
      <c r="M266" s="1"/>
      <c r="N266" s="1"/>
      <c r="O266" s="1"/>
      <c r="P266" s="1"/>
    </row>
    <row r="267" spans="1:16" x14ac:dyDescent="0.35">
      <c r="A267" s="1"/>
      <c r="B267" s="1"/>
      <c r="C267" s="181"/>
      <c r="D267" s="181"/>
      <c r="E267" s="1"/>
      <c r="F267" s="1"/>
      <c r="G267" s="1"/>
      <c r="H267" s="1"/>
      <c r="I267" s="1"/>
      <c r="J267" s="1"/>
      <c r="K267" s="54"/>
      <c r="L267" s="55"/>
      <c r="M267" s="1"/>
      <c r="N267" s="1"/>
      <c r="O267" s="1"/>
      <c r="P267" s="1"/>
    </row>
    <row r="268" spans="1:16" x14ac:dyDescent="0.35">
      <c r="A268" s="1"/>
      <c r="B268" s="1"/>
      <c r="C268" s="181"/>
      <c r="D268" s="181"/>
      <c r="E268" s="1"/>
      <c r="F268" s="1"/>
      <c r="G268" s="1"/>
      <c r="H268" s="1"/>
      <c r="I268" s="1"/>
      <c r="J268" s="1"/>
      <c r="K268" s="54"/>
      <c r="L268" s="55"/>
      <c r="M268" s="1"/>
      <c r="N268" s="1"/>
      <c r="O268" s="1"/>
      <c r="P268" s="1"/>
    </row>
    <row r="269" spans="1:16" x14ac:dyDescent="0.35">
      <c r="A269" s="1"/>
      <c r="B269" s="1"/>
      <c r="C269" s="181"/>
      <c r="D269" s="181"/>
      <c r="E269" s="1"/>
      <c r="F269" s="1"/>
      <c r="G269" s="1"/>
      <c r="H269" s="1"/>
      <c r="I269" s="1"/>
      <c r="J269" s="1"/>
      <c r="K269" s="54"/>
      <c r="L269" s="55"/>
      <c r="M269" s="1"/>
      <c r="N269" s="1"/>
      <c r="O269" s="1"/>
      <c r="P269" s="1"/>
    </row>
    <row r="270" spans="1:16" x14ac:dyDescent="0.35">
      <c r="A270" s="1"/>
      <c r="B270" s="1"/>
      <c r="C270" s="181"/>
      <c r="D270" s="181"/>
      <c r="E270" s="1"/>
      <c r="F270" s="1"/>
      <c r="G270" s="1"/>
      <c r="H270" s="1"/>
      <c r="I270" s="1"/>
      <c r="J270" s="1"/>
      <c r="K270" s="54"/>
      <c r="L270" s="55"/>
      <c r="M270" s="1"/>
      <c r="N270" s="1"/>
      <c r="O270" s="1"/>
      <c r="P270" s="1"/>
    </row>
    <row r="271" spans="1:16" x14ac:dyDescent="0.35">
      <c r="A271" s="1"/>
      <c r="B271" s="1"/>
      <c r="C271" s="181"/>
      <c r="D271" s="181"/>
      <c r="E271" s="1"/>
      <c r="F271" s="1"/>
      <c r="G271" s="1"/>
      <c r="H271" s="1"/>
      <c r="I271" s="1"/>
      <c r="J271" s="1"/>
      <c r="K271" s="54"/>
      <c r="L271" s="55"/>
      <c r="M271" s="1"/>
      <c r="N271" s="1"/>
      <c r="O271" s="1"/>
      <c r="P271" s="1"/>
    </row>
    <row r="272" spans="1:16" x14ac:dyDescent="0.35">
      <c r="A272" s="1"/>
      <c r="B272" s="1"/>
      <c r="C272" s="181"/>
      <c r="D272" s="181"/>
      <c r="E272" s="1"/>
      <c r="F272" s="1"/>
      <c r="G272" s="1"/>
      <c r="H272" s="1"/>
      <c r="I272" s="1"/>
      <c r="J272" s="1"/>
      <c r="K272" s="54"/>
      <c r="L272" s="55"/>
      <c r="M272" s="1"/>
      <c r="N272" s="1"/>
      <c r="O272" s="1"/>
      <c r="P272" s="1"/>
    </row>
    <row r="273" spans="1:16" x14ac:dyDescent="0.35">
      <c r="A273" s="1"/>
      <c r="B273" s="1"/>
      <c r="C273" s="181"/>
      <c r="D273" s="181"/>
      <c r="E273" s="1"/>
      <c r="F273" s="1"/>
      <c r="G273" s="1"/>
      <c r="H273" s="1"/>
      <c r="I273" s="1"/>
      <c r="J273" s="1"/>
      <c r="K273" s="54"/>
      <c r="L273" s="55"/>
      <c r="M273" s="1"/>
      <c r="N273" s="1"/>
      <c r="O273" s="1"/>
      <c r="P273" s="1"/>
    </row>
    <row r="274" spans="1:16" x14ac:dyDescent="0.35">
      <c r="A274" s="1"/>
      <c r="B274" s="1"/>
      <c r="C274" s="181"/>
      <c r="D274" s="181"/>
      <c r="E274" s="1"/>
      <c r="F274" s="1"/>
      <c r="G274" s="1"/>
      <c r="H274" s="1"/>
      <c r="I274" s="1"/>
      <c r="J274" s="1"/>
      <c r="K274" s="54"/>
      <c r="L274" s="55"/>
      <c r="M274" s="1"/>
      <c r="N274" s="1"/>
      <c r="O274" s="1"/>
      <c r="P274" s="1"/>
    </row>
    <row r="275" spans="1:16" x14ac:dyDescent="0.35">
      <c r="A275" s="1"/>
      <c r="B275" s="1"/>
      <c r="C275" s="181"/>
      <c r="D275" s="181"/>
      <c r="E275" s="1"/>
      <c r="F275" s="1"/>
      <c r="G275" s="1"/>
      <c r="H275" s="1"/>
      <c r="I275" s="1"/>
      <c r="J275" s="1"/>
      <c r="K275" s="54"/>
      <c r="L275" s="55"/>
      <c r="M275" s="1"/>
      <c r="N275" s="1"/>
      <c r="O275" s="1"/>
      <c r="P275" s="1"/>
    </row>
    <row r="276" spans="1:16" x14ac:dyDescent="0.35">
      <c r="A276" s="1"/>
      <c r="B276" s="1"/>
      <c r="C276" s="181"/>
      <c r="D276" s="181"/>
      <c r="E276" s="1"/>
      <c r="F276" s="1"/>
      <c r="G276" s="1"/>
      <c r="H276" s="1"/>
      <c r="I276" s="1"/>
      <c r="J276" s="1"/>
      <c r="K276" s="54"/>
      <c r="L276" s="55"/>
      <c r="M276" s="1"/>
      <c r="N276" s="1"/>
      <c r="O276" s="1"/>
      <c r="P276" s="1"/>
    </row>
    <row r="277" spans="1:16" x14ac:dyDescent="0.35">
      <c r="A277" s="1"/>
      <c r="B277" s="1"/>
      <c r="C277" s="181"/>
      <c r="D277" s="181"/>
      <c r="E277" s="1"/>
      <c r="F277" s="1"/>
      <c r="G277" s="1"/>
      <c r="H277" s="1"/>
      <c r="I277" s="1"/>
      <c r="J277" s="1"/>
      <c r="K277" s="54"/>
      <c r="L277" s="55"/>
      <c r="M277" s="1"/>
      <c r="N277" s="1"/>
      <c r="O277" s="1"/>
      <c r="P277" s="1"/>
    </row>
    <row r="278" spans="1:16" x14ac:dyDescent="0.35">
      <c r="A278" s="1"/>
      <c r="B278" s="1"/>
      <c r="C278" s="181"/>
      <c r="D278" s="181"/>
      <c r="E278" s="1"/>
      <c r="F278" s="1"/>
      <c r="G278" s="1"/>
      <c r="H278" s="1"/>
      <c r="I278" s="1"/>
      <c r="J278" s="1"/>
      <c r="K278" s="54"/>
      <c r="L278" s="55"/>
      <c r="M278" s="1"/>
      <c r="N278" s="1"/>
      <c r="O278" s="1"/>
      <c r="P278" s="1"/>
    </row>
    <row r="279" spans="1:16" x14ac:dyDescent="0.35">
      <c r="A279" s="1"/>
      <c r="B279" s="1"/>
      <c r="C279" s="181"/>
      <c r="D279" s="181"/>
      <c r="E279" s="1"/>
      <c r="F279" s="1"/>
      <c r="G279" s="1"/>
      <c r="H279" s="1"/>
      <c r="I279" s="1"/>
      <c r="J279" s="1"/>
      <c r="K279" s="54"/>
      <c r="L279" s="55"/>
      <c r="M279" s="1"/>
      <c r="N279" s="1"/>
      <c r="O279" s="1"/>
      <c r="P279" s="1"/>
    </row>
  </sheetData>
  <mergeCells count="87">
    <mergeCell ref="A3:B3"/>
    <mergeCell ref="C3:D3"/>
    <mergeCell ref="E3:G3"/>
    <mergeCell ref="H3:L3"/>
    <mergeCell ref="A1:L1"/>
    <mergeCell ref="A2:B2"/>
    <mergeCell ref="C2:D2"/>
    <mergeCell ref="E2:G2"/>
    <mergeCell ref="H2:L2"/>
    <mergeCell ref="A11:J11"/>
    <mergeCell ref="A12:A27"/>
    <mergeCell ref="B13:B27"/>
    <mergeCell ref="E4:G4"/>
    <mergeCell ref="H4:L4"/>
    <mergeCell ref="C5:D5"/>
    <mergeCell ref="A6:A10"/>
    <mergeCell ref="E6:K6"/>
    <mergeCell ref="B7:B10"/>
    <mergeCell ref="C37:D37"/>
    <mergeCell ref="B38:B39"/>
    <mergeCell ref="A28:J28"/>
    <mergeCell ref="A29:A47"/>
    <mergeCell ref="C29:D29"/>
    <mergeCell ref="B30:B34"/>
    <mergeCell ref="C30:D30"/>
    <mergeCell ref="C38:D38"/>
    <mergeCell ref="C31:D31"/>
    <mergeCell ref="C32:D32"/>
    <mergeCell ref="C33:D33"/>
    <mergeCell ref="C34:D34"/>
    <mergeCell ref="B35:B36"/>
    <mergeCell ref="C35:D35"/>
    <mergeCell ref="C36:D36"/>
    <mergeCell ref="C47:D47"/>
    <mergeCell ref="C39:D39"/>
    <mergeCell ref="B40:B46"/>
    <mergeCell ref="C40:D40"/>
    <mergeCell ref="C41:D41"/>
    <mergeCell ref="C42:D42"/>
    <mergeCell ref="C43:D43"/>
    <mergeCell ref="C44:D44"/>
    <mergeCell ref="C45:D45"/>
    <mergeCell ref="C46:D46"/>
    <mergeCell ref="A48:J48"/>
    <mergeCell ref="A49:A58"/>
    <mergeCell ref="E49:K49"/>
    <mergeCell ref="B50:B53"/>
    <mergeCell ref="B54:B58"/>
    <mergeCell ref="A59:J59"/>
    <mergeCell ref="A60:A118"/>
    <mergeCell ref="E60:K60"/>
    <mergeCell ref="B62:B89"/>
    <mergeCell ref="C62:C65"/>
    <mergeCell ref="C66:C77"/>
    <mergeCell ref="C78:C83"/>
    <mergeCell ref="B105:B118"/>
    <mergeCell ref="C105:C115"/>
    <mergeCell ref="C116:C118"/>
    <mergeCell ref="C84:C89"/>
    <mergeCell ref="B90:B102"/>
    <mergeCell ref="C90:C93"/>
    <mergeCell ref="C94:C98"/>
    <mergeCell ref="C100:C102"/>
    <mergeCell ref="B103:B104"/>
    <mergeCell ref="C103:C104"/>
    <mergeCell ref="A119:J119"/>
    <mergeCell ref="A120:A124"/>
    <mergeCell ref="C120:D120"/>
    <mergeCell ref="E120:K120"/>
    <mergeCell ref="C121:D121"/>
    <mergeCell ref="C122:D122"/>
    <mergeCell ref="C123:D123"/>
    <mergeCell ref="C124:D124"/>
    <mergeCell ref="A150:J150"/>
    <mergeCell ref="A151:J151"/>
    <mergeCell ref="B127:B144"/>
    <mergeCell ref="C128:C131"/>
    <mergeCell ref="C132:C140"/>
    <mergeCell ref="C141:C143"/>
    <mergeCell ref="A126:A145"/>
    <mergeCell ref="A146:J146"/>
    <mergeCell ref="A147:J147"/>
    <mergeCell ref="A125:J125"/>
    <mergeCell ref="C126:D126"/>
    <mergeCell ref="E126:K126"/>
    <mergeCell ref="A148:J148"/>
    <mergeCell ref="A149:J149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916D-1D31-499C-A1C5-398F10885E56}">
  <dimension ref="A1:L390"/>
  <sheetViews>
    <sheetView topLeftCell="A239" workbookViewId="0">
      <selection activeCell="D246" sqref="D246"/>
    </sheetView>
  </sheetViews>
  <sheetFormatPr defaultColWidth="10" defaultRowHeight="13.9" x14ac:dyDescent="0.35"/>
  <cols>
    <col min="1" max="1" width="11.85546875" style="2" bestFit="1" customWidth="1"/>
    <col min="2" max="2" width="30.28515625" style="2" customWidth="1"/>
    <col min="3" max="3" width="45.2109375" style="2" customWidth="1"/>
    <col min="4" max="4" width="23.85546875" style="2" customWidth="1"/>
    <col min="5" max="5" width="4.92578125" style="2" bestFit="1" customWidth="1"/>
    <col min="6" max="6" width="4.28515625" style="2" bestFit="1" customWidth="1"/>
    <col min="7" max="7" width="5.42578125" style="2" bestFit="1" customWidth="1"/>
    <col min="8" max="8" width="4.28515625" style="2" bestFit="1" customWidth="1"/>
    <col min="9" max="9" width="9.0703125" style="2" bestFit="1" customWidth="1"/>
    <col min="10" max="10" width="3.35546875" style="2" bestFit="1" customWidth="1"/>
    <col min="11" max="11" width="15.0703125" style="2" bestFit="1" customWidth="1"/>
    <col min="12" max="12" width="37.7109375" style="2" bestFit="1" customWidth="1"/>
    <col min="13" max="16384" width="10" style="2"/>
  </cols>
  <sheetData>
    <row r="1" spans="1:12" ht="20.25" x14ac:dyDescent="0.35">
      <c r="A1" s="268" t="s">
        <v>1754</v>
      </c>
      <c r="B1" s="268"/>
      <c r="C1" s="268"/>
      <c r="D1" s="268"/>
      <c r="E1" s="268"/>
      <c r="F1" s="268"/>
      <c r="G1" s="268"/>
      <c r="H1" s="268"/>
      <c r="I1" s="268"/>
      <c r="J1" s="268"/>
      <c r="K1" s="269"/>
      <c r="L1" s="270"/>
    </row>
    <row r="2" spans="1:12" ht="15.75" x14ac:dyDescent="0.35">
      <c r="A2" s="307" t="s">
        <v>4</v>
      </c>
      <c r="B2" s="307"/>
      <c r="C2" s="257" t="s">
        <v>5</v>
      </c>
      <c r="D2" s="257"/>
      <c r="E2" s="256" t="s">
        <v>6</v>
      </c>
      <c r="F2" s="256"/>
      <c r="G2" s="256"/>
      <c r="H2" s="257" t="s">
        <v>7</v>
      </c>
      <c r="I2" s="257"/>
      <c r="J2" s="257"/>
      <c r="K2" s="308"/>
      <c r="L2" s="309"/>
    </row>
    <row r="3" spans="1:12" ht="15.75" x14ac:dyDescent="0.35">
      <c r="A3" s="307" t="s">
        <v>8</v>
      </c>
      <c r="B3" s="307"/>
      <c r="C3" s="257" t="s">
        <v>9</v>
      </c>
      <c r="D3" s="257"/>
      <c r="E3" s="256" t="s">
        <v>10</v>
      </c>
      <c r="F3" s="256"/>
      <c r="G3" s="256"/>
      <c r="H3" s="257" t="s">
        <v>11</v>
      </c>
      <c r="I3" s="257"/>
      <c r="J3" s="257"/>
      <c r="K3" s="308"/>
      <c r="L3" s="309"/>
    </row>
    <row r="4" spans="1:12" ht="15.75" x14ac:dyDescent="0.35">
      <c r="A4" s="59" t="s">
        <v>12</v>
      </c>
      <c r="B4" s="4" t="s">
        <v>13</v>
      </c>
      <c r="C4" s="60" t="s">
        <v>273</v>
      </c>
      <c r="D4" s="4">
        <v>200</v>
      </c>
      <c r="E4" s="256" t="s">
        <v>274</v>
      </c>
      <c r="F4" s="256"/>
      <c r="G4" s="256"/>
      <c r="H4" s="257" t="s">
        <v>16</v>
      </c>
      <c r="I4" s="257"/>
      <c r="J4" s="257"/>
      <c r="K4" s="308"/>
      <c r="L4" s="309"/>
    </row>
    <row r="5" spans="1:12" ht="33.75" x14ac:dyDescent="0.35">
      <c r="A5" s="5" t="s">
        <v>17</v>
      </c>
      <c r="B5" s="6" t="s">
        <v>18</v>
      </c>
      <c r="C5" s="312" t="s">
        <v>19</v>
      </c>
      <c r="D5" s="312"/>
      <c r="E5" s="6" t="s">
        <v>20</v>
      </c>
      <c r="F5" s="6" t="s">
        <v>21</v>
      </c>
      <c r="G5" s="6" t="s">
        <v>20</v>
      </c>
      <c r="H5" s="6" t="s">
        <v>21</v>
      </c>
      <c r="I5" s="6" t="s">
        <v>22</v>
      </c>
      <c r="J5" s="6" t="s">
        <v>23</v>
      </c>
      <c r="K5" s="7" t="s">
        <v>24</v>
      </c>
      <c r="L5" s="6" t="s">
        <v>1</v>
      </c>
    </row>
    <row r="6" spans="1:12" ht="15" x14ac:dyDescent="0.35">
      <c r="A6" s="292" t="s">
        <v>25</v>
      </c>
      <c r="B6" s="8" t="s">
        <v>26</v>
      </c>
      <c r="C6" s="8" t="s">
        <v>27</v>
      </c>
      <c r="D6" s="8" t="s">
        <v>28</v>
      </c>
      <c r="E6" s="296" t="s">
        <v>19</v>
      </c>
      <c r="F6" s="296"/>
      <c r="G6" s="296"/>
      <c r="H6" s="296"/>
      <c r="I6" s="296"/>
      <c r="J6" s="296"/>
      <c r="K6" s="297"/>
      <c r="L6" s="9"/>
    </row>
    <row r="7" spans="1:12" ht="15" x14ac:dyDescent="0.35">
      <c r="A7" s="292"/>
      <c r="B7" s="4" t="s">
        <v>275</v>
      </c>
      <c r="C7" s="138" t="s">
        <v>1479</v>
      </c>
      <c r="D7" s="4" t="s">
        <v>276</v>
      </c>
      <c r="E7" s="4">
        <v>1</v>
      </c>
      <c r="F7" s="4" t="s">
        <v>31</v>
      </c>
      <c r="G7" s="4">
        <v>1</v>
      </c>
      <c r="H7" s="4" t="s">
        <v>32</v>
      </c>
      <c r="I7" s="4">
        <v>135425</v>
      </c>
      <c r="J7" s="4" t="s">
        <v>33</v>
      </c>
      <c r="K7" s="10">
        <f t="shared" ref="K7:K14" si="0">E7*G7*I7</f>
        <v>135425</v>
      </c>
      <c r="L7" s="9"/>
    </row>
    <row r="8" spans="1:12" ht="15" x14ac:dyDescent="0.35">
      <c r="A8" s="292"/>
      <c r="B8" s="4" t="s">
        <v>34</v>
      </c>
      <c r="C8" s="138" t="s">
        <v>1478</v>
      </c>
      <c r="D8" s="4"/>
      <c r="E8" s="4">
        <v>1</v>
      </c>
      <c r="F8" s="4" t="s">
        <v>31</v>
      </c>
      <c r="G8" s="4">
        <v>1</v>
      </c>
      <c r="H8" s="4" t="s">
        <v>32</v>
      </c>
      <c r="I8" s="4">
        <v>79912</v>
      </c>
      <c r="J8" s="4" t="s">
        <v>33</v>
      </c>
      <c r="K8" s="10">
        <f t="shared" si="0"/>
        <v>79912</v>
      </c>
      <c r="L8" s="9"/>
    </row>
    <row r="9" spans="1:12" ht="15" x14ac:dyDescent="0.35">
      <c r="A9" s="292"/>
      <c r="B9" s="304" t="s">
        <v>35</v>
      </c>
      <c r="C9" s="62" t="s">
        <v>277</v>
      </c>
      <c r="D9" s="4" t="s">
        <v>278</v>
      </c>
      <c r="E9" s="4">
        <v>1</v>
      </c>
      <c r="F9" s="4" t="s">
        <v>31</v>
      </c>
      <c r="G9" s="4">
        <v>1</v>
      </c>
      <c r="H9" s="4" t="s">
        <v>32</v>
      </c>
      <c r="I9" s="4">
        <v>100</v>
      </c>
      <c r="J9" s="4" t="s">
        <v>33</v>
      </c>
      <c r="K9" s="10">
        <f t="shared" si="0"/>
        <v>100</v>
      </c>
      <c r="L9" s="13"/>
    </row>
    <row r="10" spans="1:12" ht="15" x14ac:dyDescent="0.35">
      <c r="A10" s="292"/>
      <c r="B10" s="304"/>
      <c r="C10" s="62" t="s">
        <v>279</v>
      </c>
      <c r="D10" s="4" t="s">
        <v>278</v>
      </c>
      <c r="E10" s="4">
        <v>1</v>
      </c>
      <c r="F10" s="4" t="s">
        <v>31</v>
      </c>
      <c r="G10" s="4">
        <v>1</v>
      </c>
      <c r="H10" s="4" t="s">
        <v>32</v>
      </c>
      <c r="I10" s="4">
        <v>100</v>
      </c>
      <c r="J10" s="4" t="s">
        <v>33</v>
      </c>
      <c r="K10" s="10">
        <f t="shared" si="0"/>
        <v>100</v>
      </c>
      <c r="L10" s="13"/>
    </row>
    <row r="11" spans="1:12" ht="15" x14ac:dyDescent="0.35">
      <c r="A11" s="292"/>
      <c r="B11" s="304"/>
      <c r="C11" s="62" t="s">
        <v>280</v>
      </c>
      <c r="D11" s="4" t="s">
        <v>37</v>
      </c>
      <c r="E11" s="4">
        <v>1</v>
      </c>
      <c r="F11" s="4" t="s">
        <v>31</v>
      </c>
      <c r="G11" s="4">
        <v>1</v>
      </c>
      <c r="H11" s="4" t="s">
        <v>32</v>
      </c>
      <c r="I11" s="4">
        <v>160</v>
      </c>
      <c r="J11" s="4" t="s">
        <v>33</v>
      </c>
      <c r="K11" s="10">
        <f t="shared" si="0"/>
        <v>160</v>
      </c>
      <c r="L11" s="13"/>
    </row>
    <row r="12" spans="1:12" ht="15" x14ac:dyDescent="0.35">
      <c r="A12" s="292"/>
      <c r="B12" s="304"/>
      <c r="C12" s="62" t="s">
        <v>281</v>
      </c>
      <c r="D12" s="4" t="s">
        <v>278</v>
      </c>
      <c r="E12" s="4">
        <v>1</v>
      </c>
      <c r="F12" s="4" t="s">
        <v>31</v>
      </c>
      <c r="G12" s="4">
        <v>1</v>
      </c>
      <c r="H12" s="4" t="s">
        <v>32</v>
      </c>
      <c r="I12" s="4">
        <v>96</v>
      </c>
      <c r="J12" s="4" t="s">
        <v>33</v>
      </c>
      <c r="K12" s="10">
        <f t="shared" si="0"/>
        <v>96</v>
      </c>
      <c r="L12" s="13"/>
    </row>
    <row r="13" spans="1:12" ht="15" x14ac:dyDescent="0.35">
      <c r="A13" s="292"/>
      <c r="B13" s="304"/>
      <c r="C13" s="62" t="s">
        <v>282</v>
      </c>
      <c r="D13" s="4" t="s">
        <v>278</v>
      </c>
      <c r="E13" s="4">
        <v>1</v>
      </c>
      <c r="F13" s="4" t="s">
        <v>31</v>
      </c>
      <c r="G13" s="4">
        <v>1</v>
      </c>
      <c r="H13" s="4" t="s">
        <v>32</v>
      </c>
      <c r="I13" s="4">
        <v>95</v>
      </c>
      <c r="J13" s="4" t="s">
        <v>33</v>
      </c>
      <c r="K13" s="10">
        <f t="shared" si="0"/>
        <v>95</v>
      </c>
      <c r="L13" s="13"/>
    </row>
    <row r="14" spans="1:12" ht="15" x14ac:dyDescent="0.35">
      <c r="A14" s="292"/>
      <c r="B14" s="304"/>
      <c r="C14" s="62" t="s">
        <v>283</v>
      </c>
      <c r="D14" s="4" t="s">
        <v>37</v>
      </c>
      <c r="E14" s="4">
        <v>1</v>
      </c>
      <c r="F14" s="4" t="s">
        <v>31</v>
      </c>
      <c r="G14" s="4">
        <v>1</v>
      </c>
      <c r="H14" s="4" t="s">
        <v>32</v>
      </c>
      <c r="I14" s="4">
        <v>45</v>
      </c>
      <c r="J14" s="4" t="s">
        <v>33</v>
      </c>
      <c r="K14" s="10">
        <f t="shared" si="0"/>
        <v>45</v>
      </c>
      <c r="L14" s="13"/>
    </row>
    <row r="15" spans="1:12" ht="15.75" x14ac:dyDescent="0.35">
      <c r="A15" s="293" t="s">
        <v>40</v>
      </c>
      <c r="B15" s="293"/>
      <c r="C15" s="293"/>
      <c r="D15" s="293"/>
      <c r="E15" s="294"/>
      <c r="F15" s="294"/>
      <c r="G15" s="294"/>
      <c r="H15" s="294"/>
      <c r="I15" s="294"/>
      <c r="J15" s="294"/>
      <c r="K15" s="14">
        <f>SUM(K7:K14)</f>
        <v>215933</v>
      </c>
      <c r="L15" s="15"/>
    </row>
    <row r="16" spans="1:12" ht="30" x14ac:dyDescent="0.35">
      <c r="A16" s="310" t="s">
        <v>41</v>
      </c>
      <c r="B16" s="22" t="s">
        <v>42</v>
      </c>
      <c r="C16" s="22" t="s">
        <v>43</v>
      </c>
      <c r="D16" s="22" t="s">
        <v>284</v>
      </c>
      <c r="E16" s="22" t="s">
        <v>45</v>
      </c>
      <c r="F16" s="22" t="s">
        <v>46</v>
      </c>
      <c r="G16" s="22" t="s">
        <v>47</v>
      </c>
      <c r="H16" s="22" t="s">
        <v>48</v>
      </c>
      <c r="I16" s="22" t="s">
        <v>22</v>
      </c>
      <c r="J16" s="22" t="s">
        <v>23</v>
      </c>
      <c r="K16" s="23" t="s">
        <v>19</v>
      </c>
      <c r="L16" s="9"/>
    </row>
    <row r="17" spans="1:12" ht="15" x14ac:dyDescent="0.35">
      <c r="A17" s="310"/>
      <c r="B17" s="295" t="s">
        <v>285</v>
      </c>
      <c r="C17" s="19" t="s">
        <v>286</v>
      </c>
      <c r="D17" s="4" t="s">
        <v>287</v>
      </c>
      <c r="E17" s="63">
        <v>13</v>
      </c>
      <c r="F17" s="4" t="s">
        <v>54</v>
      </c>
      <c r="G17" s="4">
        <v>1</v>
      </c>
      <c r="H17" s="4" t="s">
        <v>55</v>
      </c>
      <c r="I17" s="4">
        <v>650</v>
      </c>
      <c r="J17" s="4" t="s">
        <v>33</v>
      </c>
      <c r="K17" s="10">
        <f>E17*G17*I17</f>
        <v>8450</v>
      </c>
      <c r="L17" s="17"/>
    </row>
    <row r="18" spans="1:12" ht="15" x14ac:dyDescent="0.35">
      <c r="A18" s="310"/>
      <c r="B18" s="295"/>
      <c r="C18" s="19" t="s">
        <v>288</v>
      </c>
      <c r="D18" s="4" t="s">
        <v>287</v>
      </c>
      <c r="E18" s="63">
        <v>22</v>
      </c>
      <c r="F18" s="4" t="s">
        <v>54</v>
      </c>
      <c r="G18" s="4">
        <v>1</v>
      </c>
      <c r="H18" s="4" t="s">
        <v>55</v>
      </c>
      <c r="I18" s="4">
        <v>650</v>
      </c>
      <c r="J18" s="4" t="s">
        <v>33</v>
      </c>
      <c r="K18" s="10">
        <f t="shared" ref="K18:K50" si="1">E18*G18*I18</f>
        <v>14300</v>
      </c>
      <c r="L18" s="17"/>
    </row>
    <row r="19" spans="1:12" ht="15" x14ac:dyDescent="0.35">
      <c r="A19" s="310"/>
      <c r="B19" s="295"/>
      <c r="C19" s="19" t="s">
        <v>289</v>
      </c>
      <c r="D19" s="4" t="s">
        <v>287</v>
      </c>
      <c r="E19" s="63">
        <v>4</v>
      </c>
      <c r="F19" s="4" t="s">
        <v>54</v>
      </c>
      <c r="G19" s="4">
        <v>1</v>
      </c>
      <c r="H19" s="4" t="s">
        <v>55</v>
      </c>
      <c r="I19" s="4">
        <v>850</v>
      </c>
      <c r="J19" s="4" t="s">
        <v>33</v>
      </c>
      <c r="K19" s="10">
        <f t="shared" si="1"/>
        <v>3400</v>
      </c>
      <c r="L19" s="17"/>
    </row>
    <row r="20" spans="1:12" ht="15" x14ac:dyDescent="0.35">
      <c r="A20" s="310"/>
      <c r="B20" s="295"/>
      <c r="C20" s="19" t="s">
        <v>290</v>
      </c>
      <c r="D20" s="4" t="s">
        <v>287</v>
      </c>
      <c r="E20" s="63">
        <v>26</v>
      </c>
      <c r="F20" s="4" t="s">
        <v>54</v>
      </c>
      <c r="G20" s="4">
        <v>1</v>
      </c>
      <c r="H20" s="4" t="s">
        <v>55</v>
      </c>
      <c r="I20" s="4">
        <v>650</v>
      </c>
      <c r="J20" s="4" t="s">
        <v>33</v>
      </c>
      <c r="K20" s="10">
        <f t="shared" si="1"/>
        <v>16900</v>
      </c>
      <c r="L20" s="17"/>
    </row>
    <row r="21" spans="1:12" ht="15" x14ac:dyDescent="0.35">
      <c r="A21" s="310"/>
      <c r="B21" s="295"/>
      <c r="C21" s="19" t="s">
        <v>291</v>
      </c>
      <c r="D21" s="4" t="s">
        <v>287</v>
      </c>
      <c r="E21" s="63">
        <v>5</v>
      </c>
      <c r="F21" s="4" t="s">
        <v>54</v>
      </c>
      <c r="G21" s="4">
        <v>1</v>
      </c>
      <c r="H21" s="4" t="s">
        <v>55</v>
      </c>
      <c r="I21" s="4">
        <v>850</v>
      </c>
      <c r="J21" s="4" t="s">
        <v>33</v>
      </c>
      <c r="K21" s="10">
        <f t="shared" si="1"/>
        <v>4250</v>
      </c>
      <c r="L21" s="17"/>
    </row>
    <row r="22" spans="1:12" ht="15" x14ac:dyDescent="0.35">
      <c r="A22" s="310"/>
      <c r="B22" s="295"/>
      <c r="C22" s="19" t="s">
        <v>292</v>
      </c>
      <c r="D22" s="4" t="s">
        <v>287</v>
      </c>
      <c r="E22" s="63">
        <v>37</v>
      </c>
      <c r="F22" s="4" t="s">
        <v>54</v>
      </c>
      <c r="G22" s="4">
        <v>1</v>
      </c>
      <c r="H22" s="4" t="s">
        <v>55</v>
      </c>
      <c r="I22" s="4">
        <v>650</v>
      </c>
      <c r="J22" s="4" t="s">
        <v>33</v>
      </c>
      <c r="K22" s="10">
        <f t="shared" si="1"/>
        <v>24050</v>
      </c>
      <c r="L22" s="17"/>
    </row>
    <row r="23" spans="1:12" ht="15" x14ac:dyDescent="0.35">
      <c r="A23" s="310"/>
      <c r="B23" s="295"/>
      <c r="C23" s="19" t="s">
        <v>293</v>
      </c>
      <c r="D23" s="4" t="s">
        <v>287</v>
      </c>
      <c r="E23" s="63">
        <v>6</v>
      </c>
      <c r="F23" s="4" t="s">
        <v>54</v>
      </c>
      <c r="G23" s="4">
        <v>1</v>
      </c>
      <c r="H23" s="4" t="s">
        <v>55</v>
      </c>
      <c r="I23" s="4">
        <v>850</v>
      </c>
      <c r="J23" s="4" t="s">
        <v>33</v>
      </c>
      <c r="K23" s="10">
        <f t="shared" si="1"/>
        <v>5100</v>
      </c>
      <c r="L23" s="17"/>
    </row>
    <row r="24" spans="1:12" ht="15" x14ac:dyDescent="0.35">
      <c r="A24" s="310"/>
      <c r="B24" s="295"/>
      <c r="C24" s="19" t="s">
        <v>294</v>
      </c>
      <c r="D24" s="4" t="s">
        <v>287</v>
      </c>
      <c r="E24" s="63">
        <v>59</v>
      </c>
      <c r="F24" s="4" t="s">
        <v>54</v>
      </c>
      <c r="G24" s="4">
        <v>1</v>
      </c>
      <c r="H24" s="4" t="s">
        <v>55</v>
      </c>
      <c r="I24" s="4">
        <v>650</v>
      </c>
      <c r="J24" s="4" t="s">
        <v>33</v>
      </c>
      <c r="K24" s="10">
        <f t="shared" si="1"/>
        <v>38350</v>
      </c>
      <c r="L24" s="17"/>
    </row>
    <row r="25" spans="1:12" ht="15" x14ac:dyDescent="0.35">
      <c r="A25" s="310"/>
      <c r="B25" s="295"/>
      <c r="C25" s="19" t="s">
        <v>295</v>
      </c>
      <c r="D25" s="4" t="s">
        <v>287</v>
      </c>
      <c r="E25" s="63">
        <v>9</v>
      </c>
      <c r="F25" s="4" t="s">
        <v>54</v>
      </c>
      <c r="G25" s="4">
        <v>1</v>
      </c>
      <c r="H25" s="4" t="s">
        <v>55</v>
      </c>
      <c r="I25" s="4">
        <v>850</v>
      </c>
      <c r="J25" s="4" t="s">
        <v>33</v>
      </c>
      <c r="K25" s="10">
        <f t="shared" si="1"/>
        <v>7650</v>
      </c>
      <c r="L25" s="17"/>
    </row>
    <row r="26" spans="1:12" ht="15" x14ac:dyDescent="0.35">
      <c r="A26" s="310"/>
      <c r="B26" s="295"/>
      <c r="C26" s="19" t="s">
        <v>296</v>
      </c>
      <c r="D26" s="4" t="s">
        <v>287</v>
      </c>
      <c r="E26" s="63">
        <v>149</v>
      </c>
      <c r="F26" s="4" t="s">
        <v>51</v>
      </c>
      <c r="G26" s="4">
        <v>1</v>
      </c>
      <c r="H26" s="4" t="s">
        <v>55</v>
      </c>
      <c r="I26" s="4">
        <v>650</v>
      </c>
      <c r="J26" s="4" t="s">
        <v>33</v>
      </c>
      <c r="K26" s="10">
        <f t="shared" si="1"/>
        <v>96850</v>
      </c>
      <c r="L26" s="17"/>
    </row>
    <row r="27" spans="1:12" ht="15" x14ac:dyDescent="0.35">
      <c r="A27" s="310"/>
      <c r="B27" s="295"/>
      <c r="C27" s="19" t="s">
        <v>297</v>
      </c>
      <c r="D27" s="4" t="s">
        <v>287</v>
      </c>
      <c r="E27" s="18">
        <v>19</v>
      </c>
      <c r="F27" s="4" t="s">
        <v>51</v>
      </c>
      <c r="G27" s="4">
        <v>1</v>
      </c>
      <c r="H27" s="4" t="s">
        <v>55</v>
      </c>
      <c r="I27" s="4">
        <v>850</v>
      </c>
      <c r="J27" s="4" t="s">
        <v>33</v>
      </c>
      <c r="K27" s="10">
        <f t="shared" si="1"/>
        <v>16150</v>
      </c>
      <c r="L27" s="17"/>
    </row>
    <row r="28" spans="1:12" ht="15" x14ac:dyDescent="0.35">
      <c r="A28" s="310"/>
      <c r="B28" s="295"/>
      <c r="C28" s="19" t="s">
        <v>298</v>
      </c>
      <c r="D28" s="4" t="s">
        <v>287</v>
      </c>
      <c r="E28" s="63">
        <v>115</v>
      </c>
      <c r="F28" s="4" t="s">
        <v>51</v>
      </c>
      <c r="G28" s="4">
        <v>1</v>
      </c>
      <c r="H28" s="4" t="s">
        <v>55</v>
      </c>
      <c r="I28" s="4">
        <v>650</v>
      </c>
      <c r="J28" s="4" t="s">
        <v>33</v>
      </c>
      <c r="K28" s="10">
        <f t="shared" si="1"/>
        <v>74750</v>
      </c>
      <c r="L28" s="17"/>
    </row>
    <row r="29" spans="1:12" ht="15" x14ac:dyDescent="0.35">
      <c r="A29" s="310"/>
      <c r="B29" s="295"/>
      <c r="C29" s="19" t="s">
        <v>299</v>
      </c>
      <c r="D29" s="4" t="s">
        <v>287</v>
      </c>
      <c r="E29" s="18">
        <v>19</v>
      </c>
      <c r="F29" s="4" t="s">
        <v>51</v>
      </c>
      <c r="G29" s="4">
        <v>1</v>
      </c>
      <c r="H29" s="4" t="s">
        <v>55</v>
      </c>
      <c r="I29" s="4">
        <v>850</v>
      </c>
      <c r="J29" s="4" t="s">
        <v>33</v>
      </c>
      <c r="K29" s="10">
        <f t="shared" si="1"/>
        <v>16150</v>
      </c>
      <c r="L29" s="17"/>
    </row>
    <row r="30" spans="1:12" ht="30" x14ac:dyDescent="0.35">
      <c r="A30" s="310"/>
      <c r="B30" s="27" t="s">
        <v>1482</v>
      </c>
      <c r="C30" s="19" t="s">
        <v>301</v>
      </c>
      <c r="D30" s="27" t="s">
        <v>287</v>
      </c>
      <c r="E30" s="18">
        <v>38</v>
      </c>
      <c r="F30" s="4" t="s">
        <v>51</v>
      </c>
      <c r="G30" s="4">
        <v>2</v>
      </c>
      <c r="H30" s="4" t="s">
        <v>55</v>
      </c>
      <c r="I30" s="4">
        <v>650</v>
      </c>
      <c r="J30" s="4" t="s">
        <v>33</v>
      </c>
      <c r="K30" s="10">
        <f t="shared" si="1"/>
        <v>49400</v>
      </c>
      <c r="L30" s="12"/>
    </row>
    <row r="31" spans="1:12" ht="15" x14ac:dyDescent="0.35">
      <c r="A31" s="310"/>
      <c r="B31" s="300" t="s">
        <v>302</v>
      </c>
      <c r="C31" s="64">
        <v>44204</v>
      </c>
      <c r="D31" s="27" t="s">
        <v>303</v>
      </c>
      <c r="E31" s="18">
        <v>8</v>
      </c>
      <c r="F31" s="4" t="s">
        <v>51</v>
      </c>
      <c r="G31" s="4">
        <v>1</v>
      </c>
      <c r="H31" s="4" t="s">
        <v>55</v>
      </c>
      <c r="I31" s="4">
        <v>500</v>
      </c>
      <c r="J31" s="4" t="s">
        <v>33</v>
      </c>
      <c r="K31" s="10">
        <f t="shared" si="1"/>
        <v>4000</v>
      </c>
      <c r="L31" s="12"/>
    </row>
    <row r="32" spans="1:12" ht="15" x14ac:dyDescent="0.35">
      <c r="A32" s="310"/>
      <c r="B32" s="300"/>
      <c r="C32" s="64">
        <v>44205</v>
      </c>
      <c r="D32" s="27" t="s">
        <v>303</v>
      </c>
      <c r="E32" s="18">
        <v>13</v>
      </c>
      <c r="F32" s="4" t="s">
        <v>51</v>
      </c>
      <c r="G32" s="4">
        <v>1</v>
      </c>
      <c r="H32" s="4" t="s">
        <v>55</v>
      </c>
      <c r="I32" s="4">
        <v>500</v>
      </c>
      <c r="J32" s="4" t="s">
        <v>33</v>
      </c>
      <c r="K32" s="10">
        <f t="shared" si="1"/>
        <v>6500</v>
      </c>
      <c r="L32" s="12"/>
    </row>
    <row r="33" spans="1:12" ht="15" x14ac:dyDescent="0.35">
      <c r="A33" s="310"/>
      <c r="B33" s="300"/>
      <c r="C33" s="311">
        <v>44206</v>
      </c>
      <c r="D33" s="27" t="s">
        <v>303</v>
      </c>
      <c r="E33" s="18">
        <v>21</v>
      </c>
      <c r="F33" s="4" t="s">
        <v>51</v>
      </c>
      <c r="G33" s="4">
        <v>1</v>
      </c>
      <c r="H33" s="4" t="s">
        <v>55</v>
      </c>
      <c r="I33" s="4">
        <v>500</v>
      </c>
      <c r="J33" s="4" t="s">
        <v>33</v>
      </c>
      <c r="K33" s="10">
        <f t="shared" si="1"/>
        <v>10500</v>
      </c>
      <c r="L33" s="12"/>
    </row>
    <row r="34" spans="1:12" ht="15" x14ac:dyDescent="0.35">
      <c r="A34" s="310"/>
      <c r="B34" s="300"/>
      <c r="C34" s="311"/>
      <c r="D34" s="27" t="s">
        <v>304</v>
      </c>
      <c r="E34" s="18">
        <v>2</v>
      </c>
      <c r="F34" s="4" t="s">
        <v>51</v>
      </c>
      <c r="G34" s="4">
        <v>1</v>
      </c>
      <c r="H34" s="4" t="s">
        <v>55</v>
      </c>
      <c r="I34" s="4">
        <v>100</v>
      </c>
      <c r="J34" s="4" t="s">
        <v>33</v>
      </c>
      <c r="K34" s="10">
        <f t="shared" si="1"/>
        <v>200</v>
      </c>
      <c r="L34" s="12"/>
    </row>
    <row r="35" spans="1:12" ht="15" x14ac:dyDescent="0.35">
      <c r="A35" s="310"/>
      <c r="B35" s="300"/>
      <c r="C35" s="311">
        <v>44207</v>
      </c>
      <c r="D35" s="27" t="s">
        <v>303</v>
      </c>
      <c r="E35" s="18">
        <v>26</v>
      </c>
      <c r="F35" s="4" t="s">
        <v>51</v>
      </c>
      <c r="G35" s="4">
        <v>1</v>
      </c>
      <c r="H35" s="4" t="s">
        <v>55</v>
      </c>
      <c r="I35" s="4">
        <v>500</v>
      </c>
      <c r="J35" s="4" t="s">
        <v>33</v>
      </c>
      <c r="K35" s="10">
        <f t="shared" si="1"/>
        <v>13000</v>
      </c>
      <c r="L35" s="12"/>
    </row>
    <row r="36" spans="1:12" ht="15" x14ac:dyDescent="0.35">
      <c r="A36" s="310"/>
      <c r="B36" s="300"/>
      <c r="C36" s="311"/>
      <c r="D36" s="27" t="s">
        <v>304</v>
      </c>
      <c r="E36" s="18">
        <v>7</v>
      </c>
      <c r="F36" s="4" t="s">
        <v>51</v>
      </c>
      <c r="G36" s="4">
        <v>1</v>
      </c>
      <c r="H36" s="4" t="s">
        <v>55</v>
      </c>
      <c r="I36" s="4">
        <v>100</v>
      </c>
      <c r="J36" s="4" t="s">
        <v>33</v>
      </c>
      <c r="K36" s="10">
        <f t="shared" si="1"/>
        <v>700</v>
      </c>
      <c r="L36" s="12"/>
    </row>
    <row r="37" spans="1:12" ht="15" x14ac:dyDescent="0.35">
      <c r="A37" s="310"/>
      <c r="B37" s="300"/>
      <c r="C37" s="311">
        <v>44208</v>
      </c>
      <c r="D37" s="27" t="s">
        <v>303</v>
      </c>
      <c r="E37" s="18">
        <v>26</v>
      </c>
      <c r="F37" s="4" t="s">
        <v>51</v>
      </c>
      <c r="G37" s="4">
        <v>1</v>
      </c>
      <c r="H37" s="4" t="s">
        <v>55</v>
      </c>
      <c r="I37" s="4">
        <v>500</v>
      </c>
      <c r="J37" s="4" t="s">
        <v>33</v>
      </c>
      <c r="K37" s="10">
        <f t="shared" si="1"/>
        <v>13000</v>
      </c>
      <c r="L37" s="12"/>
    </row>
    <row r="38" spans="1:12" ht="15" x14ac:dyDescent="0.35">
      <c r="A38" s="310"/>
      <c r="B38" s="300"/>
      <c r="C38" s="311"/>
      <c r="D38" s="27" t="s">
        <v>304</v>
      </c>
      <c r="E38" s="18">
        <v>8</v>
      </c>
      <c r="F38" s="4" t="s">
        <v>51</v>
      </c>
      <c r="G38" s="4">
        <v>1</v>
      </c>
      <c r="H38" s="4" t="s">
        <v>55</v>
      </c>
      <c r="I38" s="4">
        <v>100</v>
      </c>
      <c r="J38" s="4" t="s">
        <v>33</v>
      </c>
      <c r="K38" s="10">
        <f t="shared" si="1"/>
        <v>800</v>
      </c>
      <c r="L38" s="12"/>
    </row>
    <row r="39" spans="1:12" ht="15" x14ac:dyDescent="0.35">
      <c r="A39" s="310"/>
      <c r="B39" s="300"/>
      <c r="C39" s="311">
        <v>44209</v>
      </c>
      <c r="D39" s="27" t="s">
        <v>303</v>
      </c>
      <c r="E39" s="18">
        <v>28</v>
      </c>
      <c r="F39" s="4" t="s">
        <v>51</v>
      </c>
      <c r="G39" s="4">
        <v>1</v>
      </c>
      <c r="H39" s="4" t="s">
        <v>55</v>
      </c>
      <c r="I39" s="4">
        <v>500</v>
      </c>
      <c r="J39" s="4" t="s">
        <v>33</v>
      </c>
      <c r="K39" s="10">
        <f t="shared" si="1"/>
        <v>14000</v>
      </c>
      <c r="L39" s="12"/>
    </row>
    <row r="40" spans="1:12" ht="15" x14ac:dyDescent="0.35">
      <c r="A40" s="310"/>
      <c r="B40" s="300"/>
      <c r="C40" s="311"/>
      <c r="D40" s="27" t="s">
        <v>304</v>
      </c>
      <c r="E40" s="18">
        <v>20</v>
      </c>
      <c r="F40" s="4" t="s">
        <v>51</v>
      </c>
      <c r="G40" s="4">
        <v>1</v>
      </c>
      <c r="H40" s="4" t="s">
        <v>55</v>
      </c>
      <c r="I40" s="4">
        <v>100</v>
      </c>
      <c r="J40" s="4" t="s">
        <v>33</v>
      </c>
      <c r="K40" s="10">
        <f t="shared" si="1"/>
        <v>2000</v>
      </c>
      <c r="L40" s="12"/>
    </row>
    <row r="41" spans="1:12" ht="15" x14ac:dyDescent="0.35">
      <c r="A41" s="310"/>
      <c r="B41" s="300"/>
      <c r="C41" s="311">
        <v>44210</v>
      </c>
      <c r="D41" s="27" t="s">
        <v>303</v>
      </c>
      <c r="E41" s="18">
        <v>43</v>
      </c>
      <c r="F41" s="4" t="s">
        <v>51</v>
      </c>
      <c r="G41" s="4">
        <v>1</v>
      </c>
      <c r="H41" s="4" t="s">
        <v>55</v>
      </c>
      <c r="I41" s="4">
        <v>500</v>
      </c>
      <c r="J41" s="4" t="s">
        <v>33</v>
      </c>
      <c r="K41" s="10">
        <f t="shared" si="1"/>
        <v>21500</v>
      </c>
      <c r="L41" s="12"/>
    </row>
    <row r="42" spans="1:12" ht="15" x14ac:dyDescent="0.35">
      <c r="A42" s="310"/>
      <c r="B42" s="300"/>
      <c r="C42" s="311"/>
      <c r="D42" s="27" t="s">
        <v>304</v>
      </c>
      <c r="E42" s="18">
        <v>59</v>
      </c>
      <c r="F42" s="4" t="s">
        <v>51</v>
      </c>
      <c r="G42" s="4">
        <v>1</v>
      </c>
      <c r="H42" s="4" t="s">
        <v>55</v>
      </c>
      <c r="I42" s="4">
        <v>100</v>
      </c>
      <c r="J42" s="4" t="s">
        <v>33</v>
      </c>
      <c r="K42" s="10">
        <f t="shared" si="1"/>
        <v>5900</v>
      </c>
      <c r="L42" s="12"/>
    </row>
    <row r="43" spans="1:12" ht="15" x14ac:dyDescent="0.35">
      <c r="A43" s="310"/>
      <c r="B43" s="300"/>
      <c r="C43" s="311">
        <v>44211</v>
      </c>
      <c r="D43" s="27" t="s">
        <v>303</v>
      </c>
      <c r="E43" s="18">
        <v>43</v>
      </c>
      <c r="F43" s="4" t="s">
        <v>51</v>
      </c>
      <c r="G43" s="4">
        <v>1</v>
      </c>
      <c r="H43" s="4" t="s">
        <v>55</v>
      </c>
      <c r="I43" s="4">
        <v>500</v>
      </c>
      <c r="J43" s="4" t="s">
        <v>33</v>
      </c>
      <c r="K43" s="10">
        <f t="shared" si="1"/>
        <v>21500</v>
      </c>
      <c r="L43" s="12"/>
    </row>
    <row r="44" spans="1:12" ht="15" x14ac:dyDescent="0.35">
      <c r="A44" s="310"/>
      <c r="B44" s="300"/>
      <c r="C44" s="311" t="s">
        <v>305</v>
      </c>
      <c r="D44" s="27" t="s">
        <v>304</v>
      </c>
      <c r="E44" s="18">
        <v>72</v>
      </c>
      <c r="F44" s="4" t="s">
        <v>51</v>
      </c>
      <c r="G44" s="4">
        <v>1</v>
      </c>
      <c r="H44" s="4" t="s">
        <v>55</v>
      </c>
      <c r="I44" s="4">
        <v>100</v>
      </c>
      <c r="J44" s="4" t="s">
        <v>33</v>
      </c>
      <c r="K44" s="10">
        <f t="shared" si="1"/>
        <v>7200</v>
      </c>
      <c r="L44" s="12"/>
    </row>
    <row r="45" spans="1:12" ht="15" x14ac:dyDescent="0.35">
      <c r="A45" s="310"/>
      <c r="B45" s="300"/>
      <c r="C45" s="311">
        <v>44212</v>
      </c>
      <c r="D45" s="27" t="s">
        <v>303</v>
      </c>
      <c r="E45" s="18">
        <v>43</v>
      </c>
      <c r="F45" s="4" t="s">
        <v>51</v>
      </c>
      <c r="G45" s="4">
        <v>1</v>
      </c>
      <c r="H45" s="4" t="s">
        <v>55</v>
      </c>
      <c r="I45" s="4">
        <v>500</v>
      </c>
      <c r="J45" s="4" t="s">
        <v>33</v>
      </c>
      <c r="K45" s="10">
        <f t="shared" si="1"/>
        <v>21500</v>
      </c>
      <c r="L45" s="12"/>
    </row>
    <row r="46" spans="1:12" ht="15" x14ac:dyDescent="0.35">
      <c r="A46" s="310"/>
      <c r="B46" s="300"/>
      <c r="C46" s="311"/>
      <c r="D46" s="27" t="s">
        <v>304</v>
      </c>
      <c r="E46" s="18">
        <v>72</v>
      </c>
      <c r="F46" s="4" t="s">
        <v>51</v>
      </c>
      <c r="G46" s="4">
        <v>1</v>
      </c>
      <c r="H46" s="4" t="s">
        <v>55</v>
      </c>
      <c r="I46" s="4">
        <v>100</v>
      </c>
      <c r="J46" s="4" t="s">
        <v>33</v>
      </c>
      <c r="K46" s="10">
        <f t="shared" si="1"/>
        <v>7200</v>
      </c>
      <c r="L46" s="12"/>
    </row>
    <row r="47" spans="1:12" ht="15" x14ac:dyDescent="0.35">
      <c r="A47" s="310"/>
      <c r="B47" s="300"/>
      <c r="C47" s="311">
        <v>44213</v>
      </c>
      <c r="D47" s="27" t="s">
        <v>303</v>
      </c>
      <c r="E47" s="18">
        <v>8</v>
      </c>
      <c r="F47" s="4" t="s">
        <v>51</v>
      </c>
      <c r="G47" s="4">
        <v>1</v>
      </c>
      <c r="H47" s="4" t="s">
        <v>55</v>
      </c>
      <c r="I47" s="4">
        <v>500</v>
      </c>
      <c r="J47" s="4" t="s">
        <v>33</v>
      </c>
      <c r="K47" s="10">
        <f t="shared" si="1"/>
        <v>4000</v>
      </c>
      <c r="L47" s="12"/>
    </row>
    <row r="48" spans="1:12" ht="15" x14ac:dyDescent="0.35">
      <c r="A48" s="310"/>
      <c r="B48" s="300"/>
      <c r="C48" s="311"/>
      <c r="D48" s="27" t="s">
        <v>304</v>
      </c>
      <c r="E48" s="18">
        <v>2</v>
      </c>
      <c r="F48" s="4" t="s">
        <v>51</v>
      </c>
      <c r="G48" s="4">
        <v>1</v>
      </c>
      <c r="H48" s="4" t="s">
        <v>55</v>
      </c>
      <c r="I48" s="4">
        <v>100</v>
      </c>
      <c r="J48" s="4" t="s">
        <v>33</v>
      </c>
      <c r="K48" s="10">
        <f t="shared" si="1"/>
        <v>200</v>
      </c>
      <c r="L48" s="12"/>
    </row>
    <row r="49" spans="1:12" ht="15" x14ac:dyDescent="0.35">
      <c r="A49" s="310"/>
      <c r="B49" s="300"/>
      <c r="C49" s="19" t="s">
        <v>306</v>
      </c>
      <c r="D49" s="27" t="s">
        <v>303</v>
      </c>
      <c r="E49" s="18">
        <v>13</v>
      </c>
      <c r="F49" s="4" t="s">
        <v>51</v>
      </c>
      <c r="G49" s="4">
        <v>1</v>
      </c>
      <c r="H49" s="4" t="s">
        <v>55</v>
      </c>
      <c r="I49" s="4">
        <v>500</v>
      </c>
      <c r="J49" s="4" t="s">
        <v>33</v>
      </c>
      <c r="K49" s="10">
        <f t="shared" si="1"/>
        <v>6500</v>
      </c>
      <c r="L49" s="12"/>
    </row>
    <row r="50" spans="1:12" ht="15" x14ac:dyDescent="0.35">
      <c r="A50" s="310"/>
      <c r="B50" s="300"/>
      <c r="C50" s="19" t="s">
        <v>307</v>
      </c>
      <c r="D50" s="27" t="s">
        <v>303</v>
      </c>
      <c r="E50" s="18">
        <v>12</v>
      </c>
      <c r="F50" s="4" t="s">
        <v>51</v>
      </c>
      <c r="G50" s="4">
        <v>1</v>
      </c>
      <c r="H50" s="4" t="s">
        <v>55</v>
      </c>
      <c r="I50" s="4">
        <v>500</v>
      </c>
      <c r="J50" s="4" t="s">
        <v>33</v>
      </c>
      <c r="K50" s="10">
        <f t="shared" si="1"/>
        <v>6000</v>
      </c>
      <c r="L50" s="12"/>
    </row>
    <row r="51" spans="1:12" ht="15.75" x14ac:dyDescent="0.35">
      <c r="A51" s="293" t="s">
        <v>73</v>
      </c>
      <c r="B51" s="293"/>
      <c r="C51" s="293"/>
      <c r="D51" s="293"/>
      <c r="E51" s="294"/>
      <c r="F51" s="294"/>
      <c r="G51" s="294"/>
      <c r="H51" s="294"/>
      <c r="I51" s="294"/>
      <c r="J51" s="294"/>
      <c r="K51" s="14">
        <f>SUM(K17:K50)</f>
        <v>541950</v>
      </c>
      <c r="L51" s="15" t="s">
        <v>19</v>
      </c>
    </row>
    <row r="52" spans="1:12" ht="30" x14ac:dyDescent="0.35">
      <c r="A52" s="299" t="s">
        <v>74</v>
      </c>
      <c r="B52" s="65" t="s">
        <v>75</v>
      </c>
      <c r="C52" s="8" t="s">
        <v>76</v>
      </c>
      <c r="D52" s="8" t="s">
        <v>308</v>
      </c>
      <c r="E52" s="8" t="s">
        <v>77</v>
      </c>
      <c r="F52" s="8" t="s">
        <v>23</v>
      </c>
      <c r="G52" s="8" t="s">
        <v>77</v>
      </c>
      <c r="H52" s="8" t="s">
        <v>23</v>
      </c>
      <c r="I52" s="8" t="s">
        <v>22</v>
      </c>
      <c r="J52" s="8" t="s">
        <v>23</v>
      </c>
      <c r="K52" s="16" t="s">
        <v>19</v>
      </c>
      <c r="L52" s="17" t="s">
        <v>19</v>
      </c>
    </row>
    <row r="53" spans="1:12" ht="15" x14ac:dyDescent="0.35">
      <c r="A53" s="299"/>
      <c r="B53" s="254" t="s">
        <v>309</v>
      </c>
      <c r="C53" s="141" t="s">
        <v>310</v>
      </c>
      <c r="D53" s="66" t="s">
        <v>311</v>
      </c>
      <c r="E53" s="4">
        <v>21</v>
      </c>
      <c r="F53" s="4" t="s">
        <v>78</v>
      </c>
      <c r="G53" s="4">
        <v>1</v>
      </c>
      <c r="H53" s="4" t="s">
        <v>80</v>
      </c>
      <c r="I53" s="4">
        <v>1000</v>
      </c>
      <c r="J53" s="4" t="s">
        <v>33</v>
      </c>
      <c r="K53" s="10">
        <f t="shared" ref="K53:K68" si="2">SUM(I53*E53*G53)</f>
        <v>21000</v>
      </c>
      <c r="L53" s="9" t="s">
        <v>19</v>
      </c>
    </row>
    <row r="54" spans="1:12" ht="15" x14ac:dyDescent="0.35">
      <c r="A54" s="299"/>
      <c r="B54" s="254"/>
      <c r="C54" s="141" t="s">
        <v>312</v>
      </c>
      <c r="D54" s="28" t="s">
        <v>313</v>
      </c>
      <c r="E54" s="28">
        <v>11</v>
      </c>
      <c r="F54" s="28" t="s">
        <v>87</v>
      </c>
      <c r="G54" s="28">
        <v>1</v>
      </c>
      <c r="H54" s="28" t="s">
        <v>32</v>
      </c>
      <c r="I54" s="28">
        <v>550</v>
      </c>
      <c r="J54" s="4" t="s">
        <v>33</v>
      </c>
      <c r="K54" s="10">
        <f t="shared" si="2"/>
        <v>6050</v>
      </c>
      <c r="L54" s="12"/>
    </row>
    <row r="55" spans="1:12" ht="15" x14ac:dyDescent="0.35">
      <c r="A55" s="299"/>
      <c r="B55" s="253" t="s">
        <v>314</v>
      </c>
      <c r="C55" s="149" t="s">
        <v>315</v>
      </c>
      <c r="D55" s="28" t="s">
        <v>313</v>
      </c>
      <c r="E55" s="28">
        <v>1</v>
      </c>
      <c r="F55" s="28" t="s">
        <v>87</v>
      </c>
      <c r="G55" s="28">
        <v>1</v>
      </c>
      <c r="H55" s="28" t="s">
        <v>32</v>
      </c>
      <c r="I55" s="28">
        <v>550</v>
      </c>
      <c r="J55" s="4" t="s">
        <v>33</v>
      </c>
      <c r="K55" s="10">
        <f t="shared" si="2"/>
        <v>550</v>
      </c>
      <c r="L55" s="12"/>
    </row>
    <row r="56" spans="1:12" ht="15" x14ac:dyDescent="0.35">
      <c r="A56" s="299"/>
      <c r="B56" s="253"/>
      <c r="C56" s="149" t="s">
        <v>316</v>
      </c>
      <c r="D56" s="66" t="s">
        <v>311</v>
      </c>
      <c r="E56" s="28">
        <v>2</v>
      </c>
      <c r="F56" s="28" t="s">
        <v>78</v>
      </c>
      <c r="G56" s="28">
        <v>1</v>
      </c>
      <c r="H56" s="28" t="s">
        <v>80</v>
      </c>
      <c r="I56" s="28">
        <v>2500</v>
      </c>
      <c r="J56" s="4" t="s">
        <v>33</v>
      </c>
      <c r="K56" s="10">
        <f t="shared" si="2"/>
        <v>5000</v>
      </c>
      <c r="L56" s="12"/>
    </row>
    <row r="57" spans="1:12" ht="15" x14ac:dyDescent="0.35">
      <c r="A57" s="299"/>
      <c r="B57" s="253" t="s">
        <v>317</v>
      </c>
      <c r="C57" s="149" t="s">
        <v>83</v>
      </c>
      <c r="D57" s="66" t="s">
        <v>311</v>
      </c>
      <c r="E57" s="28">
        <v>30</v>
      </c>
      <c r="F57" s="28" t="s">
        <v>78</v>
      </c>
      <c r="G57" s="28">
        <v>1</v>
      </c>
      <c r="H57" s="28" t="s">
        <v>80</v>
      </c>
      <c r="I57" s="28">
        <v>1000</v>
      </c>
      <c r="J57" s="4" t="s">
        <v>33</v>
      </c>
      <c r="K57" s="10">
        <f t="shared" si="2"/>
        <v>30000</v>
      </c>
      <c r="L57" s="12"/>
    </row>
    <row r="58" spans="1:12" ht="15" x14ac:dyDescent="0.35">
      <c r="A58" s="299"/>
      <c r="B58" s="280"/>
      <c r="C58" s="149" t="s">
        <v>318</v>
      </c>
      <c r="D58" s="66" t="s">
        <v>311</v>
      </c>
      <c r="E58" s="28">
        <v>5</v>
      </c>
      <c r="F58" s="28" t="s">
        <v>78</v>
      </c>
      <c r="G58" s="28">
        <v>1</v>
      </c>
      <c r="H58" s="28" t="s">
        <v>80</v>
      </c>
      <c r="I58" s="28">
        <v>1800</v>
      </c>
      <c r="J58" s="4" t="s">
        <v>33</v>
      </c>
      <c r="K58" s="10">
        <f t="shared" si="2"/>
        <v>9000</v>
      </c>
      <c r="L58" s="12"/>
    </row>
    <row r="59" spans="1:12" ht="15" x14ac:dyDescent="0.35">
      <c r="A59" s="299"/>
      <c r="B59" s="280"/>
      <c r="C59" s="149" t="s">
        <v>319</v>
      </c>
      <c r="D59" s="66" t="s">
        <v>311</v>
      </c>
      <c r="E59" s="28">
        <v>1</v>
      </c>
      <c r="F59" s="28" t="s">
        <v>78</v>
      </c>
      <c r="G59" s="28">
        <v>1</v>
      </c>
      <c r="H59" s="28" t="s">
        <v>80</v>
      </c>
      <c r="I59" s="28">
        <v>2500</v>
      </c>
      <c r="J59" s="4" t="s">
        <v>33</v>
      </c>
      <c r="K59" s="10">
        <f t="shared" si="2"/>
        <v>2500</v>
      </c>
      <c r="L59" s="12"/>
    </row>
    <row r="60" spans="1:12" ht="15" x14ac:dyDescent="0.35">
      <c r="A60" s="299"/>
      <c r="B60" s="280"/>
      <c r="C60" s="149" t="s">
        <v>320</v>
      </c>
      <c r="D60" s="66" t="s">
        <v>311</v>
      </c>
      <c r="E60" s="28">
        <v>8</v>
      </c>
      <c r="F60" s="28" t="s">
        <v>78</v>
      </c>
      <c r="G60" s="28">
        <v>1</v>
      </c>
      <c r="H60" s="28" t="s">
        <v>80</v>
      </c>
      <c r="I60" s="28">
        <v>2600</v>
      </c>
      <c r="J60" s="4" t="s">
        <v>33</v>
      </c>
      <c r="K60" s="10">
        <f t="shared" si="2"/>
        <v>20800</v>
      </c>
      <c r="L60" s="12" t="s">
        <v>19</v>
      </c>
    </row>
    <row r="61" spans="1:12" ht="15" x14ac:dyDescent="0.35">
      <c r="A61" s="299"/>
      <c r="B61" s="301" t="s">
        <v>321</v>
      </c>
      <c r="C61" s="28" t="s">
        <v>83</v>
      </c>
      <c r="D61" s="66" t="s">
        <v>311</v>
      </c>
      <c r="E61" s="28">
        <v>5</v>
      </c>
      <c r="F61" s="28" t="s">
        <v>78</v>
      </c>
      <c r="G61" s="28">
        <v>1</v>
      </c>
      <c r="H61" s="28" t="s">
        <v>80</v>
      </c>
      <c r="I61" s="28">
        <v>1000</v>
      </c>
      <c r="J61" s="4" t="s">
        <v>33</v>
      </c>
      <c r="K61" s="10">
        <f t="shared" si="2"/>
        <v>5000</v>
      </c>
      <c r="L61" s="12"/>
    </row>
    <row r="62" spans="1:12" ht="15" x14ac:dyDescent="0.35">
      <c r="A62" s="299"/>
      <c r="B62" s="301"/>
      <c r="C62" s="28" t="s">
        <v>318</v>
      </c>
      <c r="D62" s="66" t="s">
        <v>311</v>
      </c>
      <c r="E62" s="28">
        <v>2</v>
      </c>
      <c r="F62" s="28" t="s">
        <v>78</v>
      </c>
      <c r="G62" s="28">
        <v>1</v>
      </c>
      <c r="H62" s="28" t="s">
        <v>80</v>
      </c>
      <c r="I62" s="28">
        <v>1800</v>
      </c>
      <c r="J62" s="4" t="s">
        <v>33</v>
      </c>
      <c r="K62" s="10">
        <f t="shared" si="2"/>
        <v>3600</v>
      </c>
      <c r="L62" s="12"/>
    </row>
    <row r="63" spans="1:12" ht="15" x14ac:dyDescent="0.35">
      <c r="A63" s="299"/>
      <c r="B63" s="301"/>
      <c r="C63" s="28" t="s">
        <v>320</v>
      </c>
      <c r="D63" s="66" t="s">
        <v>311</v>
      </c>
      <c r="E63" s="28">
        <v>4</v>
      </c>
      <c r="F63" s="28" t="s">
        <v>78</v>
      </c>
      <c r="G63" s="28">
        <v>1</v>
      </c>
      <c r="H63" s="28" t="s">
        <v>80</v>
      </c>
      <c r="I63" s="28">
        <v>2600</v>
      </c>
      <c r="J63" s="4" t="s">
        <v>33</v>
      </c>
      <c r="K63" s="10">
        <f t="shared" si="2"/>
        <v>10400</v>
      </c>
      <c r="L63" s="12"/>
    </row>
    <row r="64" spans="1:12" ht="15" x14ac:dyDescent="0.35">
      <c r="A64" s="299"/>
      <c r="B64" s="68" t="s">
        <v>322</v>
      </c>
      <c r="C64" s="28" t="s">
        <v>83</v>
      </c>
      <c r="D64" s="66" t="s">
        <v>311</v>
      </c>
      <c r="E64" s="28">
        <v>1</v>
      </c>
      <c r="F64" s="28" t="s">
        <v>78</v>
      </c>
      <c r="G64" s="28">
        <v>4</v>
      </c>
      <c r="H64" s="28" t="s">
        <v>80</v>
      </c>
      <c r="I64" s="28">
        <v>1000</v>
      </c>
      <c r="J64" s="4" t="s">
        <v>33</v>
      </c>
      <c r="K64" s="10">
        <f t="shared" si="2"/>
        <v>4000</v>
      </c>
      <c r="L64" s="12"/>
    </row>
    <row r="65" spans="1:12" ht="15" x14ac:dyDescent="0.35">
      <c r="A65" s="299"/>
      <c r="B65" s="301" t="s">
        <v>323</v>
      </c>
      <c r="C65" s="28" t="s">
        <v>83</v>
      </c>
      <c r="D65" s="66" t="s">
        <v>311</v>
      </c>
      <c r="E65" s="28">
        <v>22</v>
      </c>
      <c r="F65" s="28" t="s">
        <v>78</v>
      </c>
      <c r="G65" s="28">
        <v>1</v>
      </c>
      <c r="H65" s="28" t="s">
        <v>80</v>
      </c>
      <c r="I65" s="28">
        <v>1000</v>
      </c>
      <c r="J65" s="28" t="s">
        <v>33</v>
      </c>
      <c r="K65" s="10">
        <f t="shared" si="2"/>
        <v>22000</v>
      </c>
      <c r="L65" s="12"/>
    </row>
    <row r="66" spans="1:12" ht="15" x14ac:dyDescent="0.35">
      <c r="A66" s="299"/>
      <c r="B66" s="301"/>
      <c r="C66" s="28" t="s">
        <v>324</v>
      </c>
      <c r="D66" s="66" t="s">
        <v>311</v>
      </c>
      <c r="E66" s="28">
        <v>1</v>
      </c>
      <c r="F66" s="28" t="s">
        <v>78</v>
      </c>
      <c r="G66" s="28">
        <v>1</v>
      </c>
      <c r="H66" s="28" t="s">
        <v>80</v>
      </c>
      <c r="I66" s="28">
        <v>2600</v>
      </c>
      <c r="J66" s="28" t="s">
        <v>33</v>
      </c>
      <c r="K66" s="10">
        <f t="shared" si="2"/>
        <v>2600</v>
      </c>
      <c r="L66" s="12"/>
    </row>
    <row r="67" spans="1:12" ht="15" x14ac:dyDescent="0.35">
      <c r="A67" s="299"/>
      <c r="B67" s="68" t="s">
        <v>325</v>
      </c>
      <c r="C67" s="28" t="s">
        <v>83</v>
      </c>
      <c r="D67" s="66" t="s">
        <v>311</v>
      </c>
      <c r="E67" s="28">
        <v>1</v>
      </c>
      <c r="F67" s="28" t="s">
        <v>78</v>
      </c>
      <c r="G67" s="28">
        <v>1</v>
      </c>
      <c r="H67" s="28" t="s">
        <v>80</v>
      </c>
      <c r="I67" s="28">
        <v>1000</v>
      </c>
      <c r="J67" s="28" t="s">
        <v>33</v>
      </c>
      <c r="K67" s="10">
        <f t="shared" si="2"/>
        <v>1000</v>
      </c>
      <c r="L67" s="12"/>
    </row>
    <row r="68" spans="1:12" ht="15" x14ac:dyDescent="0.35">
      <c r="A68" s="299"/>
      <c r="B68" s="27" t="s">
        <v>95</v>
      </c>
      <c r="C68" s="271" t="s">
        <v>1644</v>
      </c>
      <c r="D68" s="271"/>
      <c r="E68" s="28">
        <v>1</v>
      </c>
      <c r="F68" s="28" t="s">
        <v>31</v>
      </c>
      <c r="G68" s="28">
        <v>1</v>
      </c>
      <c r="H68" s="28" t="s">
        <v>32</v>
      </c>
      <c r="I68" s="28">
        <v>24589</v>
      </c>
      <c r="J68" s="28" t="s">
        <v>33</v>
      </c>
      <c r="K68" s="10">
        <f t="shared" si="2"/>
        <v>24589</v>
      </c>
      <c r="L68" s="61"/>
    </row>
    <row r="69" spans="1:12" ht="15.75" x14ac:dyDescent="0.35">
      <c r="A69" s="293" t="s">
        <v>96</v>
      </c>
      <c r="B69" s="293"/>
      <c r="C69" s="293"/>
      <c r="D69" s="293"/>
      <c r="E69" s="294"/>
      <c r="F69" s="294"/>
      <c r="G69" s="294"/>
      <c r="H69" s="294"/>
      <c r="I69" s="294"/>
      <c r="J69" s="294"/>
      <c r="K69" s="14">
        <f>SUM(K53:K68)</f>
        <v>168089</v>
      </c>
      <c r="L69" s="15"/>
    </row>
    <row r="70" spans="1:12" ht="15" x14ac:dyDescent="0.35">
      <c r="A70" s="292" t="s">
        <v>97</v>
      </c>
      <c r="B70" s="69" t="s">
        <v>98</v>
      </c>
      <c r="C70" s="69" t="s">
        <v>99</v>
      </c>
      <c r="D70" s="69" t="s">
        <v>100</v>
      </c>
      <c r="E70" s="313" t="s">
        <v>19</v>
      </c>
      <c r="F70" s="313"/>
      <c r="G70" s="313"/>
      <c r="H70" s="313"/>
      <c r="I70" s="313"/>
      <c r="J70" s="313"/>
      <c r="K70" s="314"/>
      <c r="L70" s="70" t="s">
        <v>19</v>
      </c>
    </row>
    <row r="71" spans="1:12" ht="15" x14ac:dyDescent="0.35">
      <c r="A71" s="292"/>
      <c r="B71" s="28" t="s">
        <v>326</v>
      </c>
      <c r="C71" s="12"/>
      <c r="D71" s="28" t="s">
        <v>101</v>
      </c>
      <c r="E71" s="28">
        <v>3</v>
      </c>
      <c r="F71" s="28" t="s">
        <v>107</v>
      </c>
      <c r="G71" s="28">
        <v>1</v>
      </c>
      <c r="H71" s="28" t="s">
        <v>327</v>
      </c>
      <c r="I71" s="28">
        <v>138</v>
      </c>
      <c r="J71" s="28" t="s">
        <v>33</v>
      </c>
      <c r="K71" s="37">
        <f t="shared" ref="K71:K113" si="3">E71*G71*I71</f>
        <v>414</v>
      </c>
      <c r="L71" s="12"/>
    </row>
    <row r="72" spans="1:12" ht="15" x14ac:dyDescent="0.35">
      <c r="A72" s="292"/>
      <c r="B72" s="28" t="s">
        <v>328</v>
      </c>
      <c r="C72" s="12"/>
      <c r="D72" s="28" t="s">
        <v>101</v>
      </c>
      <c r="E72" s="28">
        <v>6</v>
      </c>
      <c r="F72" s="28" t="s">
        <v>107</v>
      </c>
      <c r="G72" s="28">
        <v>1</v>
      </c>
      <c r="H72" s="28" t="s">
        <v>327</v>
      </c>
      <c r="I72" s="28">
        <v>138</v>
      </c>
      <c r="J72" s="28" t="s">
        <v>33</v>
      </c>
      <c r="K72" s="37">
        <f t="shared" si="3"/>
        <v>828</v>
      </c>
      <c r="L72" s="12"/>
    </row>
    <row r="73" spans="1:12" ht="15" x14ac:dyDescent="0.35">
      <c r="A73" s="292"/>
      <c r="B73" s="28" t="s">
        <v>329</v>
      </c>
      <c r="C73" s="12"/>
      <c r="D73" s="28" t="s">
        <v>101</v>
      </c>
      <c r="E73" s="28">
        <v>7</v>
      </c>
      <c r="F73" s="28" t="s">
        <v>107</v>
      </c>
      <c r="G73" s="28">
        <v>1</v>
      </c>
      <c r="H73" s="28" t="s">
        <v>327</v>
      </c>
      <c r="I73" s="28">
        <v>138</v>
      </c>
      <c r="J73" s="28" t="s">
        <v>33</v>
      </c>
      <c r="K73" s="37">
        <f t="shared" si="3"/>
        <v>966</v>
      </c>
      <c r="L73" s="12"/>
    </row>
    <row r="74" spans="1:12" ht="15" x14ac:dyDescent="0.35">
      <c r="A74" s="292"/>
      <c r="B74" s="28" t="s">
        <v>330</v>
      </c>
      <c r="C74" s="12"/>
      <c r="D74" s="28" t="s">
        <v>101</v>
      </c>
      <c r="E74" s="28">
        <v>7</v>
      </c>
      <c r="F74" s="28" t="s">
        <v>107</v>
      </c>
      <c r="G74" s="28">
        <v>1</v>
      </c>
      <c r="H74" s="28" t="s">
        <v>327</v>
      </c>
      <c r="I74" s="28">
        <v>138</v>
      </c>
      <c r="J74" s="28" t="s">
        <v>33</v>
      </c>
      <c r="K74" s="37">
        <f t="shared" si="3"/>
        <v>966</v>
      </c>
      <c r="L74" s="12"/>
    </row>
    <row r="75" spans="1:12" ht="15" x14ac:dyDescent="0.35">
      <c r="A75" s="292"/>
      <c r="B75" s="28" t="s">
        <v>331</v>
      </c>
      <c r="C75" s="12"/>
      <c r="D75" s="28" t="s">
        <v>101</v>
      </c>
      <c r="E75" s="28">
        <v>13</v>
      </c>
      <c r="F75" s="28" t="s">
        <v>107</v>
      </c>
      <c r="G75" s="28">
        <v>1</v>
      </c>
      <c r="H75" s="28" t="s">
        <v>327</v>
      </c>
      <c r="I75" s="28">
        <v>138</v>
      </c>
      <c r="J75" s="28" t="s">
        <v>33</v>
      </c>
      <c r="K75" s="37">
        <f t="shared" si="3"/>
        <v>1794</v>
      </c>
      <c r="L75" s="12"/>
    </row>
    <row r="76" spans="1:12" ht="15" x14ac:dyDescent="0.35">
      <c r="A76" s="292"/>
      <c r="B76" s="28" t="s">
        <v>332</v>
      </c>
      <c r="C76" s="12"/>
      <c r="D76" s="28" t="s">
        <v>101</v>
      </c>
      <c r="E76" s="28">
        <v>14</v>
      </c>
      <c r="F76" s="28" t="s">
        <v>107</v>
      </c>
      <c r="G76" s="28">
        <v>1</v>
      </c>
      <c r="H76" s="28" t="s">
        <v>327</v>
      </c>
      <c r="I76" s="28">
        <v>138</v>
      </c>
      <c r="J76" s="28" t="s">
        <v>33</v>
      </c>
      <c r="K76" s="37">
        <f t="shared" si="3"/>
        <v>1932</v>
      </c>
      <c r="L76" s="12"/>
    </row>
    <row r="77" spans="1:12" ht="15" x14ac:dyDescent="0.35">
      <c r="A77" s="292"/>
      <c r="B77" s="28" t="s">
        <v>333</v>
      </c>
      <c r="C77" s="12"/>
      <c r="D77" s="28" t="s">
        <v>101</v>
      </c>
      <c r="E77" s="28">
        <v>24</v>
      </c>
      <c r="F77" s="28" t="s">
        <v>107</v>
      </c>
      <c r="G77" s="28">
        <v>1</v>
      </c>
      <c r="H77" s="28" t="s">
        <v>327</v>
      </c>
      <c r="I77" s="28">
        <v>138</v>
      </c>
      <c r="J77" s="28" t="s">
        <v>33</v>
      </c>
      <c r="K77" s="37">
        <f t="shared" si="3"/>
        <v>3312</v>
      </c>
      <c r="L77" s="12"/>
    </row>
    <row r="78" spans="1:12" ht="15" x14ac:dyDescent="0.35">
      <c r="A78" s="292"/>
      <c r="B78" s="28" t="s">
        <v>334</v>
      </c>
      <c r="C78" s="12"/>
      <c r="D78" s="28" t="s">
        <v>101</v>
      </c>
      <c r="E78" s="28">
        <v>19</v>
      </c>
      <c r="F78" s="28" t="s">
        <v>107</v>
      </c>
      <c r="G78" s="28">
        <v>1</v>
      </c>
      <c r="H78" s="28" t="s">
        <v>327</v>
      </c>
      <c r="I78" s="28">
        <v>138</v>
      </c>
      <c r="J78" s="28" t="s">
        <v>33</v>
      </c>
      <c r="K78" s="37">
        <f t="shared" si="3"/>
        <v>2622</v>
      </c>
      <c r="L78" s="12"/>
    </row>
    <row r="79" spans="1:12" ht="15" x14ac:dyDescent="0.35">
      <c r="A79" s="292"/>
      <c r="B79" s="28" t="s">
        <v>335</v>
      </c>
      <c r="C79" s="12"/>
      <c r="D79" s="28" t="s">
        <v>101</v>
      </c>
      <c r="E79" s="28">
        <v>44</v>
      </c>
      <c r="F79" s="28" t="s">
        <v>107</v>
      </c>
      <c r="G79" s="28">
        <v>1</v>
      </c>
      <c r="H79" s="28" t="s">
        <v>327</v>
      </c>
      <c r="I79" s="28">
        <v>138</v>
      </c>
      <c r="J79" s="28" t="s">
        <v>33</v>
      </c>
      <c r="K79" s="37">
        <f t="shared" si="3"/>
        <v>6072</v>
      </c>
      <c r="L79" s="12"/>
    </row>
    <row r="80" spans="1:12" ht="15" x14ac:dyDescent="0.35">
      <c r="A80" s="292"/>
      <c r="B80" s="28" t="s">
        <v>336</v>
      </c>
      <c r="C80" s="12"/>
      <c r="D80" s="28" t="s">
        <v>101</v>
      </c>
      <c r="E80" s="28">
        <v>49</v>
      </c>
      <c r="F80" s="28" t="s">
        <v>107</v>
      </c>
      <c r="G80" s="28">
        <v>1</v>
      </c>
      <c r="H80" s="28" t="s">
        <v>327</v>
      </c>
      <c r="I80" s="28">
        <v>138</v>
      </c>
      <c r="J80" s="28" t="s">
        <v>33</v>
      </c>
      <c r="K80" s="37">
        <f t="shared" si="3"/>
        <v>6762</v>
      </c>
      <c r="L80" s="12"/>
    </row>
    <row r="81" spans="1:12" ht="15" x14ac:dyDescent="0.35">
      <c r="A81" s="292"/>
      <c r="B81" s="28" t="s">
        <v>337</v>
      </c>
      <c r="C81" s="12"/>
      <c r="D81" s="28" t="s">
        <v>101</v>
      </c>
      <c r="E81" s="28">
        <v>80</v>
      </c>
      <c r="F81" s="28" t="s">
        <v>102</v>
      </c>
      <c r="G81" s="28">
        <v>1</v>
      </c>
      <c r="H81" s="28" t="s">
        <v>338</v>
      </c>
      <c r="I81" s="28">
        <v>138</v>
      </c>
      <c r="J81" s="28" t="s">
        <v>33</v>
      </c>
      <c r="K81" s="37">
        <f t="shared" si="3"/>
        <v>11040</v>
      </c>
      <c r="L81" s="12"/>
    </row>
    <row r="82" spans="1:12" ht="15" x14ac:dyDescent="0.35">
      <c r="A82" s="292"/>
      <c r="B82" s="28" t="s">
        <v>339</v>
      </c>
      <c r="C82" s="12" t="s">
        <v>340</v>
      </c>
      <c r="D82" s="28" t="s">
        <v>103</v>
      </c>
      <c r="E82" s="28">
        <v>1</v>
      </c>
      <c r="F82" s="28" t="s">
        <v>107</v>
      </c>
      <c r="G82" s="28">
        <v>1</v>
      </c>
      <c r="H82" s="28" t="s">
        <v>327</v>
      </c>
      <c r="I82" s="28">
        <v>3716</v>
      </c>
      <c r="J82" s="28" t="s">
        <v>33</v>
      </c>
      <c r="K82" s="37">
        <f t="shared" si="3"/>
        <v>3716</v>
      </c>
      <c r="L82" s="12"/>
    </row>
    <row r="83" spans="1:12" ht="15" x14ac:dyDescent="0.35">
      <c r="A83" s="292"/>
      <c r="B83" s="28" t="s">
        <v>341</v>
      </c>
      <c r="C83" s="12" t="s">
        <v>342</v>
      </c>
      <c r="D83" s="28" t="s">
        <v>101</v>
      </c>
      <c r="E83" s="28">
        <v>12</v>
      </c>
      <c r="F83" s="28" t="s">
        <v>343</v>
      </c>
      <c r="G83" s="28">
        <v>1</v>
      </c>
      <c r="H83" s="28" t="s">
        <v>72</v>
      </c>
      <c r="I83" s="28">
        <v>3700</v>
      </c>
      <c r="J83" s="28" t="s">
        <v>33</v>
      </c>
      <c r="K83" s="37">
        <f t="shared" si="3"/>
        <v>44400</v>
      </c>
      <c r="L83" s="12"/>
    </row>
    <row r="84" spans="1:12" ht="15" x14ac:dyDescent="0.35">
      <c r="A84" s="292"/>
      <c r="B84" s="28" t="s">
        <v>344</v>
      </c>
      <c r="C84" s="12" t="s">
        <v>345</v>
      </c>
      <c r="D84" s="28" t="s">
        <v>101</v>
      </c>
      <c r="E84" s="28">
        <v>1</v>
      </c>
      <c r="F84" s="28" t="s">
        <v>107</v>
      </c>
      <c r="G84" s="28">
        <v>1</v>
      </c>
      <c r="H84" s="28" t="s">
        <v>327</v>
      </c>
      <c r="I84" s="28">
        <v>1361</v>
      </c>
      <c r="J84" s="28" t="s">
        <v>33</v>
      </c>
      <c r="K84" s="37">
        <f t="shared" si="3"/>
        <v>1361</v>
      </c>
      <c r="L84" s="12"/>
    </row>
    <row r="85" spans="1:12" ht="15" x14ac:dyDescent="0.35">
      <c r="A85" s="292"/>
      <c r="B85" s="28" t="s">
        <v>346</v>
      </c>
      <c r="C85" s="12" t="s">
        <v>347</v>
      </c>
      <c r="D85" s="28" t="s">
        <v>101</v>
      </c>
      <c r="E85" s="28">
        <v>138</v>
      </c>
      <c r="F85" s="28" t="s">
        <v>107</v>
      </c>
      <c r="G85" s="28">
        <v>1</v>
      </c>
      <c r="H85" s="28" t="s">
        <v>32</v>
      </c>
      <c r="I85" s="28">
        <v>48</v>
      </c>
      <c r="J85" s="28" t="s">
        <v>33</v>
      </c>
      <c r="K85" s="37">
        <f t="shared" si="3"/>
        <v>6624</v>
      </c>
      <c r="L85" s="12"/>
    </row>
    <row r="86" spans="1:12" ht="15" x14ac:dyDescent="0.35">
      <c r="A86" s="292"/>
      <c r="B86" s="291" t="s">
        <v>348</v>
      </c>
      <c r="C86" s="12" t="s">
        <v>349</v>
      </c>
      <c r="D86" s="28"/>
      <c r="E86" s="28">
        <v>8</v>
      </c>
      <c r="F86" s="28" t="s">
        <v>102</v>
      </c>
      <c r="G86" s="28">
        <v>1</v>
      </c>
      <c r="H86" s="28" t="s">
        <v>338</v>
      </c>
      <c r="I86" s="28">
        <v>35</v>
      </c>
      <c r="J86" s="28" t="s">
        <v>33</v>
      </c>
      <c r="K86" s="37">
        <f t="shared" si="3"/>
        <v>280</v>
      </c>
      <c r="L86" s="12"/>
    </row>
    <row r="87" spans="1:12" ht="15" x14ac:dyDescent="0.35">
      <c r="A87" s="292"/>
      <c r="B87" s="291"/>
      <c r="C87" s="12" t="s">
        <v>350</v>
      </c>
      <c r="D87" s="28" t="s">
        <v>351</v>
      </c>
      <c r="E87" s="28">
        <v>13</v>
      </c>
      <c r="F87" s="28" t="s">
        <v>102</v>
      </c>
      <c r="G87" s="28">
        <v>1</v>
      </c>
      <c r="H87" s="28" t="s">
        <v>338</v>
      </c>
      <c r="I87" s="28">
        <v>66</v>
      </c>
      <c r="J87" s="28" t="s">
        <v>33</v>
      </c>
      <c r="K87" s="37">
        <f t="shared" si="3"/>
        <v>858</v>
      </c>
      <c r="L87" s="12"/>
    </row>
    <row r="88" spans="1:12" ht="15" x14ac:dyDescent="0.35">
      <c r="A88" s="292"/>
      <c r="B88" s="291"/>
      <c r="C88" s="12" t="s">
        <v>352</v>
      </c>
      <c r="D88" s="28"/>
      <c r="E88" s="28">
        <v>17</v>
      </c>
      <c r="F88" s="28" t="s">
        <v>102</v>
      </c>
      <c r="G88" s="28">
        <v>1</v>
      </c>
      <c r="H88" s="28" t="s">
        <v>338</v>
      </c>
      <c r="I88" s="28">
        <v>35</v>
      </c>
      <c r="J88" s="28" t="s">
        <v>33</v>
      </c>
      <c r="K88" s="37">
        <f t="shared" si="3"/>
        <v>595</v>
      </c>
      <c r="L88" s="12"/>
    </row>
    <row r="89" spans="1:12" ht="15" x14ac:dyDescent="0.35">
      <c r="A89" s="292"/>
      <c r="B89" s="291"/>
      <c r="C89" s="12" t="s">
        <v>353</v>
      </c>
      <c r="D89" s="28"/>
      <c r="E89" s="28">
        <v>16</v>
      </c>
      <c r="F89" s="28" t="s">
        <v>102</v>
      </c>
      <c r="G89" s="28">
        <v>1</v>
      </c>
      <c r="H89" s="28" t="s">
        <v>338</v>
      </c>
      <c r="I89" s="28">
        <v>35</v>
      </c>
      <c r="J89" s="28" t="s">
        <v>33</v>
      </c>
      <c r="K89" s="37">
        <f t="shared" si="3"/>
        <v>560</v>
      </c>
      <c r="L89" s="12"/>
    </row>
    <row r="90" spans="1:12" ht="15" x14ac:dyDescent="0.35">
      <c r="A90" s="292"/>
      <c r="B90" s="291"/>
      <c r="C90" s="12" t="s">
        <v>354</v>
      </c>
      <c r="D90" s="28"/>
      <c r="E90" s="28">
        <v>20</v>
      </c>
      <c r="F90" s="28" t="s">
        <v>102</v>
      </c>
      <c r="G90" s="28">
        <v>1</v>
      </c>
      <c r="H90" s="28" t="s">
        <v>338</v>
      </c>
      <c r="I90" s="28">
        <v>35</v>
      </c>
      <c r="J90" s="28" t="s">
        <v>33</v>
      </c>
      <c r="K90" s="37">
        <f t="shared" si="3"/>
        <v>700</v>
      </c>
      <c r="L90" s="12"/>
    </row>
    <row r="91" spans="1:12" ht="30" x14ac:dyDescent="0.35">
      <c r="A91" s="292"/>
      <c r="B91" s="291"/>
      <c r="C91" s="12" t="s">
        <v>355</v>
      </c>
      <c r="D91" s="28" t="s">
        <v>356</v>
      </c>
      <c r="E91" s="28">
        <v>39</v>
      </c>
      <c r="F91" s="28" t="s">
        <v>102</v>
      </c>
      <c r="G91" s="28">
        <v>1</v>
      </c>
      <c r="H91" s="28" t="s">
        <v>338</v>
      </c>
      <c r="I91" s="28">
        <v>35</v>
      </c>
      <c r="J91" s="28" t="s">
        <v>33</v>
      </c>
      <c r="K91" s="37">
        <f t="shared" si="3"/>
        <v>1365</v>
      </c>
      <c r="L91" s="12"/>
    </row>
    <row r="92" spans="1:12" ht="15" x14ac:dyDescent="0.35">
      <c r="A92" s="292"/>
      <c r="B92" s="291"/>
      <c r="C92" s="12" t="s">
        <v>357</v>
      </c>
      <c r="D92" s="28"/>
      <c r="E92" s="28">
        <v>19</v>
      </c>
      <c r="F92" s="28" t="s">
        <v>102</v>
      </c>
      <c r="G92" s="28">
        <v>1</v>
      </c>
      <c r="H92" s="28" t="s">
        <v>338</v>
      </c>
      <c r="I92" s="28">
        <v>30</v>
      </c>
      <c r="J92" s="28" t="s">
        <v>33</v>
      </c>
      <c r="K92" s="37">
        <f t="shared" si="3"/>
        <v>570</v>
      </c>
      <c r="L92" s="12"/>
    </row>
    <row r="93" spans="1:12" ht="15" x14ac:dyDescent="0.35">
      <c r="A93" s="292"/>
      <c r="B93" s="291"/>
      <c r="C93" s="12" t="s">
        <v>358</v>
      </c>
      <c r="D93" s="28"/>
      <c r="E93" s="28">
        <v>23</v>
      </c>
      <c r="F93" s="28" t="s">
        <v>102</v>
      </c>
      <c r="G93" s="28">
        <v>1</v>
      </c>
      <c r="H93" s="28" t="s">
        <v>338</v>
      </c>
      <c r="I93" s="28">
        <v>30</v>
      </c>
      <c r="J93" s="28" t="s">
        <v>33</v>
      </c>
      <c r="K93" s="37">
        <f t="shared" si="3"/>
        <v>690</v>
      </c>
      <c r="L93" s="12"/>
    </row>
    <row r="94" spans="1:12" ht="15" x14ac:dyDescent="0.35">
      <c r="A94" s="292"/>
      <c r="B94" s="291"/>
      <c r="C94" s="12" t="s">
        <v>359</v>
      </c>
      <c r="D94" s="28"/>
      <c r="E94" s="28">
        <v>24</v>
      </c>
      <c r="F94" s="28" t="s">
        <v>102</v>
      </c>
      <c r="G94" s="28">
        <v>1</v>
      </c>
      <c r="H94" s="28" t="s">
        <v>338</v>
      </c>
      <c r="I94" s="28">
        <v>30</v>
      </c>
      <c r="J94" s="28" t="s">
        <v>33</v>
      </c>
      <c r="K94" s="37">
        <f t="shared" si="3"/>
        <v>720</v>
      </c>
      <c r="L94" s="12"/>
    </row>
    <row r="95" spans="1:12" ht="15" x14ac:dyDescent="0.35">
      <c r="A95" s="292"/>
      <c r="B95" s="291"/>
      <c r="C95" s="12" t="s">
        <v>360</v>
      </c>
      <c r="D95" s="28"/>
      <c r="E95" s="28">
        <v>28</v>
      </c>
      <c r="F95" s="28" t="s">
        <v>102</v>
      </c>
      <c r="G95" s="28">
        <v>1</v>
      </c>
      <c r="H95" s="28" t="s">
        <v>338</v>
      </c>
      <c r="I95" s="28">
        <v>30</v>
      </c>
      <c r="J95" s="28" t="s">
        <v>33</v>
      </c>
      <c r="K95" s="37">
        <f t="shared" si="3"/>
        <v>840</v>
      </c>
      <c r="L95" s="12"/>
    </row>
    <row r="96" spans="1:12" ht="15" x14ac:dyDescent="0.35">
      <c r="A96" s="292"/>
      <c r="B96" s="291"/>
      <c r="C96" s="12" t="s">
        <v>361</v>
      </c>
      <c r="D96" s="28"/>
      <c r="E96" s="28">
        <v>26</v>
      </c>
      <c r="F96" s="28" t="s">
        <v>102</v>
      </c>
      <c r="G96" s="28">
        <v>1</v>
      </c>
      <c r="H96" s="28" t="s">
        <v>338</v>
      </c>
      <c r="I96" s="28">
        <v>30</v>
      </c>
      <c r="J96" s="28" t="s">
        <v>33</v>
      </c>
      <c r="K96" s="37">
        <f t="shared" si="3"/>
        <v>780</v>
      </c>
      <c r="L96" s="12"/>
    </row>
    <row r="97" spans="1:12" ht="15" x14ac:dyDescent="0.35">
      <c r="A97" s="292"/>
      <c r="B97" s="291"/>
      <c r="C97" s="12" t="s">
        <v>362</v>
      </c>
      <c r="D97" s="28" t="s">
        <v>363</v>
      </c>
      <c r="E97" s="28">
        <v>1</v>
      </c>
      <c r="F97" s="28" t="s">
        <v>102</v>
      </c>
      <c r="G97" s="28">
        <v>1</v>
      </c>
      <c r="H97" s="28" t="s">
        <v>338</v>
      </c>
      <c r="I97" s="28">
        <v>30</v>
      </c>
      <c r="J97" s="28" t="s">
        <v>33</v>
      </c>
      <c r="K97" s="37">
        <f t="shared" si="3"/>
        <v>30</v>
      </c>
      <c r="L97" s="12"/>
    </row>
    <row r="98" spans="1:12" ht="15" x14ac:dyDescent="0.35">
      <c r="A98" s="292"/>
      <c r="B98" s="291"/>
      <c r="C98" s="12" t="s">
        <v>362</v>
      </c>
      <c r="D98" s="28" t="s">
        <v>351</v>
      </c>
      <c r="E98" s="28">
        <v>42</v>
      </c>
      <c r="F98" s="28" t="s">
        <v>102</v>
      </c>
      <c r="G98" s="28">
        <v>1</v>
      </c>
      <c r="H98" s="28" t="s">
        <v>338</v>
      </c>
      <c r="I98" s="28">
        <v>66</v>
      </c>
      <c r="J98" s="28" t="s">
        <v>33</v>
      </c>
      <c r="K98" s="37">
        <f t="shared" si="3"/>
        <v>2772</v>
      </c>
      <c r="L98" s="12"/>
    </row>
    <row r="99" spans="1:12" ht="15" x14ac:dyDescent="0.35">
      <c r="A99" s="292"/>
      <c r="B99" s="291"/>
      <c r="C99" s="12" t="s">
        <v>364</v>
      </c>
      <c r="D99" s="28"/>
      <c r="E99" s="28">
        <v>23</v>
      </c>
      <c r="F99" s="28" t="s">
        <v>102</v>
      </c>
      <c r="G99" s="28">
        <v>1</v>
      </c>
      <c r="H99" s="28" t="s">
        <v>338</v>
      </c>
      <c r="I99" s="28">
        <v>30</v>
      </c>
      <c r="J99" s="28" t="s">
        <v>33</v>
      </c>
      <c r="K99" s="37">
        <f t="shared" si="3"/>
        <v>690</v>
      </c>
      <c r="L99" s="12"/>
    </row>
    <row r="100" spans="1:12" ht="15" x14ac:dyDescent="0.35">
      <c r="A100" s="292"/>
      <c r="B100" s="291"/>
      <c r="C100" s="12" t="s">
        <v>365</v>
      </c>
      <c r="D100" s="28" t="s">
        <v>366</v>
      </c>
      <c r="E100" s="28">
        <v>27</v>
      </c>
      <c r="F100" s="28" t="s">
        <v>102</v>
      </c>
      <c r="G100" s="28">
        <v>1</v>
      </c>
      <c r="H100" s="28" t="s">
        <v>338</v>
      </c>
      <c r="I100" s="28">
        <v>30</v>
      </c>
      <c r="J100" s="28" t="s">
        <v>33</v>
      </c>
      <c r="K100" s="37">
        <f t="shared" si="3"/>
        <v>810</v>
      </c>
      <c r="L100" s="12"/>
    </row>
    <row r="101" spans="1:12" ht="15" x14ac:dyDescent="0.35">
      <c r="A101" s="292"/>
      <c r="B101" s="291"/>
      <c r="C101" s="12" t="s">
        <v>367</v>
      </c>
      <c r="D101" s="28"/>
      <c r="E101" s="28">
        <v>13</v>
      </c>
      <c r="F101" s="28" t="s">
        <v>102</v>
      </c>
      <c r="G101" s="28">
        <v>1</v>
      </c>
      <c r="H101" s="28" t="s">
        <v>338</v>
      </c>
      <c r="I101" s="28">
        <v>30</v>
      </c>
      <c r="J101" s="28" t="s">
        <v>33</v>
      </c>
      <c r="K101" s="37">
        <f t="shared" si="3"/>
        <v>390</v>
      </c>
      <c r="L101" s="12"/>
    </row>
    <row r="102" spans="1:12" ht="15" x14ac:dyDescent="0.35">
      <c r="A102" s="292"/>
      <c r="B102" s="291"/>
      <c r="C102" s="12" t="s">
        <v>368</v>
      </c>
      <c r="D102" s="28"/>
      <c r="E102" s="28">
        <v>8</v>
      </c>
      <c r="F102" s="28" t="s">
        <v>102</v>
      </c>
      <c r="G102" s="28">
        <v>1</v>
      </c>
      <c r="H102" s="28" t="s">
        <v>338</v>
      </c>
      <c r="I102" s="28">
        <v>30</v>
      </c>
      <c r="J102" s="28" t="s">
        <v>33</v>
      </c>
      <c r="K102" s="37">
        <f t="shared" si="3"/>
        <v>240</v>
      </c>
      <c r="L102" s="12"/>
    </row>
    <row r="103" spans="1:12" ht="15" x14ac:dyDescent="0.35">
      <c r="A103" s="292"/>
      <c r="B103" s="291"/>
      <c r="C103" s="44" t="s">
        <v>369</v>
      </c>
      <c r="D103" s="44" t="s">
        <v>370</v>
      </c>
      <c r="E103" s="27">
        <v>170</v>
      </c>
      <c r="F103" s="27" t="s">
        <v>138</v>
      </c>
      <c r="G103" s="27">
        <v>1</v>
      </c>
      <c r="H103" s="27" t="s">
        <v>32</v>
      </c>
      <c r="I103" s="27">
        <v>18</v>
      </c>
      <c r="J103" s="27" t="s">
        <v>33</v>
      </c>
      <c r="K103" s="37">
        <f t="shared" si="3"/>
        <v>3060</v>
      </c>
      <c r="L103" s="12"/>
    </row>
    <row r="104" spans="1:12" ht="15" x14ac:dyDescent="0.35">
      <c r="A104" s="292"/>
      <c r="B104" s="300" t="s">
        <v>371</v>
      </c>
      <c r="C104" s="300" t="s">
        <v>372</v>
      </c>
      <c r="D104" s="44" t="s">
        <v>373</v>
      </c>
      <c r="E104" s="28">
        <v>10</v>
      </c>
      <c r="F104" s="28" t="s">
        <v>374</v>
      </c>
      <c r="G104" s="28">
        <v>1</v>
      </c>
      <c r="H104" s="28" t="s">
        <v>32</v>
      </c>
      <c r="I104" s="28">
        <v>228</v>
      </c>
      <c r="J104" s="28" t="s">
        <v>33</v>
      </c>
      <c r="K104" s="37">
        <f t="shared" si="3"/>
        <v>2280</v>
      </c>
      <c r="L104" s="13"/>
    </row>
    <row r="105" spans="1:12" ht="15" x14ac:dyDescent="0.35">
      <c r="A105" s="292"/>
      <c r="B105" s="300"/>
      <c r="C105" s="300"/>
      <c r="D105" s="12" t="s">
        <v>375</v>
      </c>
      <c r="E105" s="28">
        <v>18</v>
      </c>
      <c r="F105" s="28" t="s">
        <v>149</v>
      </c>
      <c r="G105" s="28">
        <v>1</v>
      </c>
      <c r="H105" s="28" t="s">
        <v>32</v>
      </c>
      <c r="I105" s="28">
        <v>285</v>
      </c>
      <c r="J105" s="28" t="s">
        <v>33</v>
      </c>
      <c r="K105" s="37">
        <f t="shared" si="3"/>
        <v>5130</v>
      </c>
      <c r="L105" s="13"/>
    </row>
    <row r="106" spans="1:12" ht="15" x14ac:dyDescent="0.35">
      <c r="A106" s="292"/>
      <c r="B106" s="300"/>
      <c r="C106" s="300"/>
      <c r="D106" s="12" t="s">
        <v>376</v>
      </c>
      <c r="E106" s="28">
        <v>24</v>
      </c>
      <c r="F106" s="28" t="s">
        <v>149</v>
      </c>
      <c r="G106" s="28">
        <v>1</v>
      </c>
      <c r="H106" s="28" t="s">
        <v>32</v>
      </c>
      <c r="I106" s="28">
        <v>98</v>
      </c>
      <c r="J106" s="28" t="s">
        <v>33</v>
      </c>
      <c r="K106" s="37">
        <f t="shared" si="3"/>
        <v>2352</v>
      </c>
      <c r="L106" s="13"/>
    </row>
    <row r="107" spans="1:12" ht="15" x14ac:dyDescent="0.35">
      <c r="A107" s="292"/>
      <c r="B107" s="300"/>
      <c r="C107" s="300"/>
      <c r="D107" s="12" t="s">
        <v>377</v>
      </c>
      <c r="E107" s="28">
        <v>18</v>
      </c>
      <c r="F107" s="28" t="s">
        <v>149</v>
      </c>
      <c r="G107" s="28">
        <v>1</v>
      </c>
      <c r="H107" s="28" t="s">
        <v>32</v>
      </c>
      <c r="I107" s="28">
        <v>98</v>
      </c>
      <c r="J107" s="28" t="s">
        <v>33</v>
      </c>
      <c r="K107" s="37">
        <f t="shared" si="3"/>
        <v>1764</v>
      </c>
      <c r="L107" s="13"/>
    </row>
    <row r="108" spans="1:12" ht="15" x14ac:dyDescent="0.35">
      <c r="A108" s="292"/>
      <c r="B108" s="300"/>
      <c r="C108" s="300"/>
      <c r="D108" s="12" t="s">
        <v>378</v>
      </c>
      <c r="E108" s="28">
        <v>20</v>
      </c>
      <c r="F108" s="28" t="s">
        <v>149</v>
      </c>
      <c r="G108" s="28">
        <v>1</v>
      </c>
      <c r="H108" s="28" t="s">
        <v>32</v>
      </c>
      <c r="I108" s="28">
        <v>54</v>
      </c>
      <c r="J108" s="28" t="s">
        <v>33</v>
      </c>
      <c r="K108" s="37">
        <f t="shared" si="3"/>
        <v>1080</v>
      </c>
      <c r="L108" s="13"/>
    </row>
    <row r="109" spans="1:12" ht="15" x14ac:dyDescent="0.35">
      <c r="A109" s="292"/>
      <c r="B109" s="300"/>
      <c r="C109" s="300"/>
      <c r="D109" s="12" t="s">
        <v>379</v>
      </c>
      <c r="E109" s="28">
        <v>6</v>
      </c>
      <c r="F109" s="28" t="s">
        <v>149</v>
      </c>
      <c r="G109" s="28">
        <v>1</v>
      </c>
      <c r="H109" s="28" t="s">
        <v>32</v>
      </c>
      <c r="I109" s="28">
        <v>198</v>
      </c>
      <c r="J109" s="28" t="s">
        <v>33</v>
      </c>
      <c r="K109" s="37">
        <f t="shared" si="3"/>
        <v>1188</v>
      </c>
      <c r="L109" s="13"/>
    </row>
    <row r="110" spans="1:12" ht="15" x14ac:dyDescent="0.35">
      <c r="A110" s="292"/>
      <c r="B110" s="300"/>
      <c r="C110" s="291" t="s">
        <v>380</v>
      </c>
      <c r="D110" s="12" t="s">
        <v>373</v>
      </c>
      <c r="E110" s="28">
        <v>5</v>
      </c>
      <c r="F110" s="28" t="s">
        <v>374</v>
      </c>
      <c r="G110" s="28">
        <v>1</v>
      </c>
      <c r="H110" s="28" t="s">
        <v>32</v>
      </c>
      <c r="I110" s="28">
        <v>228</v>
      </c>
      <c r="J110" s="28" t="s">
        <v>33</v>
      </c>
      <c r="K110" s="37">
        <f t="shared" si="3"/>
        <v>1140</v>
      </c>
      <c r="L110" s="13"/>
    </row>
    <row r="111" spans="1:12" ht="15" x14ac:dyDescent="0.35">
      <c r="A111" s="292"/>
      <c r="B111" s="300"/>
      <c r="C111" s="291"/>
      <c r="D111" s="12" t="s">
        <v>378</v>
      </c>
      <c r="E111" s="28">
        <v>6</v>
      </c>
      <c r="F111" s="28" t="s">
        <v>149</v>
      </c>
      <c r="G111" s="28">
        <v>1</v>
      </c>
      <c r="H111" s="28" t="s">
        <v>32</v>
      </c>
      <c r="I111" s="28">
        <v>54</v>
      </c>
      <c r="J111" s="28" t="s">
        <v>33</v>
      </c>
      <c r="K111" s="37">
        <f t="shared" si="3"/>
        <v>324</v>
      </c>
      <c r="L111" s="13"/>
    </row>
    <row r="112" spans="1:12" ht="15" x14ac:dyDescent="0.35">
      <c r="A112" s="292"/>
      <c r="B112" s="291" t="s">
        <v>381</v>
      </c>
      <c r="C112" s="12" t="s">
        <v>382</v>
      </c>
      <c r="D112" s="28"/>
      <c r="E112" s="28">
        <v>1</v>
      </c>
      <c r="F112" s="28" t="s">
        <v>210</v>
      </c>
      <c r="G112" s="28">
        <v>1</v>
      </c>
      <c r="H112" s="28" t="s">
        <v>72</v>
      </c>
      <c r="I112" s="28">
        <v>8622</v>
      </c>
      <c r="J112" s="28" t="s">
        <v>33</v>
      </c>
      <c r="K112" s="37">
        <f t="shared" si="3"/>
        <v>8622</v>
      </c>
      <c r="L112" s="13"/>
    </row>
    <row r="113" spans="1:12" ht="15" x14ac:dyDescent="0.35">
      <c r="A113" s="292"/>
      <c r="B113" s="291"/>
      <c r="C113" s="12" t="s">
        <v>383</v>
      </c>
      <c r="D113" s="28"/>
      <c r="E113" s="28">
        <v>1</v>
      </c>
      <c r="F113" s="28" t="s">
        <v>210</v>
      </c>
      <c r="G113" s="28">
        <v>1</v>
      </c>
      <c r="H113" s="28" t="s">
        <v>72</v>
      </c>
      <c r="I113" s="28">
        <v>6275.4</v>
      </c>
      <c r="J113" s="28" t="s">
        <v>33</v>
      </c>
      <c r="K113" s="37">
        <f t="shared" si="3"/>
        <v>6275.4</v>
      </c>
      <c r="L113" s="13"/>
    </row>
    <row r="114" spans="1:12" ht="15.75" x14ac:dyDescent="0.35">
      <c r="A114" s="293" t="s">
        <v>113</v>
      </c>
      <c r="B114" s="293"/>
      <c r="C114" s="293"/>
      <c r="D114" s="293"/>
      <c r="E114" s="294"/>
      <c r="F114" s="294"/>
      <c r="G114" s="294"/>
      <c r="H114" s="294"/>
      <c r="I114" s="294"/>
      <c r="J114" s="294"/>
      <c r="K114" s="14">
        <f>SUM(K71:K113)</f>
        <v>138914.4</v>
      </c>
      <c r="L114" s="15"/>
    </row>
    <row r="115" spans="1:12" ht="15" x14ac:dyDescent="0.35">
      <c r="A115" s="292" t="s">
        <v>114</v>
      </c>
      <c r="B115" s="8" t="s">
        <v>115</v>
      </c>
      <c r="C115" s="8" t="s">
        <v>116</v>
      </c>
      <c r="D115" s="8" t="s">
        <v>117</v>
      </c>
      <c r="E115" s="296" t="s">
        <v>19</v>
      </c>
      <c r="F115" s="296"/>
      <c r="G115" s="296"/>
      <c r="H115" s="296"/>
      <c r="I115" s="296"/>
      <c r="J115" s="296"/>
      <c r="K115" s="297"/>
      <c r="L115" s="17" t="s">
        <v>19</v>
      </c>
    </row>
    <row r="116" spans="1:12" ht="30" x14ac:dyDescent="0.35">
      <c r="A116" s="292"/>
      <c r="B116" s="4" t="s">
        <v>118</v>
      </c>
      <c r="C116" s="4" t="s">
        <v>119</v>
      </c>
      <c r="D116" s="17" t="s">
        <v>120</v>
      </c>
      <c r="E116" s="4">
        <v>6</v>
      </c>
      <c r="F116" s="4" t="s">
        <v>384</v>
      </c>
      <c r="G116" s="4">
        <v>1</v>
      </c>
      <c r="H116" s="4" t="s">
        <v>72</v>
      </c>
      <c r="I116" s="4">
        <v>90</v>
      </c>
      <c r="J116" s="4" t="s">
        <v>33</v>
      </c>
      <c r="K116" s="37">
        <f>E116*G116*I116</f>
        <v>540</v>
      </c>
      <c r="L116" s="24"/>
    </row>
    <row r="117" spans="1:12" ht="30" x14ac:dyDescent="0.35">
      <c r="A117" s="292"/>
      <c r="B117" s="304" t="s">
        <v>122</v>
      </c>
      <c r="C117" s="304" t="s">
        <v>123</v>
      </c>
      <c r="D117" s="17" t="s">
        <v>385</v>
      </c>
      <c r="E117" s="4">
        <v>12</v>
      </c>
      <c r="F117" s="4" t="s">
        <v>125</v>
      </c>
      <c r="G117" s="4">
        <v>1</v>
      </c>
      <c r="H117" s="4" t="s">
        <v>31</v>
      </c>
      <c r="I117" s="4">
        <v>350</v>
      </c>
      <c r="J117" s="4" t="s">
        <v>33</v>
      </c>
      <c r="K117" s="37">
        <f t="shared" ref="K117:K180" si="4">E117*G117*I117</f>
        <v>4200</v>
      </c>
      <c r="L117" s="24"/>
    </row>
    <row r="118" spans="1:12" ht="15" x14ac:dyDescent="0.35">
      <c r="A118" s="292"/>
      <c r="B118" s="304"/>
      <c r="C118" s="304"/>
      <c r="D118" s="17" t="s">
        <v>128</v>
      </c>
      <c r="E118" s="4">
        <v>2</v>
      </c>
      <c r="F118" s="4" t="s">
        <v>87</v>
      </c>
      <c r="G118" s="4">
        <v>1</v>
      </c>
      <c r="H118" s="4" t="s">
        <v>31</v>
      </c>
      <c r="I118" s="4">
        <v>300</v>
      </c>
      <c r="J118" s="4" t="s">
        <v>33</v>
      </c>
      <c r="K118" s="37">
        <f t="shared" si="4"/>
        <v>600</v>
      </c>
      <c r="L118" s="17"/>
    </row>
    <row r="119" spans="1:12" ht="15" x14ac:dyDescent="0.35">
      <c r="A119" s="292"/>
      <c r="B119" s="304"/>
      <c r="C119" s="304"/>
      <c r="D119" s="17" t="s">
        <v>129</v>
      </c>
      <c r="E119" s="4">
        <v>2</v>
      </c>
      <c r="F119" s="4" t="s">
        <v>107</v>
      </c>
      <c r="G119" s="4">
        <v>1</v>
      </c>
      <c r="H119" s="4" t="s">
        <v>31</v>
      </c>
      <c r="I119" s="4">
        <v>250</v>
      </c>
      <c r="J119" s="4" t="s">
        <v>33</v>
      </c>
      <c r="K119" s="37">
        <f t="shared" si="4"/>
        <v>500</v>
      </c>
      <c r="L119" s="17"/>
    </row>
    <row r="120" spans="1:12" ht="15" x14ac:dyDescent="0.35">
      <c r="A120" s="292"/>
      <c r="B120" s="304"/>
      <c r="C120" s="304"/>
      <c r="D120" s="17" t="s">
        <v>386</v>
      </c>
      <c r="E120" s="4">
        <v>1</v>
      </c>
      <c r="F120" s="4" t="s">
        <v>31</v>
      </c>
      <c r="G120" s="4">
        <v>1</v>
      </c>
      <c r="H120" s="4" t="s">
        <v>32</v>
      </c>
      <c r="I120" s="4">
        <v>1500</v>
      </c>
      <c r="J120" s="4" t="s">
        <v>33</v>
      </c>
      <c r="K120" s="37">
        <f t="shared" si="4"/>
        <v>1500</v>
      </c>
      <c r="L120" s="17"/>
    </row>
    <row r="121" spans="1:12" ht="30" x14ac:dyDescent="0.35">
      <c r="A121" s="292"/>
      <c r="B121" s="304"/>
      <c r="C121" s="304" t="s">
        <v>387</v>
      </c>
      <c r="D121" s="17" t="s">
        <v>388</v>
      </c>
      <c r="E121" s="4">
        <v>12</v>
      </c>
      <c r="F121" s="4" t="s">
        <v>125</v>
      </c>
      <c r="G121" s="4">
        <v>1</v>
      </c>
      <c r="H121" s="4" t="s">
        <v>31</v>
      </c>
      <c r="I121" s="4">
        <v>350</v>
      </c>
      <c r="J121" s="4" t="s">
        <v>33</v>
      </c>
      <c r="K121" s="37">
        <f t="shared" si="4"/>
        <v>4200</v>
      </c>
      <c r="L121" s="17"/>
    </row>
    <row r="122" spans="1:12" ht="15" x14ac:dyDescent="0.35">
      <c r="A122" s="292"/>
      <c r="B122" s="304"/>
      <c r="C122" s="304"/>
      <c r="D122" s="17" t="s">
        <v>128</v>
      </c>
      <c r="E122" s="4">
        <v>2</v>
      </c>
      <c r="F122" s="4" t="s">
        <v>87</v>
      </c>
      <c r="G122" s="4">
        <v>1</v>
      </c>
      <c r="H122" s="4" t="s">
        <v>31</v>
      </c>
      <c r="I122" s="4">
        <v>300</v>
      </c>
      <c r="J122" s="4" t="s">
        <v>33</v>
      </c>
      <c r="K122" s="37">
        <f t="shared" si="4"/>
        <v>600</v>
      </c>
      <c r="L122" s="17"/>
    </row>
    <row r="123" spans="1:12" ht="15" x14ac:dyDescent="0.35">
      <c r="A123" s="292"/>
      <c r="B123" s="304"/>
      <c r="C123" s="304"/>
      <c r="D123" s="17" t="s">
        <v>129</v>
      </c>
      <c r="E123" s="4">
        <v>2</v>
      </c>
      <c r="F123" s="4" t="s">
        <v>107</v>
      </c>
      <c r="G123" s="4">
        <v>1</v>
      </c>
      <c r="H123" s="4" t="s">
        <v>31</v>
      </c>
      <c r="I123" s="4">
        <v>250</v>
      </c>
      <c r="J123" s="4" t="s">
        <v>33</v>
      </c>
      <c r="K123" s="37">
        <f t="shared" si="4"/>
        <v>500</v>
      </c>
      <c r="L123" s="17"/>
    </row>
    <row r="124" spans="1:12" ht="30" x14ac:dyDescent="0.35">
      <c r="A124" s="292"/>
      <c r="B124" s="304"/>
      <c r="C124" s="304" t="s">
        <v>389</v>
      </c>
      <c r="D124" s="17" t="s">
        <v>390</v>
      </c>
      <c r="E124" s="4">
        <v>2</v>
      </c>
      <c r="F124" s="4" t="s">
        <v>127</v>
      </c>
      <c r="G124" s="4">
        <v>1</v>
      </c>
      <c r="H124" s="4" t="s">
        <v>72</v>
      </c>
      <c r="I124" s="4">
        <v>200</v>
      </c>
      <c r="J124" s="4" t="s">
        <v>33</v>
      </c>
      <c r="K124" s="37">
        <f t="shared" si="4"/>
        <v>400</v>
      </c>
      <c r="L124" s="17"/>
    </row>
    <row r="125" spans="1:12" ht="30" x14ac:dyDescent="0.35">
      <c r="A125" s="292"/>
      <c r="B125" s="304"/>
      <c r="C125" s="304"/>
      <c r="D125" s="17" t="s">
        <v>391</v>
      </c>
      <c r="E125" s="4">
        <v>2</v>
      </c>
      <c r="F125" s="4" t="s">
        <v>127</v>
      </c>
      <c r="G125" s="4">
        <v>1</v>
      </c>
      <c r="H125" s="4" t="s">
        <v>72</v>
      </c>
      <c r="I125" s="20">
        <v>65</v>
      </c>
      <c r="J125" s="20" t="s">
        <v>33</v>
      </c>
      <c r="K125" s="37">
        <f t="shared" si="4"/>
        <v>130</v>
      </c>
      <c r="L125" s="17"/>
    </row>
    <row r="126" spans="1:12" ht="30" x14ac:dyDescent="0.35">
      <c r="A126" s="292"/>
      <c r="B126" s="304" t="s">
        <v>130</v>
      </c>
      <c r="C126" s="305" t="s">
        <v>392</v>
      </c>
      <c r="D126" s="17" t="s">
        <v>393</v>
      </c>
      <c r="E126" s="4">
        <v>1</v>
      </c>
      <c r="F126" s="4" t="s">
        <v>132</v>
      </c>
      <c r="G126" s="4">
        <v>1</v>
      </c>
      <c r="H126" s="21" t="s">
        <v>72</v>
      </c>
      <c r="I126" s="26">
        <v>30</v>
      </c>
      <c r="J126" s="26" t="s">
        <v>33</v>
      </c>
      <c r="K126" s="37">
        <f t="shared" si="4"/>
        <v>30</v>
      </c>
      <c r="L126" s="24" t="s">
        <v>19</v>
      </c>
    </row>
    <row r="127" spans="1:12" ht="30" x14ac:dyDescent="0.35">
      <c r="A127" s="292"/>
      <c r="B127" s="304"/>
      <c r="C127" s="305"/>
      <c r="D127" s="17" t="s">
        <v>394</v>
      </c>
      <c r="E127" s="4">
        <v>220</v>
      </c>
      <c r="F127" s="4" t="s">
        <v>136</v>
      </c>
      <c r="G127" s="4">
        <v>1</v>
      </c>
      <c r="H127" s="21" t="s">
        <v>72</v>
      </c>
      <c r="I127" s="26">
        <v>10</v>
      </c>
      <c r="J127" s="26" t="s">
        <v>33</v>
      </c>
      <c r="K127" s="37">
        <f t="shared" si="4"/>
        <v>2200</v>
      </c>
      <c r="L127" s="24"/>
    </row>
    <row r="128" spans="1:12" ht="15" x14ac:dyDescent="0.35">
      <c r="A128" s="292"/>
      <c r="B128" s="304"/>
      <c r="C128" s="305"/>
      <c r="D128" s="38" t="s">
        <v>395</v>
      </c>
      <c r="E128" s="71">
        <v>150</v>
      </c>
      <c r="F128" s="4" t="s">
        <v>136</v>
      </c>
      <c r="G128" s="4">
        <v>1</v>
      </c>
      <c r="H128" s="21" t="s">
        <v>72</v>
      </c>
      <c r="I128" s="26">
        <v>10</v>
      </c>
      <c r="J128" s="26" t="s">
        <v>33</v>
      </c>
      <c r="K128" s="37">
        <f t="shared" si="4"/>
        <v>1500</v>
      </c>
      <c r="L128" s="24"/>
    </row>
    <row r="129" spans="1:12" ht="30" x14ac:dyDescent="0.35">
      <c r="A129" s="292"/>
      <c r="B129" s="304"/>
      <c r="C129" s="305"/>
      <c r="D129" s="38" t="s">
        <v>396</v>
      </c>
      <c r="E129" s="71">
        <v>450</v>
      </c>
      <c r="F129" s="72" t="s">
        <v>182</v>
      </c>
      <c r="G129" s="71">
        <v>1</v>
      </c>
      <c r="H129" s="72" t="s">
        <v>72</v>
      </c>
      <c r="I129" s="71">
        <v>1.5</v>
      </c>
      <c r="J129" s="71" t="s">
        <v>33</v>
      </c>
      <c r="K129" s="37">
        <f t="shared" si="4"/>
        <v>675</v>
      </c>
      <c r="L129" s="24"/>
    </row>
    <row r="130" spans="1:12" ht="30" x14ac:dyDescent="0.35">
      <c r="A130" s="292"/>
      <c r="B130" s="304"/>
      <c r="C130" s="303"/>
      <c r="D130" s="33" t="s">
        <v>397</v>
      </c>
      <c r="E130" s="26">
        <v>210</v>
      </c>
      <c r="F130" s="26" t="s">
        <v>182</v>
      </c>
      <c r="G130" s="26">
        <v>1</v>
      </c>
      <c r="H130" s="26" t="s">
        <v>72</v>
      </c>
      <c r="I130" s="29">
        <v>9</v>
      </c>
      <c r="J130" s="26" t="s">
        <v>33</v>
      </c>
      <c r="K130" s="37">
        <f t="shared" si="4"/>
        <v>1890</v>
      </c>
      <c r="L130" s="24"/>
    </row>
    <row r="131" spans="1:12" ht="30" x14ac:dyDescent="0.35">
      <c r="A131" s="292"/>
      <c r="B131" s="304"/>
      <c r="C131" s="305"/>
      <c r="D131" s="45" t="s">
        <v>184</v>
      </c>
      <c r="E131" s="26">
        <v>210</v>
      </c>
      <c r="F131" s="26" t="s">
        <v>182</v>
      </c>
      <c r="G131" s="26">
        <v>1</v>
      </c>
      <c r="H131" s="26" t="s">
        <v>72</v>
      </c>
      <c r="I131" s="29">
        <v>15</v>
      </c>
      <c r="J131" s="26" t="s">
        <v>33</v>
      </c>
      <c r="K131" s="37">
        <f t="shared" si="4"/>
        <v>3150</v>
      </c>
      <c r="L131" s="24"/>
    </row>
    <row r="132" spans="1:12" ht="15" x14ac:dyDescent="0.35">
      <c r="A132" s="292"/>
      <c r="B132" s="304"/>
      <c r="C132" s="305"/>
      <c r="D132" s="45" t="s">
        <v>398</v>
      </c>
      <c r="E132" s="42">
        <v>1</v>
      </c>
      <c r="F132" s="42" t="s">
        <v>31</v>
      </c>
      <c r="G132" s="28">
        <v>1</v>
      </c>
      <c r="H132" s="28" t="s">
        <v>32</v>
      </c>
      <c r="I132" s="28">
        <v>298</v>
      </c>
      <c r="J132" s="4" t="s">
        <v>33</v>
      </c>
      <c r="K132" s="37">
        <f t="shared" si="4"/>
        <v>298</v>
      </c>
      <c r="L132" s="24"/>
    </row>
    <row r="133" spans="1:12" ht="45" x14ac:dyDescent="0.35">
      <c r="A133" s="292"/>
      <c r="B133" s="304"/>
      <c r="C133" s="305"/>
      <c r="D133" s="35" t="s">
        <v>399</v>
      </c>
      <c r="E133" s="26">
        <v>260</v>
      </c>
      <c r="F133" s="26" t="s">
        <v>127</v>
      </c>
      <c r="G133" s="36">
        <v>1</v>
      </c>
      <c r="H133" s="29" t="s">
        <v>31</v>
      </c>
      <c r="I133" s="26">
        <v>2.6</v>
      </c>
      <c r="J133" s="26" t="s">
        <v>33</v>
      </c>
      <c r="K133" s="37">
        <f t="shared" si="4"/>
        <v>676</v>
      </c>
      <c r="L133" s="24"/>
    </row>
    <row r="134" spans="1:12" ht="15" x14ac:dyDescent="0.35">
      <c r="A134" s="292"/>
      <c r="B134" s="304"/>
      <c r="C134" s="305"/>
      <c r="D134" s="33" t="s">
        <v>400</v>
      </c>
      <c r="E134" s="26">
        <v>1</v>
      </c>
      <c r="F134" s="26" t="s">
        <v>138</v>
      </c>
      <c r="G134" s="71">
        <v>1</v>
      </c>
      <c r="H134" s="72" t="s">
        <v>72</v>
      </c>
      <c r="I134" s="29">
        <v>480</v>
      </c>
      <c r="J134" s="26" t="s">
        <v>33</v>
      </c>
      <c r="K134" s="37">
        <f t="shared" si="4"/>
        <v>480</v>
      </c>
      <c r="L134" s="24"/>
    </row>
    <row r="135" spans="1:12" ht="15" x14ac:dyDescent="0.35">
      <c r="A135" s="292"/>
      <c r="B135" s="304"/>
      <c r="C135" s="305"/>
      <c r="D135" s="33" t="s">
        <v>401</v>
      </c>
      <c r="E135" s="26">
        <v>1</v>
      </c>
      <c r="F135" s="26" t="s">
        <v>31</v>
      </c>
      <c r="G135" s="26">
        <v>1</v>
      </c>
      <c r="H135" s="73" t="s">
        <v>32</v>
      </c>
      <c r="I135" s="29">
        <v>80</v>
      </c>
      <c r="J135" s="26" t="s">
        <v>33</v>
      </c>
      <c r="K135" s="37">
        <f t="shared" si="4"/>
        <v>80</v>
      </c>
      <c r="L135" s="24"/>
    </row>
    <row r="136" spans="1:12" ht="45" x14ac:dyDescent="0.35">
      <c r="A136" s="292"/>
      <c r="B136" s="304"/>
      <c r="C136" s="305"/>
      <c r="D136" s="40" t="s">
        <v>402</v>
      </c>
      <c r="E136" s="26">
        <v>1</v>
      </c>
      <c r="F136" s="26" t="s">
        <v>210</v>
      </c>
      <c r="G136" s="26">
        <v>1</v>
      </c>
      <c r="H136" s="26" t="s">
        <v>72</v>
      </c>
      <c r="I136" s="4">
        <v>18973.900000000001</v>
      </c>
      <c r="J136" s="4" t="s">
        <v>33</v>
      </c>
      <c r="K136" s="37">
        <f t="shared" si="4"/>
        <v>18973.900000000001</v>
      </c>
      <c r="L136" s="180" t="s">
        <v>1752</v>
      </c>
    </row>
    <row r="137" spans="1:12" ht="15" x14ac:dyDescent="0.35">
      <c r="A137" s="292"/>
      <c r="B137" s="304"/>
      <c r="C137" s="305"/>
      <c r="D137" s="40" t="s">
        <v>403</v>
      </c>
      <c r="E137" s="26">
        <v>1</v>
      </c>
      <c r="F137" s="26" t="s">
        <v>210</v>
      </c>
      <c r="G137" s="26">
        <v>1</v>
      </c>
      <c r="H137" s="26" t="s">
        <v>72</v>
      </c>
      <c r="I137" s="4">
        <v>45</v>
      </c>
      <c r="J137" s="4" t="s">
        <v>33</v>
      </c>
      <c r="K137" s="37">
        <f t="shared" si="4"/>
        <v>45</v>
      </c>
      <c r="L137" s="24"/>
    </row>
    <row r="138" spans="1:12" ht="15" x14ac:dyDescent="0.35">
      <c r="A138" s="292"/>
      <c r="B138" s="304"/>
      <c r="C138" s="305"/>
      <c r="D138" s="40" t="s">
        <v>404</v>
      </c>
      <c r="E138" s="26">
        <v>1</v>
      </c>
      <c r="F138" s="26" t="s">
        <v>210</v>
      </c>
      <c r="G138" s="26">
        <v>1</v>
      </c>
      <c r="H138" s="26" t="s">
        <v>72</v>
      </c>
      <c r="I138" s="4">
        <v>300</v>
      </c>
      <c r="J138" s="4" t="s">
        <v>33</v>
      </c>
      <c r="K138" s="37">
        <f t="shared" si="4"/>
        <v>300</v>
      </c>
      <c r="L138" s="24"/>
    </row>
    <row r="139" spans="1:12" ht="15" x14ac:dyDescent="0.35">
      <c r="A139" s="292"/>
      <c r="B139" s="304"/>
      <c r="C139" s="305"/>
      <c r="D139" s="40" t="s">
        <v>405</v>
      </c>
      <c r="E139" s="26">
        <v>2</v>
      </c>
      <c r="F139" s="26" t="s">
        <v>210</v>
      </c>
      <c r="G139" s="26">
        <v>1</v>
      </c>
      <c r="H139" s="26" t="s">
        <v>72</v>
      </c>
      <c r="I139" s="4">
        <v>98</v>
      </c>
      <c r="J139" s="4" t="s">
        <v>33</v>
      </c>
      <c r="K139" s="37">
        <f t="shared" si="4"/>
        <v>196</v>
      </c>
      <c r="L139" s="24"/>
    </row>
    <row r="140" spans="1:12" ht="15" x14ac:dyDescent="0.35">
      <c r="A140" s="292"/>
      <c r="B140" s="304"/>
      <c r="C140" s="305"/>
      <c r="D140" s="40" t="s">
        <v>406</v>
      </c>
      <c r="E140" s="26">
        <v>1</v>
      </c>
      <c r="F140" s="26" t="s">
        <v>210</v>
      </c>
      <c r="G140" s="26">
        <v>1</v>
      </c>
      <c r="H140" s="26" t="s">
        <v>72</v>
      </c>
      <c r="I140" s="4">
        <v>140</v>
      </c>
      <c r="J140" s="4" t="s">
        <v>33</v>
      </c>
      <c r="K140" s="37">
        <f t="shared" si="4"/>
        <v>140</v>
      </c>
      <c r="L140" s="24"/>
    </row>
    <row r="141" spans="1:12" ht="60" x14ac:dyDescent="0.35">
      <c r="A141" s="292"/>
      <c r="B141" s="304"/>
      <c r="C141" s="305"/>
      <c r="D141" s="40" t="s">
        <v>407</v>
      </c>
      <c r="E141" s="26">
        <v>1</v>
      </c>
      <c r="F141" s="26" t="s">
        <v>210</v>
      </c>
      <c r="G141" s="26">
        <v>1</v>
      </c>
      <c r="H141" s="26" t="s">
        <v>72</v>
      </c>
      <c r="I141" s="4">
        <v>1200</v>
      </c>
      <c r="J141" s="4" t="s">
        <v>33</v>
      </c>
      <c r="K141" s="37">
        <f t="shared" si="4"/>
        <v>1200</v>
      </c>
      <c r="L141" s="24"/>
    </row>
    <row r="142" spans="1:12" ht="15" x14ac:dyDescent="0.35">
      <c r="A142" s="292"/>
      <c r="B142" s="304"/>
      <c r="C142" s="305"/>
      <c r="D142" s="40" t="s">
        <v>408</v>
      </c>
      <c r="E142" s="26">
        <v>3</v>
      </c>
      <c r="F142" s="26" t="s">
        <v>153</v>
      </c>
      <c r="G142" s="26">
        <v>1</v>
      </c>
      <c r="H142" s="26" t="s">
        <v>72</v>
      </c>
      <c r="I142" s="4">
        <v>50</v>
      </c>
      <c r="J142" s="4" t="s">
        <v>33</v>
      </c>
      <c r="K142" s="37">
        <f t="shared" si="4"/>
        <v>150</v>
      </c>
      <c r="L142" s="24"/>
    </row>
    <row r="143" spans="1:12" ht="15" x14ac:dyDescent="0.35">
      <c r="A143" s="292"/>
      <c r="B143" s="304"/>
      <c r="C143" s="305"/>
      <c r="D143" s="40" t="s">
        <v>144</v>
      </c>
      <c r="E143" s="26">
        <v>40</v>
      </c>
      <c r="F143" s="26" t="s">
        <v>145</v>
      </c>
      <c r="G143" s="26">
        <v>1</v>
      </c>
      <c r="H143" s="26" t="s">
        <v>72</v>
      </c>
      <c r="I143" s="4">
        <v>18</v>
      </c>
      <c r="J143" s="4" t="s">
        <v>33</v>
      </c>
      <c r="K143" s="37">
        <f t="shared" si="4"/>
        <v>720</v>
      </c>
      <c r="L143" s="24"/>
    </row>
    <row r="144" spans="1:12" ht="15" x14ac:dyDescent="0.35">
      <c r="A144" s="292"/>
      <c r="B144" s="304"/>
      <c r="C144" s="305"/>
      <c r="D144" s="40" t="s">
        <v>409</v>
      </c>
      <c r="E144" s="26">
        <v>30</v>
      </c>
      <c r="F144" s="26" t="s">
        <v>410</v>
      </c>
      <c r="G144" s="26">
        <v>1</v>
      </c>
      <c r="H144" s="26" t="s">
        <v>72</v>
      </c>
      <c r="I144" s="4">
        <v>15</v>
      </c>
      <c r="J144" s="4" t="s">
        <v>33</v>
      </c>
      <c r="K144" s="37">
        <f t="shared" si="4"/>
        <v>450</v>
      </c>
      <c r="L144" s="24"/>
    </row>
    <row r="145" spans="1:12" ht="15" x14ac:dyDescent="0.35">
      <c r="A145" s="292"/>
      <c r="B145" s="304"/>
      <c r="C145" s="316" t="s">
        <v>147</v>
      </c>
      <c r="D145" s="33" t="s">
        <v>148</v>
      </c>
      <c r="E145" s="43">
        <v>2</v>
      </c>
      <c r="F145" s="43" t="s">
        <v>149</v>
      </c>
      <c r="G145" s="29">
        <v>1</v>
      </c>
      <c r="H145" s="29" t="s">
        <v>31</v>
      </c>
      <c r="I145" s="43">
        <v>25</v>
      </c>
      <c r="J145" s="29" t="s">
        <v>33</v>
      </c>
      <c r="K145" s="37">
        <f t="shared" si="4"/>
        <v>50</v>
      </c>
      <c r="L145" s="24"/>
    </row>
    <row r="146" spans="1:12" ht="15" x14ac:dyDescent="0.35">
      <c r="A146" s="292"/>
      <c r="B146" s="304"/>
      <c r="C146" s="316"/>
      <c r="D146" s="34" t="s">
        <v>150</v>
      </c>
      <c r="E146" s="43">
        <v>50</v>
      </c>
      <c r="F146" s="43" t="s">
        <v>151</v>
      </c>
      <c r="G146" s="29">
        <v>1</v>
      </c>
      <c r="H146" s="29" t="s">
        <v>31</v>
      </c>
      <c r="I146" s="43">
        <v>1.4</v>
      </c>
      <c r="J146" s="29" t="s">
        <v>33</v>
      </c>
      <c r="K146" s="37">
        <f t="shared" si="4"/>
        <v>70</v>
      </c>
      <c r="L146" s="24"/>
    </row>
    <row r="147" spans="1:12" ht="15" x14ac:dyDescent="0.35">
      <c r="A147" s="292"/>
      <c r="B147" s="304"/>
      <c r="C147" s="316"/>
      <c r="D147" s="34" t="s">
        <v>152</v>
      </c>
      <c r="E147" s="43">
        <v>1</v>
      </c>
      <c r="F147" s="43" t="s">
        <v>153</v>
      </c>
      <c r="G147" s="29">
        <v>1</v>
      </c>
      <c r="H147" s="29" t="s">
        <v>31</v>
      </c>
      <c r="I147" s="43">
        <v>44.9</v>
      </c>
      <c r="J147" s="29" t="s">
        <v>33</v>
      </c>
      <c r="K147" s="37">
        <f t="shared" si="4"/>
        <v>44.9</v>
      </c>
      <c r="L147" s="24"/>
    </row>
    <row r="148" spans="1:12" ht="15" x14ac:dyDescent="0.35">
      <c r="A148" s="292"/>
      <c r="B148" s="304"/>
      <c r="C148" s="316"/>
      <c r="D148" s="40" t="s">
        <v>154</v>
      </c>
      <c r="E148" s="26">
        <v>1</v>
      </c>
      <c r="F148" s="26" t="s">
        <v>127</v>
      </c>
      <c r="G148" s="26">
        <v>1</v>
      </c>
      <c r="H148" s="26" t="s">
        <v>72</v>
      </c>
      <c r="I148" s="4">
        <v>100</v>
      </c>
      <c r="J148" s="4" t="s">
        <v>33</v>
      </c>
      <c r="K148" s="37">
        <f t="shared" si="4"/>
        <v>100</v>
      </c>
      <c r="L148" s="24"/>
    </row>
    <row r="149" spans="1:12" ht="120" x14ac:dyDescent="0.35">
      <c r="A149" s="292"/>
      <c r="B149" s="304"/>
      <c r="C149" s="316"/>
      <c r="D149" s="40" t="s">
        <v>155</v>
      </c>
      <c r="E149" s="26">
        <v>1</v>
      </c>
      <c r="F149" s="26" t="s">
        <v>210</v>
      </c>
      <c r="G149" s="26">
        <v>1</v>
      </c>
      <c r="H149" s="26" t="s">
        <v>72</v>
      </c>
      <c r="I149" s="4">
        <v>300</v>
      </c>
      <c r="J149" s="4" t="s">
        <v>33</v>
      </c>
      <c r="K149" s="37">
        <f t="shared" si="4"/>
        <v>300</v>
      </c>
      <c r="L149" s="24"/>
    </row>
    <row r="150" spans="1:12" ht="45" x14ac:dyDescent="0.35">
      <c r="A150" s="292"/>
      <c r="B150" s="304"/>
      <c r="C150" s="316"/>
      <c r="D150" s="44" t="s">
        <v>411</v>
      </c>
      <c r="E150" s="26">
        <v>10</v>
      </c>
      <c r="F150" s="26" t="s">
        <v>182</v>
      </c>
      <c r="G150" s="26">
        <v>1</v>
      </c>
      <c r="H150" s="26" t="s">
        <v>72</v>
      </c>
      <c r="I150" s="4">
        <v>90</v>
      </c>
      <c r="J150" s="4" t="s">
        <v>33</v>
      </c>
      <c r="K150" s="37">
        <f t="shared" si="4"/>
        <v>900</v>
      </c>
      <c r="L150" s="24"/>
    </row>
    <row r="151" spans="1:12" ht="15" x14ac:dyDescent="0.35">
      <c r="A151" s="292"/>
      <c r="B151" s="304"/>
      <c r="C151" s="305" t="s">
        <v>158</v>
      </c>
      <c r="D151" s="44" t="s">
        <v>159</v>
      </c>
      <c r="E151" s="43">
        <v>220</v>
      </c>
      <c r="F151" s="43" t="s">
        <v>127</v>
      </c>
      <c r="G151" s="4">
        <v>1</v>
      </c>
      <c r="H151" s="4" t="s">
        <v>72</v>
      </c>
      <c r="I151" s="43">
        <v>6.8</v>
      </c>
      <c r="J151" s="43" t="s">
        <v>33</v>
      </c>
      <c r="K151" s="37">
        <f t="shared" si="4"/>
        <v>1496</v>
      </c>
      <c r="L151" s="24"/>
    </row>
    <row r="152" spans="1:12" ht="15" x14ac:dyDescent="0.35">
      <c r="A152" s="292"/>
      <c r="B152" s="304"/>
      <c r="C152" s="305"/>
      <c r="D152" s="44" t="s">
        <v>160</v>
      </c>
      <c r="E152" s="43">
        <v>150</v>
      </c>
      <c r="F152" s="43" t="s">
        <v>127</v>
      </c>
      <c r="G152" s="4">
        <v>1</v>
      </c>
      <c r="H152" s="4" t="s">
        <v>72</v>
      </c>
      <c r="I152" s="43">
        <v>12</v>
      </c>
      <c r="J152" s="43" t="s">
        <v>33</v>
      </c>
      <c r="K152" s="37">
        <f t="shared" si="4"/>
        <v>1800</v>
      </c>
      <c r="L152" s="24"/>
    </row>
    <row r="153" spans="1:12" ht="15" x14ac:dyDescent="0.35">
      <c r="A153" s="292"/>
      <c r="B153" s="304"/>
      <c r="C153" s="305"/>
      <c r="D153" s="44" t="s">
        <v>161</v>
      </c>
      <c r="E153" s="43">
        <v>220</v>
      </c>
      <c r="F153" s="43" t="s">
        <v>127</v>
      </c>
      <c r="G153" s="4">
        <v>1</v>
      </c>
      <c r="H153" s="4" t="s">
        <v>72</v>
      </c>
      <c r="I153" s="43">
        <v>11</v>
      </c>
      <c r="J153" s="43" t="s">
        <v>33</v>
      </c>
      <c r="K153" s="37">
        <f t="shared" si="4"/>
        <v>2420</v>
      </c>
      <c r="L153" s="24"/>
    </row>
    <row r="154" spans="1:12" ht="15" x14ac:dyDescent="0.35">
      <c r="A154" s="292"/>
      <c r="B154" s="304"/>
      <c r="C154" s="305"/>
      <c r="D154" s="44" t="s">
        <v>162</v>
      </c>
      <c r="E154" s="43">
        <v>35</v>
      </c>
      <c r="F154" s="43" t="s">
        <v>153</v>
      </c>
      <c r="G154" s="4">
        <v>1</v>
      </c>
      <c r="H154" s="4" t="s">
        <v>32</v>
      </c>
      <c r="I154" s="43">
        <v>44.9</v>
      </c>
      <c r="J154" s="43" t="s">
        <v>33</v>
      </c>
      <c r="K154" s="37">
        <f t="shared" si="4"/>
        <v>1571.5</v>
      </c>
      <c r="L154" s="24"/>
    </row>
    <row r="155" spans="1:12" ht="15" x14ac:dyDescent="0.35">
      <c r="A155" s="292"/>
      <c r="B155" s="304"/>
      <c r="C155" s="305"/>
      <c r="D155" s="44" t="s">
        <v>163</v>
      </c>
      <c r="E155" s="43">
        <v>700</v>
      </c>
      <c r="F155" s="43" t="s">
        <v>151</v>
      </c>
      <c r="G155" s="4">
        <v>1</v>
      </c>
      <c r="H155" s="4" t="s">
        <v>72</v>
      </c>
      <c r="I155" s="43">
        <v>1.4</v>
      </c>
      <c r="J155" s="43" t="s">
        <v>33</v>
      </c>
      <c r="K155" s="37">
        <f t="shared" si="4"/>
        <v>979.99999999999989</v>
      </c>
      <c r="L155" s="24"/>
    </row>
    <row r="156" spans="1:12" ht="15" x14ac:dyDescent="0.35">
      <c r="A156" s="292"/>
      <c r="B156" s="302" t="s">
        <v>165</v>
      </c>
      <c r="C156" s="305" t="s">
        <v>166</v>
      </c>
      <c r="D156" s="40" t="s">
        <v>412</v>
      </c>
      <c r="E156" s="4">
        <v>150</v>
      </c>
      <c r="F156" s="28" t="s">
        <v>138</v>
      </c>
      <c r="G156" s="28">
        <v>1</v>
      </c>
      <c r="H156" s="28" t="s">
        <v>72</v>
      </c>
      <c r="I156" s="28">
        <v>35</v>
      </c>
      <c r="J156" s="4" t="s">
        <v>33</v>
      </c>
      <c r="K156" s="37">
        <f t="shared" si="4"/>
        <v>5250</v>
      </c>
      <c r="L156" s="24"/>
    </row>
    <row r="157" spans="1:12" ht="30" x14ac:dyDescent="0.35">
      <c r="A157" s="292"/>
      <c r="B157" s="302"/>
      <c r="C157" s="305"/>
      <c r="D157" s="33" t="s">
        <v>413</v>
      </c>
      <c r="E157" s="26">
        <v>1</v>
      </c>
      <c r="F157" s="26" t="s">
        <v>31</v>
      </c>
      <c r="G157" s="4">
        <v>1</v>
      </c>
      <c r="H157" s="4" t="s">
        <v>32</v>
      </c>
      <c r="I157" s="28">
        <v>180</v>
      </c>
      <c r="J157" s="4" t="s">
        <v>33</v>
      </c>
      <c r="K157" s="37">
        <f t="shared" si="4"/>
        <v>180</v>
      </c>
      <c r="L157" s="24"/>
    </row>
    <row r="158" spans="1:12" ht="30" x14ac:dyDescent="0.35">
      <c r="A158" s="292"/>
      <c r="B158" s="302"/>
      <c r="C158" s="305"/>
      <c r="D158" s="33" t="s">
        <v>414</v>
      </c>
      <c r="E158" s="26">
        <v>1</v>
      </c>
      <c r="F158" s="26" t="s">
        <v>31</v>
      </c>
      <c r="G158" s="4">
        <v>1</v>
      </c>
      <c r="H158" s="4" t="s">
        <v>32</v>
      </c>
      <c r="I158" s="28">
        <v>80</v>
      </c>
      <c r="J158" s="4" t="s">
        <v>33</v>
      </c>
      <c r="K158" s="37">
        <f t="shared" si="4"/>
        <v>80</v>
      </c>
      <c r="L158" s="24"/>
    </row>
    <row r="159" spans="1:12" ht="30" x14ac:dyDescent="0.35">
      <c r="A159" s="292"/>
      <c r="B159" s="302"/>
      <c r="C159" s="305"/>
      <c r="D159" s="38" t="s">
        <v>415</v>
      </c>
      <c r="E159" s="26">
        <v>1</v>
      </c>
      <c r="F159" s="26" t="s">
        <v>31</v>
      </c>
      <c r="G159" s="4">
        <v>1</v>
      </c>
      <c r="H159" s="4" t="s">
        <v>32</v>
      </c>
      <c r="I159" s="28">
        <v>150</v>
      </c>
      <c r="J159" s="4" t="s">
        <v>33</v>
      </c>
      <c r="K159" s="37">
        <f t="shared" si="4"/>
        <v>150</v>
      </c>
      <c r="L159" s="24"/>
    </row>
    <row r="160" spans="1:12" ht="15" x14ac:dyDescent="0.35">
      <c r="A160" s="292"/>
      <c r="B160" s="302"/>
      <c r="C160" s="303"/>
      <c r="D160" s="33" t="s">
        <v>170</v>
      </c>
      <c r="E160" s="74">
        <v>1</v>
      </c>
      <c r="F160" s="31" t="s">
        <v>31</v>
      </c>
      <c r="G160" s="29">
        <v>5</v>
      </c>
      <c r="H160" s="29" t="s">
        <v>32</v>
      </c>
      <c r="I160" s="31">
        <v>65</v>
      </c>
      <c r="J160" s="29" t="s">
        <v>33</v>
      </c>
      <c r="K160" s="37">
        <f t="shared" si="4"/>
        <v>325</v>
      </c>
      <c r="L160" s="24"/>
    </row>
    <row r="161" spans="1:12" ht="15" x14ac:dyDescent="0.35">
      <c r="A161" s="292"/>
      <c r="B161" s="302"/>
      <c r="C161" s="303" t="s">
        <v>171</v>
      </c>
      <c r="D161" s="45" t="s">
        <v>416</v>
      </c>
      <c r="E161" s="26">
        <v>210</v>
      </c>
      <c r="F161" s="26" t="s">
        <v>107</v>
      </c>
      <c r="G161" s="29">
        <v>1</v>
      </c>
      <c r="H161" s="29" t="s">
        <v>31</v>
      </c>
      <c r="I161" s="29">
        <v>15</v>
      </c>
      <c r="J161" s="29" t="s">
        <v>33</v>
      </c>
      <c r="K161" s="37">
        <f t="shared" si="4"/>
        <v>3150</v>
      </c>
      <c r="L161" s="24"/>
    </row>
    <row r="162" spans="1:12" ht="15" x14ac:dyDescent="0.35">
      <c r="A162" s="292"/>
      <c r="B162" s="302"/>
      <c r="C162" s="303"/>
      <c r="D162" s="33" t="s">
        <v>417</v>
      </c>
      <c r="E162" s="26">
        <v>130</v>
      </c>
      <c r="F162" s="26" t="s">
        <v>107</v>
      </c>
      <c r="G162" s="29">
        <v>1</v>
      </c>
      <c r="H162" s="29" t="s">
        <v>31</v>
      </c>
      <c r="I162" s="29">
        <v>15</v>
      </c>
      <c r="J162" s="29" t="s">
        <v>33</v>
      </c>
      <c r="K162" s="37">
        <f t="shared" si="4"/>
        <v>1950</v>
      </c>
      <c r="L162" s="24"/>
    </row>
    <row r="163" spans="1:12" ht="15" x14ac:dyDescent="0.35">
      <c r="A163" s="292"/>
      <c r="B163" s="302"/>
      <c r="C163" s="303"/>
      <c r="D163" s="33" t="s">
        <v>173</v>
      </c>
      <c r="E163" s="43">
        <v>2</v>
      </c>
      <c r="F163" s="43" t="s">
        <v>174</v>
      </c>
      <c r="G163" s="29">
        <v>1</v>
      </c>
      <c r="H163" s="29" t="s">
        <v>32</v>
      </c>
      <c r="I163" s="43">
        <v>30</v>
      </c>
      <c r="J163" s="29" t="s">
        <v>33</v>
      </c>
      <c r="K163" s="37">
        <f t="shared" si="4"/>
        <v>60</v>
      </c>
      <c r="L163" s="24"/>
    </row>
    <row r="164" spans="1:12" ht="15" x14ac:dyDescent="0.35">
      <c r="A164" s="292"/>
      <c r="B164" s="302"/>
      <c r="C164" s="303"/>
      <c r="D164" s="33" t="s">
        <v>418</v>
      </c>
      <c r="E164" s="43">
        <v>1</v>
      </c>
      <c r="F164" s="43" t="s">
        <v>31</v>
      </c>
      <c r="G164" s="29">
        <v>1</v>
      </c>
      <c r="H164" s="29" t="s">
        <v>32</v>
      </c>
      <c r="I164" s="43">
        <v>350</v>
      </c>
      <c r="J164" s="29" t="s">
        <v>33</v>
      </c>
      <c r="K164" s="37">
        <f t="shared" si="4"/>
        <v>350</v>
      </c>
      <c r="L164" s="24"/>
    </row>
    <row r="165" spans="1:12" ht="15" x14ac:dyDescent="0.35">
      <c r="A165" s="292"/>
      <c r="B165" s="302"/>
      <c r="C165" s="303"/>
      <c r="D165" s="33" t="s">
        <v>175</v>
      </c>
      <c r="E165" s="43">
        <v>200</v>
      </c>
      <c r="F165" s="43" t="s">
        <v>127</v>
      </c>
      <c r="G165" s="29">
        <v>1</v>
      </c>
      <c r="H165" s="29" t="s">
        <v>31</v>
      </c>
      <c r="I165" s="43">
        <v>0</v>
      </c>
      <c r="J165" s="29" t="s">
        <v>33</v>
      </c>
      <c r="K165" s="37">
        <f t="shared" si="4"/>
        <v>0</v>
      </c>
      <c r="L165" s="24"/>
    </row>
    <row r="166" spans="1:12" ht="15" x14ac:dyDescent="0.35">
      <c r="A166" s="292"/>
      <c r="B166" s="302"/>
      <c r="C166" s="303"/>
      <c r="D166" s="33" t="s">
        <v>176</v>
      </c>
      <c r="E166" s="43">
        <v>1</v>
      </c>
      <c r="F166" s="43" t="s">
        <v>127</v>
      </c>
      <c r="G166" s="29">
        <v>1</v>
      </c>
      <c r="H166" s="29" t="s">
        <v>31</v>
      </c>
      <c r="I166" s="43">
        <v>0</v>
      </c>
      <c r="J166" s="29" t="s">
        <v>33</v>
      </c>
      <c r="K166" s="37">
        <f t="shared" si="4"/>
        <v>0</v>
      </c>
      <c r="L166" s="24"/>
    </row>
    <row r="167" spans="1:12" ht="15" x14ac:dyDescent="0.35">
      <c r="A167" s="292"/>
      <c r="B167" s="302"/>
      <c r="C167" s="303"/>
      <c r="D167" s="33" t="s">
        <v>177</v>
      </c>
      <c r="E167" s="43">
        <v>200</v>
      </c>
      <c r="F167" s="43" t="s">
        <v>127</v>
      </c>
      <c r="G167" s="29">
        <v>1</v>
      </c>
      <c r="H167" s="29" t="s">
        <v>31</v>
      </c>
      <c r="I167" s="43">
        <v>0</v>
      </c>
      <c r="J167" s="29" t="s">
        <v>33</v>
      </c>
      <c r="K167" s="37">
        <f t="shared" si="4"/>
        <v>0</v>
      </c>
      <c r="L167" s="24"/>
    </row>
    <row r="168" spans="1:12" ht="15" x14ac:dyDescent="0.35">
      <c r="A168" s="292"/>
      <c r="B168" s="302"/>
      <c r="C168" s="305" t="s">
        <v>180</v>
      </c>
      <c r="D168" s="17" t="s">
        <v>419</v>
      </c>
      <c r="E168" s="4">
        <v>210</v>
      </c>
      <c r="F168" s="28" t="s">
        <v>420</v>
      </c>
      <c r="G168" s="28">
        <v>1</v>
      </c>
      <c r="H168" s="28" t="s">
        <v>32</v>
      </c>
      <c r="I168" s="28">
        <v>20</v>
      </c>
      <c r="J168" s="4" t="s">
        <v>33</v>
      </c>
      <c r="K168" s="37">
        <f t="shared" si="4"/>
        <v>4200</v>
      </c>
      <c r="L168" s="24"/>
    </row>
    <row r="169" spans="1:12" ht="30" x14ac:dyDescent="0.35">
      <c r="A169" s="292"/>
      <c r="B169" s="302"/>
      <c r="C169" s="305"/>
      <c r="D169" s="33" t="s">
        <v>421</v>
      </c>
      <c r="E169" s="26">
        <v>65</v>
      </c>
      <c r="F169" s="26" t="s">
        <v>182</v>
      </c>
      <c r="G169" s="28">
        <v>1</v>
      </c>
      <c r="H169" s="28" t="s">
        <v>72</v>
      </c>
      <c r="I169" s="28">
        <v>18</v>
      </c>
      <c r="J169" s="4" t="s">
        <v>33</v>
      </c>
      <c r="K169" s="37">
        <f t="shared" si="4"/>
        <v>1170</v>
      </c>
      <c r="L169" s="24"/>
    </row>
    <row r="170" spans="1:12" ht="15" x14ac:dyDescent="0.35">
      <c r="A170" s="292"/>
      <c r="B170" s="302"/>
      <c r="C170" s="305"/>
      <c r="D170" s="41" t="s">
        <v>422</v>
      </c>
      <c r="E170" s="4">
        <v>220</v>
      </c>
      <c r="F170" s="28" t="s">
        <v>138</v>
      </c>
      <c r="G170" s="28">
        <v>1</v>
      </c>
      <c r="H170" s="28" t="s">
        <v>72</v>
      </c>
      <c r="I170" s="28">
        <v>35</v>
      </c>
      <c r="J170" s="4" t="s">
        <v>33</v>
      </c>
      <c r="K170" s="37">
        <f t="shared" si="4"/>
        <v>7700</v>
      </c>
      <c r="L170" s="24"/>
    </row>
    <row r="171" spans="1:12" ht="15" x14ac:dyDescent="0.35">
      <c r="A171" s="292"/>
      <c r="B171" s="302"/>
      <c r="C171" s="305"/>
      <c r="D171" s="40" t="s">
        <v>423</v>
      </c>
      <c r="E171" s="4">
        <v>220</v>
      </c>
      <c r="F171" s="28" t="s">
        <v>138</v>
      </c>
      <c r="G171" s="28">
        <v>1</v>
      </c>
      <c r="H171" s="28" t="s">
        <v>72</v>
      </c>
      <c r="I171" s="4">
        <v>5</v>
      </c>
      <c r="J171" s="4" t="s">
        <v>33</v>
      </c>
      <c r="K171" s="37">
        <f t="shared" si="4"/>
        <v>1100</v>
      </c>
      <c r="L171" s="17"/>
    </row>
    <row r="172" spans="1:12" ht="15" x14ac:dyDescent="0.35">
      <c r="A172" s="292"/>
      <c r="B172" s="316" t="s">
        <v>188</v>
      </c>
      <c r="C172" s="39" t="s">
        <v>424</v>
      </c>
      <c r="D172" s="38" t="s">
        <v>425</v>
      </c>
      <c r="E172" s="71">
        <v>25</v>
      </c>
      <c r="F172" s="71" t="s">
        <v>132</v>
      </c>
      <c r="G172" s="71">
        <v>1</v>
      </c>
      <c r="H172" s="26" t="s">
        <v>32</v>
      </c>
      <c r="I172" s="26">
        <v>10</v>
      </c>
      <c r="J172" s="4" t="s">
        <v>33</v>
      </c>
      <c r="K172" s="37">
        <f t="shared" si="4"/>
        <v>250</v>
      </c>
      <c r="L172" s="13"/>
    </row>
    <row r="173" spans="1:12" ht="15" x14ac:dyDescent="0.35">
      <c r="A173" s="292"/>
      <c r="B173" s="316"/>
      <c r="C173" s="305" t="s">
        <v>426</v>
      </c>
      <c r="D173" s="33" t="s">
        <v>427</v>
      </c>
      <c r="E173" s="26">
        <v>30</v>
      </c>
      <c r="F173" s="26" t="s">
        <v>196</v>
      </c>
      <c r="G173" s="26">
        <v>1</v>
      </c>
      <c r="H173" s="4" t="s">
        <v>72</v>
      </c>
      <c r="I173" s="4">
        <v>10</v>
      </c>
      <c r="J173" s="4" t="s">
        <v>33</v>
      </c>
      <c r="K173" s="37">
        <f t="shared" si="4"/>
        <v>300</v>
      </c>
      <c r="L173" s="13"/>
    </row>
    <row r="174" spans="1:12" ht="30" x14ac:dyDescent="0.35">
      <c r="A174" s="292"/>
      <c r="B174" s="316"/>
      <c r="C174" s="305"/>
      <c r="D174" s="33" t="s">
        <v>428</v>
      </c>
      <c r="E174" s="26">
        <v>15</v>
      </c>
      <c r="F174" s="26" t="s">
        <v>196</v>
      </c>
      <c r="G174" s="26">
        <v>1</v>
      </c>
      <c r="H174" s="4" t="s">
        <v>72</v>
      </c>
      <c r="I174" s="4">
        <v>10</v>
      </c>
      <c r="J174" s="4" t="s">
        <v>33</v>
      </c>
      <c r="K174" s="37">
        <f t="shared" si="4"/>
        <v>150</v>
      </c>
      <c r="L174" s="13"/>
    </row>
    <row r="175" spans="1:12" ht="15" x14ac:dyDescent="0.35">
      <c r="A175" s="292"/>
      <c r="B175" s="316"/>
      <c r="C175" s="26" t="s">
        <v>429</v>
      </c>
      <c r="D175" s="33" t="s">
        <v>430</v>
      </c>
      <c r="E175" s="26">
        <v>15</v>
      </c>
      <c r="F175" s="26" t="s">
        <v>196</v>
      </c>
      <c r="G175" s="26">
        <v>1</v>
      </c>
      <c r="H175" s="4" t="s">
        <v>72</v>
      </c>
      <c r="I175" s="4">
        <v>10</v>
      </c>
      <c r="J175" s="4" t="s">
        <v>33</v>
      </c>
      <c r="K175" s="37">
        <f t="shared" si="4"/>
        <v>150</v>
      </c>
      <c r="L175" s="13"/>
    </row>
    <row r="176" spans="1:12" ht="30" x14ac:dyDescent="0.35">
      <c r="A176" s="292"/>
      <c r="B176" s="316"/>
      <c r="C176" s="26" t="s">
        <v>431</v>
      </c>
      <c r="D176" s="33" t="s">
        <v>432</v>
      </c>
      <c r="E176" s="26">
        <v>4</v>
      </c>
      <c r="F176" s="26" t="s">
        <v>132</v>
      </c>
      <c r="G176" s="26">
        <v>1</v>
      </c>
      <c r="H176" s="4" t="s">
        <v>72</v>
      </c>
      <c r="I176" s="4">
        <v>200</v>
      </c>
      <c r="J176" s="4" t="s">
        <v>33</v>
      </c>
      <c r="K176" s="37">
        <f t="shared" si="4"/>
        <v>800</v>
      </c>
      <c r="L176" s="13"/>
    </row>
    <row r="177" spans="1:12" ht="15" x14ac:dyDescent="0.35">
      <c r="A177" s="292"/>
      <c r="B177" s="316"/>
      <c r="C177" s="29" t="s">
        <v>433</v>
      </c>
      <c r="D177" s="32"/>
      <c r="E177" s="26">
        <v>12</v>
      </c>
      <c r="F177" s="26" t="s">
        <v>202</v>
      </c>
      <c r="G177" s="26">
        <v>1</v>
      </c>
      <c r="H177" s="4" t="s">
        <v>72</v>
      </c>
      <c r="I177" s="4">
        <v>5</v>
      </c>
      <c r="J177" s="4" t="s">
        <v>33</v>
      </c>
      <c r="K177" s="37">
        <f t="shared" si="4"/>
        <v>60</v>
      </c>
      <c r="L177" s="13"/>
    </row>
    <row r="178" spans="1:12" ht="15" x14ac:dyDescent="0.35">
      <c r="A178" s="315"/>
      <c r="B178" s="316"/>
      <c r="C178" s="316" t="s">
        <v>434</v>
      </c>
      <c r="D178" s="44" t="s">
        <v>204</v>
      </c>
      <c r="E178" s="43">
        <v>200</v>
      </c>
      <c r="F178" s="43" t="s">
        <v>151</v>
      </c>
      <c r="G178" s="28">
        <v>1</v>
      </c>
      <c r="H178" s="28" t="s">
        <v>72</v>
      </c>
      <c r="I178" s="4">
        <v>1.4</v>
      </c>
      <c r="J178" s="4" t="s">
        <v>33</v>
      </c>
      <c r="K178" s="37">
        <f t="shared" si="4"/>
        <v>280</v>
      </c>
      <c r="L178" s="13"/>
    </row>
    <row r="179" spans="1:12" ht="15" x14ac:dyDescent="0.35">
      <c r="A179" s="315"/>
      <c r="B179" s="316"/>
      <c r="C179" s="316"/>
      <c r="D179" s="44" t="s">
        <v>205</v>
      </c>
      <c r="E179" s="43">
        <v>20</v>
      </c>
      <c r="F179" s="43" t="s">
        <v>153</v>
      </c>
      <c r="G179" s="28">
        <v>1</v>
      </c>
      <c r="H179" s="28" t="s">
        <v>72</v>
      </c>
      <c r="I179" s="4">
        <v>44.9</v>
      </c>
      <c r="J179" s="4" t="s">
        <v>33</v>
      </c>
      <c r="K179" s="37">
        <f t="shared" si="4"/>
        <v>898</v>
      </c>
      <c r="L179" s="13"/>
    </row>
    <row r="180" spans="1:12" ht="15" x14ac:dyDescent="0.35">
      <c r="A180" s="315"/>
      <c r="B180" s="316"/>
      <c r="C180" s="316"/>
      <c r="D180" s="44" t="s">
        <v>160</v>
      </c>
      <c r="E180" s="43">
        <v>50</v>
      </c>
      <c r="F180" s="43" t="s">
        <v>127</v>
      </c>
      <c r="G180" s="4">
        <v>1</v>
      </c>
      <c r="H180" s="4" t="s">
        <v>72</v>
      </c>
      <c r="I180" s="43">
        <v>12</v>
      </c>
      <c r="J180" s="43" t="s">
        <v>33</v>
      </c>
      <c r="K180" s="37">
        <f t="shared" si="4"/>
        <v>600</v>
      </c>
      <c r="L180" s="13"/>
    </row>
    <row r="181" spans="1:12" ht="15" x14ac:dyDescent="0.35">
      <c r="A181" s="315"/>
      <c r="B181" s="316"/>
      <c r="C181" s="316"/>
      <c r="D181" s="44" t="s">
        <v>161</v>
      </c>
      <c r="E181" s="43">
        <v>50</v>
      </c>
      <c r="F181" s="43" t="s">
        <v>127</v>
      </c>
      <c r="G181" s="4">
        <v>1</v>
      </c>
      <c r="H181" s="4" t="s">
        <v>72</v>
      </c>
      <c r="I181" s="43">
        <v>11</v>
      </c>
      <c r="J181" s="43" t="s">
        <v>33</v>
      </c>
      <c r="K181" s="37">
        <f t="shared" ref="K181:K198" si="5">E181*G181*I181</f>
        <v>550</v>
      </c>
      <c r="L181" s="13"/>
    </row>
    <row r="182" spans="1:12" ht="15" x14ac:dyDescent="0.35">
      <c r="A182" s="315"/>
      <c r="B182" s="317" t="s">
        <v>435</v>
      </c>
      <c r="C182" s="316" t="s">
        <v>436</v>
      </c>
      <c r="D182" s="17" t="s">
        <v>437</v>
      </c>
      <c r="E182" s="4">
        <v>4</v>
      </c>
      <c r="F182" s="4" t="s">
        <v>127</v>
      </c>
      <c r="G182" s="4">
        <v>1</v>
      </c>
      <c r="H182" s="4" t="s">
        <v>72</v>
      </c>
      <c r="I182" s="4">
        <v>200</v>
      </c>
      <c r="J182" s="4" t="s">
        <v>33</v>
      </c>
      <c r="K182" s="37">
        <f t="shared" si="5"/>
        <v>800</v>
      </c>
      <c r="L182" s="13"/>
    </row>
    <row r="183" spans="1:12" ht="30" x14ac:dyDescent="0.35">
      <c r="A183" s="315"/>
      <c r="B183" s="317"/>
      <c r="C183" s="316"/>
      <c r="D183" s="17" t="s">
        <v>438</v>
      </c>
      <c r="E183" s="4">
        <v>4</v>
      </c>
      <c r="F183" s="4" t="s">
        <v>127</v>
      </c>
      <c r="G183" s="4">
        <v>1</v>
      </c>
      <c r="H183" s="4" t="s">
        <v>72</v>
      </c>
      <c r="I183" s="20">
        <v>65</v>
      </c>
      <c r="J183" s="20" t="s">
        <v>33</v>
      </c>
      <c r="K183" s="37">
        <f t="shared" si="5"/>
        <v>260</v>
      </c>
      <c r="L183" s="13"/>
    </row>
    <row r="184" spans="1:12" ht="15" x14ac:dyDescent="0.35">
      <c r="A184" s="315"/>
      <c r="B184" s="317"/>
      <c r="C184" s="316" t="s">
        <v>439</v>
      </c>
      <c r="D184" s="44" t="s">
        <v>440</v>
      </c>
      <c r="E184" s="43">
        <v>5</v>
      </c>
      <c r="F184" s="43" t="s">
        <v>153</v>
      </c>
      <c r="G184" s="4">
        <v>1</v>
      </c>
      <c r="H184" s="4" t="s">
        <v>72</v>
      </c>
      <c r="I184" s="43">
        <v>115</v>
      </c>
      <c r="J184" s="43" t="s">
        <v>33</v>
      </c>
      <c r="K184" s="37">
        <f t="shared" si="5"/>
        <v>575</v>
      </c>
      <c r="L184" s="13"/>
    </row>
    <row r="185" spans="1:12" ht="15" x14ac:dyDescent="0.35">
      <c r="A185" s="315"/>
      <c r="B185" s="317"/>
      <c r="C185" s="316"/>
      <c r="D185" s="44" t="s">
        <v>441</v>
      </c>
      <c r="E185" s="43">
        <v>10</v>
      </c>
      <c r="F185" s="43" t="s">
        <v>153</v>
      </c>
      <c r="G185" s="4">
        <v>1</v>
      </c>
      <c r="H185" s="4" t="s">
        <v>72</v>
      </c>
      <c r="I185" s="43">
        <v>79</v>
      </c>
      <c r="J185" s="43" t="s">
        <v>33</v>
      </c>
      <c r="K185" s="37">
        <f t="shared" si="5"/>
        <v>790</v>
      </c>
      <c r="L185" s="13"/>
    </row>
    <row r="186" spans="1:12" ht="30" x14ac:dyDescent="0.35">
      <c r="A186" s="315"/>
      <c r="B186" s="317"/>
      <c r="C186" s="316"/>
      <c r="D186" s="12" t="s">
        <v>442</v>
      </c>
      <c r="E186" s="4">
        <v>9</v>
      </c>
      <c r="F186" s="4" t="s">
        <v>127</v>
      </c>
      <c r="G186" s="4">
        <v>1</v>
      </c>
      <c r="H186" s="4" t="s">
        <v>72</v>
      </c>
      <c r="I186" s="4">
        <v>80</v>
      </c>
      <c r="J186" s="4" t="s">
        <v>33</v>
      </c>
      <c r="K186" s="37">
        <f t="shared" si="5"/>
        <v>720</v>
      </c>
      <c r="L186" s="13"/>
    </row>
    <row r="187" spans="1:12" ht="15" x14ac:dyDescent="0.35">
      <c r="A187" s="315"/>
      <c r="B187" s="317"/>
      <c r="C187" s="316"/>
      <c r="D187" s="17" t="s">
        <v>443</v>
      </c>
      <c r="E187" s="4">
        <v>2</v>
      </c>
      <c r="F187" s="4" t="s">
        <v>127</v>
      </c>
      <c r="G187" s="4">
        <v>1</v>
      </c>
      <c r="H187" s="4" t="s">
        <v>72</v>
      </c>
      <c r="I187" s="4">
        <v>200</v>
      </c>
      <c r="J187" s="4" t="s">
        <v>33</v>
      </c>
      <c r="K187" s="37">
        <f t="shared" si="5"/>
        <v>400</v>
      </c>
      <c r="L187" s="13"/>
    </row>
    <row r="188" spans="1:12" ht="15" x14ac:dyDescent="0.35">
      <c r="A188" s="315"/>
      <c r="B188" s="317"/>
      <c r="C188" s="29" t="s">
        <v>444</v>
      </c>
      <c r="D188" s="32" t="s">
        <v>445</v>
      </c>
      <c r="E188" s="26">
        <v>1</v>
      </c>
      <c r="F188" s="26" t="s">
        <v>127</v>
      </c>
      <c r="G188" s="26">
        <v>1</v>
      </c>
      <c r="H188" s="26" t="s">
        <v>72</v>
      </c>
      <c r="I188" s="4">
        <v>120</v>
      </c>
      <c r="J188" s="4" t="s">
        <v>33</v>
      </c>
      <c r="K188" s="37">
        <f t="shared" si="5"/>
        <v>120</v>
      </c>
      <c r="L188" s="13"/>
    </row>
    <row r="189" spans="1:12" ht="15" x14ac:dyDescent="0.35">
      <c r="A189" s="292"/>
      <c r="B189" s="75" t="s">
        <v>446</v>
      </c>
      <c r="C189" s="29" t="s">
        <v>446</v>
      </c>
      <c r="D189" s="33" t="s">
        <v>447</v>
      </c>
      <c r="E189" s="26">
        <v>2</v>
      </c>
      <c r="F189" s="26" t="s">
        <v>107</v>
      </c>
      <c r="G189" s="26">
        <v>1</v>
      </c>
      <c r="H189" s="4" t="s">
        <v>32</v>
      </c>
      <c r="I189" s="4">
        <v>380</v>
      </c>
      <c r="J189" s="4" t="s">
        <v>33</v>
      </c>
      <c r="K189" s="37">
        <f t="shared" si="5"/>
        <v>760</v>
      </c>
      <c r="L189" s="13"/>
    </row>
    <row r="190" spans="1:12" ht="30" x14ac:dyDescent="0.35">
      <c r="A190" s="292"/>
      <c r="B190" s="27" t="s">
        <v>448</v>
      </c>
      <c r="C190" s="68" t="s">
        <v>449</v>
      </c>
      <c r="D190" s="17" t="s">
        <v>450</v>
      </c>
      <c r="E190" s="4">
        <v>3</v>
      </c>
      <c r="F190" s="4" t="s">
        <v>107</v>
      </c>
      <c r="G190" s="4">
        <v>1</v>
      </c>
      <c r="H190" s="4" t="s">
        <v>72</v>
      </c>
      <c r="I190" s="4">
        <v>150</v>
      </c>
      <c r="J190" s="4" t="s">
        <v>33</v>
      </c>
      <c r="K190" s="37">
        <f t="shared" si="5"/>
        <v>450</v>
      </c>
      <c r="L190" s="17"/>
    </row>
    <row r="191" spans="1:12" ht="15" x14ac:dyDescent="0.35">
      <c r="A191" s="292"/>
      <c r="B191" s="300" t="s">
        <v>451</v>
      </c>
      <c r="C191" s="301" t="s">
        <v>451</v>
      </c>
      <c r="D191" s="17" t="s">
        <v>452</v>
      </c>
      <c r="E191" s="4">
        <v>1</v>
      </c>
      <c r="F191" s="4" t="s">
        <v>31</v>
      </c>
      <c r="G191" s="4">
        <v>1</v>
      </c>
      <c r="H191" s="4" t="s">
        <v>72</v>
      </c>
      <c r="I191" s="4">
        <v>220</v>
      </c>
      <c r="J191" s="4" t="s">
        <v>33</v>
      </c>
      <c r="K191" s="37">
        <f t="shared" si="5"/>
        <v>220</v>
      </c>
      <c r="L191" s="17"/>
    </row>
    <row r="192" spans="1:12" ht="15" x14ac:dyDescent="0.35">
      <c r="A192" s="292"/>
      <c r="B192" s="300"/>
      <c r="C192" s="301"/>
      <c r="D192" s="17" t="s">
        <v>453</v>
      </c>
      <c r="E192" s="4">
        <v>1</v>
      </c>
      <c r="F192" s="4" t="s">
        <v>210</v>
      </c>
      <c r="G192" s="4">
        <v>1</v>
      </c>
      <c r="H192" s="4" t="s">
        <v>72</v>
      </c>
      <c r="I192" s="4">
        <v>30</v>
      </c>
      <c r="J192" s="4" t="s">
        <v>33</v>
      </c>
      <c r="K192" s="37">
        <f t="shared" si="5"/>
        <v>30</v>
      </c>
      <c r="L192" s="13"/>
    </row>
    <row r="193" spans="1:12" ht="15" x14ac:dyDescent="0.35">
      <c r="A193" s="292"/>
      <c r="B193" s="300"/>
      <c r="C193" s="301"/>
      <c r="D193" s="44" t="s">
        <v>454</v>
      </c>
      <c r="E193" s="4">
        <v>1</v>
      </c>
      <c r="F193" s="4" t="s">
        <v>210</v>
      </c>
      <c r="G193" s="4">
        <v>1</v>
      </c>
      <c r="H193" s="4" t="s">
        <v>72</v>
      </c>
      <c r="I193" s="4">
        <v>450</v>
      </c>
      <c r="J193" s="4" t="s">
        <v>33</v>
      </c>
      <c r="K193" s="37">
        <f t="shared" si="5"/>
        <v>450</v>
      </c>
      <c r="L193" s="13"/>
    </row>
    <row r="194" spans="1:12" ht="15" x14ac:dyDescent="0.35">
      <c r="A194" s="292"/>
      <c r="B194" s="300"/>
      <c r="C194" s="301"/>
      <c r="D194" s="44" t="s">
        <v>455</v>
      </c>
      <c r="E194" s="4">
        <v>1</v>
      </c>
      <c r="F194" s="4" t="s">
        <v>210</v>
      </c>
      <c r="G194" s="4">
        <v>1</v>
      </c>
      <c r="H194" s="4" t="s">
        <v>72</v>
      </c>
      <c r="I194" s="4">
        <v>300</v>
      </c>
      <c r="J194" s="4" t="s">
        <v>33</v>
      </c>
      <c r="K194" s="37">
        <f t="shared" si="5"/>
        <v>300</v>
      </c>
      <c r="L194" s="13"/>
    </row>
    <row r="195" spans="1:12" ht="15" x14ac:dyDescent="0.35">
      <c r="A195" s="292"/>
      <c r="B195" s="300" t="s">
        <v>456</v>
      </c>
      <c r="C195" s="300" t="s">
        <v>457</v>
      </c>
      <c r="D195" s="44" t="s">
        <v>458</v>
      </c>
      <c r="E195" s="4">
        <v>1</v>
      </c>
      <c r="F195" s="4" t="s">
        <v>210</v>
      </c>
      <c r="G195" s="4">
        <v>1</v>
      </c>
      <c r="H195" s="4" t="s">
        <v>72</v>
      </c>
      <c r="I195" s="4">
        <v>0</v>
      </c>
      <c r="J195" s="4" t="s">
        <v>33</v>
      </c>
      <c r="K195" s="37">
        <f t="shared" si="5"/>
        <v>0</v>
      </c>
      <c r="L195" s="13"/>
    </row>
    <row r="196" spans="1:12" ht="15" x14ac:dyDescent="0.35">
      <c r="A196" s="292"/>
      <c r="B196" s="300"/>
      <c r="C196" s="300"/>
      <c r="D196" s="44" t="s">
        <v>459</v>
      </c>
      <c r="E196" s="4">
        <v>1</v>
      </c>
      <c r="F196" s="4" t="s">
        <v>210</v>
      </c>
      <c r="G196" s="4">
        <v>1</v>
      </c>
      <c r="H196" s="4" t="s">
        <v>72</v>
      </c>
      <c r="I196" s="4">
        <v>0</v>
      </c>
      <c r="J196" s="4" t="s">
        <v>33</v>
      </c>
      <c r="K196" s="37">
        <f t="shared" si="5"/>
        <v>0</v>
      </c>
      <c r="L196" s="13"/>
    </row>
    <row r="197" spans="1:12" ht="15" x14ac:dyDescent="0.35">
      <c r="A197" s="292"/>
      <c r="B197" s="300"/>
      <c r="C197" s="300"/>
      <c r="D197" s="44" t="s">
        <v>460</v>
      </c>
      <c r="E197" s="4">
        <v>1</v>
      </c>
      <c r="F197" s="4" t="s">
        <v>210</v>
      </c>
      <c r="G197" s="4">
        <v>1</v>
      </c>
      <c r="H197" s="4" t="s">
        <v>72</v>
      </c>
      <c r="I197" s="4">
        <v>0</v>
      </c>
      <c r="J197" s="4" t="s">
        <v>33</v>
      </c>
      <c r="K197" s="37">
        <f t="shared" si="5"/>
        <v>0</v>
      </c>
      <c r="L197" s="13"/>
    </row>
    <row r="198" spans="1:12" ht="15" x14ac:dyDescent="0.35">
      <c r="A198" s="292"/>
      <c r="B198" s="300"/>
      <c r="C198" s="300"/>
      <c r="D198" s="44" t="s">
        <v>461</v>
      </c>
      <c r="E198" s="4">
        <v>1</v>
      </c>
      <c r="F198" s="4" t="s">
        <v>210</v>
      </c>
      <c r="G198" s="4">
        <v>1</v>
      </c>
      <c r="H198" s="4" t="s">
        <v>72</v>
      </c>
      <c r="I198" s="4">
        <v>0</v>
      </c>
      <c r="J198" s="4" t="s">
        <v>33</v>
      </c>
      <c r="K198" s="37">
        <f t="shared" si="5"/>
        <v>0</v>
      </c>
      <c r="L198" s="13"/>
    </row>
    <row r="199" spans="1:12" ht="15.75" x14ac:dyDescent="0.35">
      <c r="A199" s="293" t="s">
        <v>207</v>
      </c>
      <c r="B199" s="293"/>
      <c r="C199" s="293"/>
      <c r="D199" s="293"/>
      <c r="E199" s="294"/>
      <c r="F199" s="294"/>
      <c r="G199" s="294"/>
      <c r="H199" s="294"/>
      <c r="I199" s="294"/>
      <c r="J199" s="294"/>
      <c r="K199" s="14">
        <f>SUM(K116:K198)</f>
        <v>91634.3</v>
      </c>
      <c r="L199" s="47"/>
    </row>
    <row r="200" spans="1:12" ht="15" x14ac:dyDescent="0.35">
      <c r="A200" s="292" t="s">
        <v>208</v>
      </c>
      <c r="B200" s="76" t="s">
        <v>116</v>
      </c>
      <c r="C200" s="320" t="s">
        <v>19</v>
      </c>
      <c r="D200" s="320"/>
      <c r="E200" s="320" t="s">
        <v>19</v>
      </c>
      <c r="F200" s="320"/>
      <c r="G200" s="296"/>
      <c r="H200" s="296"/>
      <c r="I200" s="296"/>
      <c r="J200" s="296"/>
      <c r="K200" s="297"/>
      <c r="L200" s="17" t="s">
        <v>19</v>
      </c>
    </row>
    <row r="201" spans="1:12" ht="15" x14ac:dyDescent="0.35">
      <c r="A201" s="292"/>
      <c r="B201" s="26" t="s">
        <v>209</v>
      </c>
      <c r="C201" s="305"/>
      <c r="D201" s="305"/>
      <c r="E201" s="26">
        <v>1</v>
      </c>
      <c r="F201" s="26" t="s">
        <v>210</v>
      </c>
      <c r="G201" s="4">
        <v>1</v>
      </c>
      <c r="H201" s="4" t="s">
        <v>72</v>
      </c>
      <c r="I201" s="4">
        <v>600</v>
      </c>
      <c r="J201" s="4" t="s">
        <v>33</v>
      </c>
      <c r="K201" s="10">
        <f t="shared" ref="K201:K226" si="6">E201*G201*I201</f>
        <v>600</v>
      </c>
      <c r="L201" s="24"/>
    </row>
    <row r="202" spans="1:12" ht="15" x14ac:dyDescent="0.35">
      <c r="A202" s="292"/>
      <c r="B202" s="26" t="s">
        <v>462</v>
      </c>
      <c r="C202" s="305" t="s">
        <v>463</v>
      </c>
      <c r="D202" s="305"/>
      <c r="E202" s="26">
        <v>1</v>
      </c>
      <c r="F202" s="26" t="s">
        <v>31</v>
      </c>
      <c r="G202" s="4">
        <v>7</v>
      </c>
      <c r="H202" s="4" t="s">
        <v>80</v>
      </c>
      <c r="I202" s="4">
        <v>6500</v>
      </c>
      <c r="J202" s="4" t="s">
        <v>33</v>
      </c>
      <c r="K202" s="10">
        <f t="shared" si="6"/>
        <v>45500</v>
      </c>
      <c r="L202" s="12" t="s">
        <v>464</v>
      </c>
    </row>
    <row r="203" spans="1:12" ht="15" x14ac:dyDescent="0.35">
      <c r="A203" s="292"/>
      <c r="B203" s="26" t="s">
        <v>465</v>
      </c>
      <c r="C203" s="305" t="s">
        <v>466</v>
      </c>
      <c r="D203" s="305"/>
      <c r="E203" s="26">
        <v>1</v>
      </c>
      <c r="F203" s="26" t="s">
        <v>31</v>
      </c>
      <c r="G203" s="4">
        <v>1</v>
      </c>
      <c r="H203" s="4" t="s">
        <v>32</v>
      </c>
      <c r="I203" s="28">
        <v>850</v>
      </c>
      <c r="J203" s="4" t="s">
        <v>33</v>
      </c>
      <c r="K203" s="10">
        <f t="shared" si="6"/>
        <v>850</v>
      </c>
      <c r="L203" s="17"/>
    </row>
    <row r="204" spans="1:12" ht="15" x14ac:dyDescent="0.35">
      <c r="A204" s="292"/>
      <c r="B204" s="26" t="s">
        <v>467</v>
      </c>
      <c r="C204" s="305" t="s">
        <v>468</v>
      </c>
      <c r="D204" s="305"/>
      <c r="E204" s="4">
        <v>1</v>
      </c>
      <c r="F204" s="4" t="s">
        <v>31</v>
      </c>
      <c r="G204" s="4">
        <v>1</v>
      </c>
      <c r="H204" s="4" t="s">
        <v>72</v>
      </c>
      <c r="I204" s="28">
        <v>1500</v>
      </c>
      <c r="J204" s="4" t="s">
        <v>33</v>
      </c>
      <c r="K204" s="10">
        <f t="shared" si="6"/>
        <v>1500</v>
      </c>
      <c r="L204" s="17"/>
    </row>
    <row r="205" spans="1:12" ht="15" x14ac:dyDescent="0.35">
      <c r="A205" s="292"/>
      <c r="B205" s="305" t="s">
        <v>469</v>
      </c>
      <c r="C205" s="305" t="s">
        <v>470</v>
      </c>
      <c r="D205" s="305"/>
      <c r="E205" s="26">
        <v>20</v>
      </c>
      <c r="F205" s="26" t="s">
        <v>182</v>
      </c>
      <c r="G205" s="4">
        <v>1</v>
      </c>
      <c r="H205" s="4" t="s">
        <v>72</v>
      </c>
      <c r="I205" s="28">
        <v>9</v>
      </c>
      <c r="J205" s="4" t="s">
        <v>33</v>
      </c>
      <c r="K205" s="10">
        <f t="shared" si="6"/>
        <v>180</v>
      </c>
      <c r="L205" s="17"/>
    </row>
    <row r="206" spans="1:12" ht="15" x14ac:dyDescent="0.35">
      <c r="A206" s="292"/>
      <c r="B206" s="305"/>
      <c r="C206" s="305" t="s">
        <v>471</v>
      </c>
      <c r="D206" s="305"/>
      <c r="E206" s="26">
        <v>20</v>
      </c>
      <c r="F206" s="26" t="s">
        <v>138</v>
      </c>
      <c r="G206" s="4">
        <v>1</v>
      </c>
      <c r="H206" s="4" t="s">
        <v>72</v>
      </c>
      <c r="I206" s="28">
        <v>15</v>
      </c>
      <c r="J206" s="4" t="s">
        <v>33</v>
      </c>
      <c r="K206" s="10">
        <f t="shared" si="6"/>
        <v>300</v>
      </c>
      <c r="L206" s="17"/>
    </row>
    <row r="207" spans="1:12" ht="15" x14ac:dyDescent="0.35">
      <c r="A207" s="292"/>
      <c r="B207" s="26" t="s">
        <v>472</v>
      </c>
      <c r="C207" s="305" t="s">
        <v>473</v>
      </c>
      <c r="D207" s="305"/>
      <c r="E207" s="26">
        <v>150</v>
      </c>
      <c r="F207" s="26" t="s">
        <v>102</v>
      </c>
      <c r="G207" s="4">
        <v>1</v>
      </c>
      <c r="H207" s="4" t="s">
        <v>72</v>
      </c>
      <c r="I207" s="4">
        <v>1029</v>
      </c>
      <c r="J207" s="4" t="s">
        <v>33</v>
      </c>
      <c r="K207" s="10">
        <f t="shared" si="6"/>
        <v>154350</v>
      </c>
      <c r="L207" s="17"/>
    </row>
    <row r="208" spans="1:12" ht="15" x14ac:dyDescent="0.35">
      <c r="A208" s="292"/>
      <c r="B208" s="21" t="s">
        <v>474</v>
      </c>
      <c r="C208" s="306" t="s">
        <v>475</v>
      </c>
      <c r="D208" s="306"/>
      <c r="E208" s="4">
        <v>100</v>
      </c>
      <c r="F208" s="4" t="s">
        <v>102</v>
      </c>
      <c r="G208" s="4">
        <v>1</v>
      </c>
      <c r="H208" s="4" t="s">
        <v>72</v>
      </c>
      <c r="I208" s="4">
        <v>1150</v>
      </c>
      <c r="J208" s="4" t="s">
        <v>33</v>
      </c>
      <c r="K208" s="10">
        <f t="shared" si="6"/>
        <v>115000</v>
      </c>
      <c r="L208" s="17"/>
    </row>
    <row r="209" spans="1:12" ht="15" x14ac:dyDescent="0.35">
      <c r="A209" s="292"/>
      <c r="B209" s="4" t="s">
        <v>476</v>
      </c>
      <c r="C209" s="319" t="s">
        <v>477</v>
      </c>
      <c r="D209" s="319"/>
      <c r="E209" s="43">
        <v>1</v>
      </c>
      <c r="F209" s="43" t="s">
        <v>31</v>
      </c>
      <c r="G209" s="4">
        <v>1</v>
      </c>
      <c r="H209" s="4" t="s">
        <v>72</v>
      </c>
      <c r="I209" s="31">
        <v>9000</v>
      </c>
      <c r="J209" s="43" t="s">
        <v>33</v>
      </c>
      <c r="K209" s="10">
        <f t="shared" si="6"/>
        <v>9000</v>
      </c>
      <c r="L209" s="46"/>
    </row>
    <row r="210" spans="1:12" ht="45" x14ac:dyDescent="0.35">
      <c r="A210" s="292"/>
      <c r="B210" s="304" t="s">
        <v>478</v>
      </c>
      <c r="C210" s="43" t="s">
        <v>479</v>
      </c>
      <c r="D210" s="26" t="s">
        <v>480</v>
      </c>
      <c r="E210" s="43">
        <v>150</v>
      </c>
      <c r="F210" s="43" t="s">
        <v>127</v>
      </c>
      <c r="G210" s="4">
        <v>1</v>
      </c>
      <c r="H210" s="4" t="s">
        <v>72</v>
      </c>
      <c r="I210" s="43">
        <v>126</v>
      </c>
      <c r="J210" s="43" t="s">
        <v>33</v>
      </c>
      <c r="K210" s="10">
        <f t="shared" si="6"/>
        <v>18900</v>
      </c>
      <c r="L210" s="46" t="s">
        <v>481</v>
      </c>
    </row>
    <row r="211" spans="1:12" ht="15" x14ac:dyDescent="0.35">
      <c r="A211" s="292"/>
      <c r="B211" s="304"/>
      <c r="C211" s="43" t="s">
        <v>482</v>
      </c>
      <c r="D211" s="43" t="s">
        <v>483</v>
      </c>
      <c r="E211" s="43">
        <v>150</v>
      </c>
      <c r="F211" s="43" t="s">
        <v>127</v>
      </c>
      <c r="G211" s="4">
        <v>1</v>
      </c>
      <c r="H211" s="4" t="s">
        <v>72</v>
      </c>
      <c r="I211" s="43">
        <v>15</v>
      </c>
      <c r="J211" s="43" t="s">
        <v>33</v>
      </c>
      <c r="K211" s="10">
        <f t="shared" si="6"/>
        <v>2250</v>
      </c>
      <c r="L211" s="46"/>
    </row>
    <row r="212" spans="1:12" ht="15" x14ac:dyDescent="0.35">
      <c r="A212" s="292"/>
      <c r="B212" s="304"/>
      <c r="C212" s="43" t="s">
        <v>484</v>
      </c>
      <c r="D212" s="43" t="s">
        <v>485</v>
      </c>
      <c r="E212" s="43">
        <v>1</v>
      </c>
      <c r="F212" s="43" t="s">
        <v>31</v>
      </c>
      <c r="G212" s="4">
        <v>1</v>
      </c>
      <c r="H212" s="4" t="s">
        <v>72</v>
      </c>
      <c r="I212" s="43">
        <v>3000</v>
      </c>
      <c r="J212" s="43" t="s">
        <v>33</v>
      </c>
      <c r="K212" s="10">
        <f t="shared" si="6"/>
        <v>3000</v>
      </c>
      <c r="L212" s="26"/>
    </row>
    <row r="213" spans="1:12" ht="15" x14ac:dyDescent="0.35">
      <c r="A213" s="292"/>
      <c r="B213" s="304"/>
      <c r="C213" s="43" t="s">
        <v>486</v>
      </c>
      <c r="D213" s="43" t="s">
        <v>487</v>
      </c>
      <c r="E213" s="43">
        <v>1</v>
      </c>
      <c r="F213" s="43" t="s">
        <v>31</v>
      </c>
      <c r="G213" s="4">
        <v>1</v>
      </c>
      <c r="H213" s="4" t="s">
        <v>72</v>
      </c>
      <c r="I213" s="43">
        <v>2000</v>
      </c>
      <c r="J213" s="43" t="s">
        <v>33</v>
      </c>
      <c r="K213" s="10">
        <f t="shared" si="6"/>
        <v>2000</v>
      </c>
      <c r="L213" s="26"/>
    </row>
    <row r="214" spans="1:12" ht="15" x14ac:dyDescent="0.35">
      <c r="A214" s="292"/>
      <c r="B214" s="304"/>
      <c r="C214" s="43" t="s">
        <v>488</v>
      </c>
      <c r="D214" s="43" t="s">
        <v>489</v>
      </c>
      <c r="E214" s="77">
        <v>1</v>
      </c>
      <c r="F214" s="77" t="s">
        <v>31</v>
      </c>
      <c r="G214" s="20">
        <v>1</v>
      </c>
      <c r="H214" s="20" t="s">
        <v>72</v>
      </c>
      <c r="I214" s="77">
        <v>2000</v>
      </c>
      <c r="J214" s="77" t="s">
        <v>33</v>
      </c>
      <c r="K214" s="10">
        <f t="shared" si="6"/>
        <v>2000</v>
      </c>
      <c r="L214" s="26"/>
    </row>
    <row r="215" spans="1:12" ht="15" x14ac:dyDescent="0.35">
      <c r="A215" s="292"/>
      <c r="B215" s="304"/>
      <c r="C215" s="43" t="s">
        <v>490</v>
      </c>
      <c r="D215" s="78" t="s">
        <v>491</v>
      </c>
      <c r="E215" s="43">
        <v>250</v>
      </c>
      <c r="F215" s="43" t="s">
        <v>127</v>
      </c>
      <c r="G215" s="26">
        <v>1</v>
      </c>
      <c r="H215" s="26" t="s">
        <v>72</v>
      </c>
      <c r="I215" s="43">
        <v>52</v>
      </c>
      <c r="J215" s="43" t="s">
        <v>33</v>
      </c>
      <c r="K215" s="10">
        <f t="shared" si="6"/>
        <v>13000</v>
      </c>
      <c r="L215" s="79" t="s">
        <v>492</v>
      </c>
    </row>
    <row r="216" spans="1:12" ht="15" x14ac:dyDescent="0.35">
      <c r="A216" s="292"/>
      <c r="B216" s="304"/>
      <c r="C216" s="43" t="s">
        <v>493</v>
      </c>
      <c r="D216" s="78"/>
      <c r="E216" s="43">
        <v>1</v>
      </c>
      <c r="F216" s="43" t="s">
        <v>31</v>
      </c>
      <c r="G216" s="26">
        <v>1</v>
      </c>
      <c r="H216" s="26" t="s">
        <v>72</v>
      </c>
      <c r="I216" s="43">
        <v>1000</v>
      </c>
      <c r="J216" s="43" t="s">
        <v>33</v>
      </c>
      <c r="K216" s="10">
        <f t="shared" si="6"/>
        <v>1000</v>
      </c>
      <c r="L216" s="80"/>
    </row>
    <row r="217" spans="1:12" ht="30" x14ac:dyDescent="0.35">
      <c r="A217" s="292"/>
      <c r="B217" s="304"/>
      <c r="C217" s="26" t="s">
        <v>494</v>
      </c>
      <c r="D217" s="73" t="s">
        <v>495</v>
      </c>
      <c r="E217" s="26">
        <v>100</v>
      </c>
      <c r="F217" s="26" t="s">
        <v>127</v>
      </c>
      <c r="G217" s="26">
        <v>1</v>
      </c>
      <c r="H217" s="26" t="s">
        <v>72</v>
      </c>
      <c r="I217" s="29">
        <v>25</v>
      </c>
      <c r="J217" s="26" t="s">
        <v>33</v>
      </c>
      <c r="K217" s="10">
        <f t="shared" si="6"/>
        <v>2500</v>
      </c>
      <c r="L217" s="40"/>
    </row>
    <row r="218" spans="1:12" ht="15" x14ac:dyDescent="0.35">
      <c r="A218" s="292"/>
      <c r="B218" s="304"/>
      <c r="C218" s="26" t="s">
        <v>496</v>
      </c>
      <c r="D218" s="73" t="s">
        <v>497</v>
      </c>
      <c r="E218" s="26">
        <v>1</v>
      </c>
      <c r="F218" s="26" t="s">
        <v>31</v>
      </c>
      <c r="G218" s="26">
        <v>1</v>
      </c>
      <c r="H218" s="26" t="s">
        <v>32</v>
      </c>
      <c r="I218" s="29">
        <v>800</v>
      </c>
      <c r="J218" s="26" t="s">
        <v>33</v>
      </c>
      <c r="K218" s="10">
        <f t="shared" si="6"/>
        <v>800</v>
      </c>
      <c r="L218" s="40"/>
    </row>
    <row r="219" spans="1:12" ht="30" x14ac:dyDescent="0.35">
      <c r="A219" s="292"/>
      <c r="B219" s="304"/>
      <c r="C219" s="43" t="s">
        <v>498</v>
      </c>
      <c r="D219" s="73" t="s">
        <v>499</v>
      </c>
      <c r="E219" s="26">
        <v>6</v>
      </c>
      <c r="F219" s="26" t="s">
        <v>500</v>
      </c>
      <c r="G219" s="26">
        <v>1</v>
      </c>
      <c r="H219" s="26" t="s">
        <v>32</v>
      </c>
      <c r="I219" s="29">
        <v>1200</v>
      </c>
      <c r="J219" s="26" t="s">
        <v>33</v>
      </c>
      <c r="K219" s="10">
        <f t="shared" si="6"/>
        <v>7200</v>
      </c>
      <c r="L219" s="40"/>
    </row>
    <row r="220" spans="1:12" ht="15" x14ac:dyDescent="0.35">
      <c r="A220" s="292"/>
      <c r="B220" s="304"/>
      <c r="C220" s="43" t="s">
        <v>501</v>
      </c>
      <c r="D220" s="78"/>
      <c r="E220" s="26">
        <v>1</v>
      </c>
      <c r="F220" s="26" t="s">
        <v>31</v>
      </c>
      <c r="G220" s="26">
        <v>1</v>
      </c>
      <c r="H220" s="26" t="s">
        <v>32</v>
      </c>
      <c r="I220" s="29">
        <v>800</v>
      </c>
      <c r="J220" s="26" t="s">
        <v>33</v>
      </c>
      <c r="K220" s="10">
        <f t="shared" si="6"/>
        <v>800</v>
      </c>
      <c r="L220" s="40"/>
    </row>
    <row r="221" spans="1:12" ht="15" x14ac:dyDescent="0.35">
      <c r="A221" s="292"/>
      <c r="B221" s="304"/>
      <c r="C221" s="43" t="s">
        <v>502</v>
      </c>
      <c r="D221" s="78" t="s">
        <v>503</v>
      </c>
      <c r="E221" s="43">
        <v>1</v>
      </c>
      <c r="F221" s="43" t="s">
        <v>31</v>
      </c>
      <c r="G221" s="26">
        <v>1</v>
      </c>
      <c r="H221" s="26" t="s">
        <v>72</v>
      </c>
      <c r="I221" s="43">
        <v>200</v>
      </c>
      <c r="J221" s="43" t="s">
        <v>33</v>
      </c>
      <c r="K221" s="10">
        <f t="shared" si="6"/>
        <v>200</v>
      </c>
      <c r="L221" s="40"/>
    </row>
    <row r="222" spans="1:12" ht="15" x14ac:dyDescent="0.35">
      <c r="A222" s="292"/>
      <c r="B222" s="304"/>
      <c r="C222" s="43" t="s">
        <v>504</v>
      </c>
      <c r="D222" s="78" t="s">
        <v>505</v>
      </c>
      <c r="E222" s="26">
        <v>1</v>
      </c>
      <c r="F222" s="26" t="s">
        <v>31</v>
      </c>
      <c r="G222" s="26">
        <v>1</v>
      </c>
      <c r="H222" s="26" t="s">
        <v>32</v>
      </c>
      <c r="I222" s="29">
        <v>3500</v>
      </c>
      <c r="J222" s="26" t="s">
        <v>33</v>
      </c>
      <c r="K222" s="10">
        <f t="shared" si="6"/>
        <v>3500</v>
      </c>
      <c r="L222" s="4"/>
    </row>
    <row r="223" spans="1:12" ht="45" x14ac:dyDescent="0.35">
      <c r="A223" s="292"/>
      <c r="B223" s="27" t="s">
        <v>506</v>
      </c>
      <c r="C223" s="27" t="s">
        <v>507</v>
      </c>
      <c r="D223" s="75" t="s">
        <v>508</v>
      </c>
      <c r="E223" s="31">
        <v>1</v>
      </c>
      <c r="F223" s="31" t="s">
        <v>31</v>
      </c>
      <c r="G223" s="29">
        <v>1</v>
      </c>
      <c r="H223" s="29" t="s">
        <v>72</v>
      </c>
      <c r="I223" s="31">
        <v>2730</v>
      </c>
      <c r="J223" s="43" t="s">
        <v>33</v>
      </c>
      <c r="K223" s="10">
        <f t="shared" si="6"/>
        <v>2730</v>
      </c>
      <c r="L223" s="13"/>
    </row>
    <row r="224" spans="1:12" ht="15" x14ac:dyDescent="0.35">
      <c r="A224" s="292"/>
      <c r="B224" s="27" t="s">
        <v>212</v>
      </c>
      <c r="C224" s="300" t="s">
        <v>509</v>
      </c>
      <c r="D224" s="300"/>
      <c r="E224" s="42">
        <v>1</v>
      </c>
      <c r="F224" s="42" t="s">
        <v>210</v>
      </c>
      <c r="G224" s="4">
        <v>1</v>
      </c>
      <c r="H224" s="4" t="s">
        <v>72</v>
      </c>
      <c r="I224" s="4">
        <v>800</v>
      </c>
      <c r="J224" s="4" t="s">
        <v>33</v>
      </c>
      <c r="K224" s="10">
        <f t="shared" si="6"/>
        <v>800</v>
      </c>
      <c r="L224" s="13"/>
    </row>
    <row r="225" spans="1:12" ht="15.75" x14ac:dyDescent="0.35">
      <c r="A225" s="318"/>
      <c r="B225" s="27" t="s">
        <v>510</v>
      </c>
      <c r="C225" s="300" t="s">
        <v>511</v>
      </c>
      <c r="D225" s="300"/>
      <c r="E225" s="26">
        <v>1</v>
      </c>
      <c r="F225" s="26" t="s">
        <v>210</v>
      </c>
      <c r="G225" s="4">
        <v>1</v>
      </c>
      <c r="H225" s="4" t="s">
        <v>72</v>
      </c>
      <c r="I225" s="4">
        <v>2000</v>
      </c>
      <c r="J225" s="4" t="s">
        <v>33</v>
      </c>
      <c r="K225" s="10">
        <f t="shared" si="6"/>
        <v>2000</v>
      </c>
      <c r="L225" s="81"/>
    </row>
    <row r="226" spans="1:12" ht="15.75" x14ac:dyDescent="0.35">
      <c r="A226" s="318"/>
      <c r="B226" s="27" t="s">
        <v>512</v>
      </c>
      <c r="C226" s="300" t="s">
        <v>513</v>
      </c>
      <c r="D226" s="300"/>
      <c r="E226" s="31">
        <v>1</v>
      </c>
      <c r="F226" s="31" t="s">
        <v>31</v>
      </c>
      <c r="G226" s="28">
        <v>1</v>
      </c>
      <c r="H226" s="28" t="s">
        <v>72</v>
      </c>
      <c r="I226" s="31">
        <v>300</v>
      </c>
      <c r="J226" s="43" t="s">
        <v>33</v>
      </c>
      <c r="K226" s="10">
        <f t="shared" si="6"/>
        <v>300</v>
      </c>
      <c r="L226" s="81"/>
    </row>
    <row r="227" spans="1:12" ht="15.75" x14ac:dyDescent="0.35">
      <c r="A227" s="293" t="s">
        <v>216</v>
      </c>
      <c r="B227" s="293"/>
      <c r="C227" s="293"/>
      <c r="D227" s="293"/>
      <c r="E227" s="294"/>
      <c r="F227" s="294"/>
      <c r="G227" s="294"/>
      <c r="H227" s="294"/>
      <c r="I227" s="294"/>
      <c r="J227" s="294"/>
      <c r="K227" s="14">
        <f>SUM(K201:K226)</f>
        <v>390260</v>
      </c>
      <c r="L227" s="15" t="s">
        <v>19</v>
      </c>
    </row>
    <row r="228" spans="1:12" ht="15.75" x14ac:dyDescent="0.35">
      <c r="A228" s="292" t="s">
        <v>217</v>
      </c>
      <c r="B228" s="8" t="s">
        <v>218</v>
      </c>
      <c r="C228" s="298" t="s">
        <v>219</v>
      </c>
      <c r="D228" s="298"/>
      <c r="E228" s="296" t="s">
        <v>19</v>
      </c>
      <c r="F228" s="296"/>
      <c r="G228" s="296"/>
      <c r="H228" s="296"/>
      <c r="I228" s="296"/>
      <c r="J228" s="296"/>
      <c r="K228" s="297"/>
      <c r="L228" s="48"/>
    </row>
    <row r="229" spans="1:12" ht="15.75" x14ac:dyDescent="0.35">
      <c r="A229" s="292"/>
      <c r="B229" s="295" t="s">
        <v>514</v>
      </c>
      <c r="C229" s="257" t="s">
        <v>515</v>
      </c>
      <c r="D229" s="257"/>
      <c r="E229" s="4">
        <v>3</v>
      </c>
      <c r="F229" s="4" t="s">
        <v>107</v>
      </c>
      <c r="G229" s="4">
        <v>1</v>
      </c>
      <c r="H229" s="4" t="s">
        <v>31</v>
      </c>
      <c r="I229" s="20">
        <v>1000</v>
      </c>
      <c r="J229" s="4" t="s">
        <v>33</v>
      </c>
      <c r="K229" s="10">
        <f t="shared" ref="K229:K260" si="7">E229*G229*I229</f>
        <v>3000</v>
      </c>
      <c r="L229" s="48"/>
    </row>
    <row r="230" spans="1:12" ht="15.75" x14ac:dyDescent="0.35">
      <c r="A230" s="292"/>
      <c r="B230" s="295"/>
      <c r="C230" s="257" t="s">
        <v>516</v>
      </c>
      <c r="D230" s="257"/>
      <c r="E230" s="4">
        <v>1</v>
      </c>
      <c r="F230" s="4" t="s">
        <v>31</v>
      </c>
      <c r="G230" s="4">
        <v>1</v>
      </c>
      <c r="H230" s="21" t="s">
        <v>32</v>
      </c>
      <c r="I230" s="26">
        <v>7550</v>
      </c>
      <c r="J230" s="4" t="s">
        <v>33</v>
      </c>
      <c r="K230" s="10">
        <f t="shared" si="7"/>
        <v>7550</v>
      </c>
      <c r="L230" s="48"/>
    </row>
    <row r="231" spans="1:12" ht="15.75" x14ac:dyDescent="0.35">
      <c r="A231" s="292"/>
      <c r="B231" s="295"/>
      <c r="C231" s="257" t="s">
        <v>517</v>
      </c>
      <c r="D231" s="257"/>
      <c r="E231" s="4">
        <v>1</v>
      </c>
      <c r="F231" s="4" t="s">
        <v>31</v>
      </c>
      <c r="G231" s="4">
        <v>1</v>
      </c>
      <c r="H231" s="21" t="s">
        <v>32</v>
      </c>
      <c r="I231" s="26">
        <v>1800</v>
      </c>
      <c r="J231" s="4" t="s">
        <v>33</v>
      </c>
      <c r="K231" s="10">
        <f t="shared" si="7"/>
        <v>1800</v>
      </c>
      <c r="L231" s="48"/>
    </row>
    <row r="232" spans="1:12" ht="15" x14ac:dyDescent="0.35">
      <c r="A232" s="292"/>
      <c r="B232" s="304" t="s">
        <v>518</v>
      </c>
      <c r="C232" s="290" t="s">
        <v>519</v>
      </c>
      <c r="D232" s="290"/>
      <c r="E232" s="28">
        <v>5</v>
      </c>
      <c r="F232" s="4" t="s">
        <v>51</v>
      </c>
      <c r="G232" s="4">
        <v>1</v>
      </c>
      <c r="H232" s="4" t="s">
        <v>48</v>
      </c>
      <c r="I232" s="28">
        <v>250</v>
      </c>
      <c r="J232" s="4" t="s">
        <v>33</v>
      </c>
      <c r="K232" s="10">
        <f t="shared" si="7"/>
        <v>1250</v>
      </c>
      <c r="L232" s="12"/>
    </row>
    <row r="233" spans="1:12" ht="15" x14ac:dyDescent="0.35">
      <c r="A233" s="292"/>
      <c r="B233" s="304"/>
      <c r="C233" s="290" t="s">
        <v>520</v>
      </c>
      <c r="D233" s="290"/>
      <c r="E233" s="4">
        <v>1</v>
      </c>
      <c r="F233" s="4" t="s">
        <v>343</v>
      </c>
      <c r="G233" s="4">
        <v>1</v>
      </c>
      <c r="H233" s="4" t="s">
        <v>32</v>
      </c>
      <c r="I233" s="28">
        <v>2451</v>
      </c>
      <c r="J233" s="4" t="s">
        <v>33</v>
      </c>
      <c r="K233" s="10">
        <f t="shared" si="7"/>
        <v>2451</v>
      </c>
      <c r="L233" s="12"/>
    </row>
    <row r="234" spans="1:12" ht="15" x14ac:dyDescent="0.35">
      <c r="A234" s="292"/>
      <c r="B234" s="304"/>
      <c r="C234" s="290" t="s">
        <v>521</v>
      </c>
      <c r="D234" s="290"/>
      <c r="E234" s="4">
        <v>1</v>
      </c>
      <c r="F234" s="4" t="s">
        <v>31</v>
      </c>
      <c r="G234" s="4">
        <v>1</v>
      </c>
      <c r="H234" s="4" t="s">
        <v>72</v>
      </c>
      <c r="I234" s="28">
        <v>4399.3999999999996</v>
      </c>
      <c r="J234" s="4" t="s">
        <v>33</v>
      </c>
      <c r="K234" s="10">
        <f t="shared" si="7"/>
        <v>4399.3999999999996</v>
      </c>
      <c r="L234" s="12"/>
    </row>
    <row r="235" spans="1:12" ht="15" x14ac:dyDescent="0.35">
      <c r="A235" s="292"/>
      <c r="B235" s="304"/>
      <c r="C235" s="290" t="s">
        <v>522</v>
      </c>
      <c r="D235" s="290"/>
      <c r="E235" s="4">
        <v>1</v>
      </c>
      <c r="F235" s="4" t="s">
        <v>31</v>
      </c>
      <c r="G235" s="4">
        <v>1</v>
      </c>
      <c r="H235" s="4" t="s">
        <v>72</v>
      </c>
      <c r="I235" s="28">
        <v>550</v>
      </c>
      <c r="J235" s="4" t="s">
        <v>33</v>
      </c>
      <c r="K235" s="10">
        <f t="shared" si="7"/>
        <v>550</v>
      </c>
      <c r="L235" s="12"/>
    </row>
    <row r="236" spans="1:12" ht="15" x14ac:dyDescent="0.35">
      <c r="A236" s="292"/>
      <c r="B236" s="291" t="s">
        <v>220</v>
      </c>
      <c r="C236" s="49" t="s">
        <v>523</v>
      </c>
      <c r="D236" s="49" t="s">
        <v>222</v>
      </c>
      <c r="E236" s="28">
        <v>1</v>
      </c>
      <c r="F236" s="28" t="s">
        <v>102</v>
      </c>
      <c r="G236" s="28">
        <v>10</v>
      </c>
      <c r="H236" s="28" t="s">
        <v>223</v>
      </c>
      <c r="I236" s="28">
        <v>500</v>
      </c>
      <c r="J236" s="28" t="s">
        <v>33</v>
      </c>
      <c r="K236" s="10">
        <f t="shared" si="7"/>
        <v>5000</v>
      </c>
      <c r="L236" s="12" t="s">
        <v>524</v>
      </c>
    </row>
    <row r="237" spans="1:12" ht="15" x14ac:dyDescent="0.35">
      <c r="A237" s="292"/>
      <c r="B237" s="291"/>
      <c r="C237" s="290" t="s">
        <v>225</v>
      </c>
      <c r="D237" s="49" t="s">
        <v>525</v>
      </c>
      <c r="E237" s="28">
        <v>1</v>
      </c>
      <c r="F237" s="28" t="s">
        <v>102</v>
      </c>
      <c r="G237" s="28">
        <v>9</v>
      </c>
      <c r="H237" s="28" t="s">
        <v>223</v>
      </c>
      <c r="I237" s="28">
        <v>500</v>
      </c>
      <c r="J237" s="28" t="s">
        <v>33</v>
      </c>
      <c r="K237" s="10">
        <f t="shared" si="7"/>
        <v>4500</v>
      </c>
      <c r="L237" s="12" t="s">
        <v>526</v>
      </c>
    </row>
    <row r="238" spans="1:12" ht="15" x14ac:dyDescent="0.35">
      <c r="A238" s="292"/>
      <c r="B238" s="291"/>
      <c r="C238" s="290"/>
      <c r="D238" s="49" t="s">
        <v>527</v>
      </c>
      <c r="E238" s="28">
        <v>1</v>
      </c>
      <c r="F238" s="28" t="s">
        <v>102</v>
      </c>
      <c r="G238" s="28">
        <v>7</v>
      </c>
      <c r="H238" s="28" t="s">
        <v>223</v>
      </c>
      <c r="I238" s="28">
        <v>500</v>
      </c>
      <c r="J238" s="28" t="s">
        <v>33</v>
      </c>
      <c r="K238" s="10">
        <f t="shared" si="7"/>
        <v>3500</v>
      </c>
      <c r="L238" s="12" t="s">
        <v>528</v>
      </c>
    </row>
    <row r="239" spans="1:12" ht="15" x14ac:dyDescent="0.35">
      <c r="A239" s="292"/>
      <c r="B239" s="291"/>
      <c r="C239" s="290"/>
      <c r="D239" s="49" t="s">
        <v>529</v>
      </c>
      <c r="E239" s="28">
        <v>4</v>
      </c>
      <c r="F239" s="28" t="s">
        <v>102</v>
      </c>
      <c r="G239" s="28">
        <v>4</v>
      </c>
      <c r="H239" s="28" t="s">
        <v>223</v>
      </c>
      <c r="I239" s="28">
        <v>400</v>
      </c>
      <c r="J239" s="28" t="s">
        <v>33</v>
      </c>
      <c r="K239" s="10">
        <f t="shared" si="7"/>
        <v>6400</v>
      </c>
      <c r="L239" s="12"/>
    </row>
    <row r="240" spans="1:12" ht="15" x14ac:dyDescent="0.35">
      <c r="A240" s="292"/>
      <c r="B240" s="291"/>
      <c r="C240" s="290"/>
      <c r="D240" s="49" t="s">
        <v>530</v>
      </c>
      <c r="E240" s="28">
        <v>6</v>
      </c>
      <c r="F240" s="28" t="s">
        <v>102</v>
      </c>
      <c r="G240" s="28">
        <v>2</v>
      </c>
      <c r="H240" s="28" t="s">
        <v>223</v>
      </c>
      <c r="I240" s="28">
        <v>400</v>
      </c>
      <c r="J240" s="28" t="s">
        <v>33</v>
      </c>
      <c r="K240" s="10">
        <f t="shared" si="7"/>
        <v>4800</v>
      </c>
      <c r="L240" s="12" t="s">
        <v>531</v>
      </c>
    </row>
    <row r="241" spans="1:12" ht="30" x14ac:dyDescent="0.35">
      <c r="A241" s="292"/>
      <c r="B241" s="291"/>
      <c r="C241" s="290"/>
      <c r="D241" s="49" t="s">
        <v>532</v>
      </c>
      <c r="E241" s="28">
        <v>12</v>
      </c>
      <c r="F241" s="28" t="s">
        <v>233</v>
      </c>
      <c r="G241" s="28">
        <v>2</v>
      </c>
      <c r="H241" s="28" t="s">
        <v>80</v>
      </c>
      <c r="I241" s="28">
        <v>60</v>
      </c>
      <c r="J241" s="28" t="s">
        <v>33</v>
      </c>
      <c r="K241" s="10">
        <f t="shared" si="7"/>
        <v>1440</v>
      </c>
      <c r="L241" s="12" t="s">
        <v>533</v>
      </c>
    </row>
    <row r="242" spans="1:12" ht="30" x14ac:dyDescent="0.35">
      <c r="A242" s="292"/>
      <c r="B242" s="291"/>
      <c r="C242" s="290"/>
      <c r="D242" s="49" t="s">
        <v>534</v>
      </c>
      <c r="E242" s="28">
        <v>16</v>
      </c>
      <c r="F242" s="28" t="s">
        <v>233</v>
      </c>
      <c r="G242" s="28">
        <v>2</v>
      </c>
      <c r="H242" s="28" t="s">
        <v>80</v>
      </c>
      <c r="I242" s="28">
        <v>60</v>
      </c>
      <c r="J242" s="28" t="s">
        <v>33</v>
      </c>
      <c r="K242" s="10">
        <f t="shared" si="7"/>
        <v>1920</v>
      </c>
      <c r="L242" s="12" t="s">
        <v>535</v>
      </c>
    </row>
    <row r="243" spans="1:12" ht="30" x14ac:dyDescent="0.35">
      <c r="A243" s="292"/>
      <c r="B243" s="291"/>
      <c r="C243" s="290" t="s">
        <v>235</v>
      </c>
      <c r="D243" s="49" t="s">
        <v>536</v>
      </c>
      <c r="E243" s="28">
        <v>2</v>
      </c>
      <c r="F243" s="28" t="s">
        <v>102</v>
      </c>
      <c r="G243" s="28">
        <v>7</v>
      </c>
      <c r="H243" s="28" t="s">
        <v>223</v>
      </c>
      <c r="I243" s="28">
        <v>500</v>
      </c>
      <c r="J243" s="28" t="s">
        <v>33</v>
      </c>
      <c r="K243" s="10">
        <f t="shared" si="7"/>
        <v>7000</v>
      </c>
      <c r="L243" s="12"/>
    </row>
    <row r="244" spans="1:12" ht="30" x14ac:dyDescent="0.35">
      <c r="A244" s="292"/>
      <c r="B244" s="291"/>
      <c r="C244" s="290"/>
      <c r="D244" s="49" t="s">
        <v>537</v>
      </c>
      <c r="E244" s="28">
        <v>2</v>
      </c>
      <c r="F244" s="28" t="s">
        <v>102</v>
      </c>
      <c r="G244" s="28">
        <v>2</v>
      </c>
      <c r="H244" s="28" t="s">
        <v>223</v>
      </c>
      <c r="I244" s="28">
        <v>400</v>
      </c>
      <c r="J244" s="28" t="s">
        <v>33</v>
      </c>
      <c r="K244" s="10">
        <f t="shared" si="7"/>
        <v>1600</v>
      </c>
      <c r="L244" s="12" t="s">
        <v>538</v>
      </c>
    </row>
    <row r="245" spans="1:12" ht="30" x14ac:dyDescent="0.35">
      <c r="A245" s="292"/>
      <c r="B245" s="291"/>
      <c r="C245" s="290"/>
      <c r="D245" s="49" t="s">
        <v>539</v>
      </c>
      <c r="E245" s="28">
        <v>2</v>
      </c>
      <c r="F245" s="28" t="s">
        <v>102</v>
      </c>
      <c r="G245" s="28">
        <v>6</v>
      </c>
      <c r="H245" s="28" t="s">
        <v>223</v>
      </c>
      <c r="I245" s="28">
        <v>400</v>
      </c>
      <c r="J245" s="28" t="s">
        <v>33</v>
      </c>
      <c r="K245" s="10">
        <f t="shared" si="7"/>
        <v>4800</v>
      </c>
      <c r="L245" s="12" t="s">
        <v>540</v>
      </c>
    </row>
    <row r="246" spans="1:12" ht="30" x14ac:dyDescent="0.35">
      <c r="A246" s="292"/>
      <c r="B246" s="291"/>
      <c r="C246" s="290"/>
      <c r="D246" s="49" t="s">
        <v>541</v>
      </c>
      <c r="E246" s="28">
        <v>2</v>
      </c>
      <c r="F246" s="28" t="s">
        <v>102</v>
      </c>
      <c r="G246" s="28">
        <v>5</v>
      </c>
      <c r="H246" s="28" t="s">
        <v>223</v>
      </c>
      <c r="I246" s="28">
        <v>400</v>
      </c>
      <c r="J246" s="28" t="s">
        <v>33</v>
      </c>
      <c r="K246" s="10">
        <f t="shared" si="7"/>
        <v>4000</v>
      </c>
      <c r="L246" s="12"/>
    </row>
    <row r="247" spans="1:12" ht="30" x14ac:dyDescent="0.35">
      <c r="A247" s="292"/>
      <c r="B247" s="291"/>
      <c r="C247" s="290"/>
      <c r="D247" s="49" t="s">
        <v>542</v>
      </c>
      <c r="E247" s="28">
        <v>3</v>
      </c>
      <c r="F247" s="28" t="s">
        <v>102</v>
      </c>
      <c r="G247" s="28">
        <v>1</v>
      </c>
      <c r="H247" s="28" t="s">
        <v>223</v>
      </c>
      <c r="I247" s="28">
        <v>400</v>
      </c>
      <c r="J247" s="28" t="s">
        <v>33</v>
      </c>
      <c r="K247" s="10">
        <f t="shared" si="7"/>
        <v>1200</v>
      </c>
      <c r="L247" s="12" t="s">
        <v>543</v>
      </c>
    </row>
    <row r="248" spans="1:12" ht="30" x14ac:dyDescent="0.35">
      <c r="A248" s="292"/>
      <c r="B248" s="291"/>
      <c r="C248" s="290"/>
      <c r="D248" s="49" t="s">
        <v>544</v>
      </c>
      <c r="E248" s="28">
        <v>4</v>
      </c>
      <c r="F248" s="28" t="s">
        <v>102</v>
      </c>
      <c r="G248" s="28">
        <v>0.5</v>
      </c>
      <c r="H248" s="28" t="s">
        <v>223</v>
      </c>
      <c r="I248" s="28">
        <v>400</v>
      </c>
      <c r="J248" s="28" t="s">
        <v>33</v>
      </c>
      <c r="K248" s="10">
        <f t="shared" si="7"/>
        <v>800</v>
      </c>
      <c r="L248" s="12" t="s">
        <v>545</v>
      </c>
    </row>
    <row r="249" spans="1:12" ht="30" x14ac:dyDescent="0.35">
      <c r="A249" s="292"/>
      <c r="B249" s="291"/>
      <c r="C249" s="290"/>
      <c r="D249" s="49" t="s">
        <v>546</v>
      </c>
      <c r="E249" s="28">
        <v>2</v>
      </c>
      <c r="F249" s="28" t="s">
        <v>102</v>
      </c>
      <c r="G249" s="28">
        <v>3</v>
      </c>
      <c r="H249" s="28" t="s">
        <v>223</v>
      </c>
      <c r="I249" s="28">
        <v>400</v>
      </c>
      <c r="J249" s="28" t="s">
        <v>33</v>
      </c>
      <c r="K249" s="10">
        <f t="shared" si="7"/>
        <v>2400</v>
      </c>
      <c r="L249" s="12"/>
    </row>
    <row r="250" spans="1:12" ht="15" x14ac:dyDescent="0.35">
      <c r="A250" s="292"/>
      <c r="B250" s="291"/>
      <c r="C250" s="290"/>
      <c r="D250" s="49" t="s">
        <v>547</v>
      </c>
      <c r="E250" s="28">
        <v>1</v>
      </c>
      <c r="F250" s="28" t="s">
        <v>102</v>
      </c>
      <c r="G250" s="28">
        <v>7</v>
      </c>
      <c r="H250" s="28" t="s">
        <v>223</v>
      </c>
      <c r="I250" s="28">
        <v>500</v>
      </c>
      <c r="J250" s="28" t="s">
        <v>33</v>
      </c>
      <c r="K250" s="10">
        <f t="shared" si="7"/>
        <v>3500</v>
      </c>
      <c r="L250" s="12"/>
    </row>
    <row r="251" spans="1:12" ht="105" x14ac:dyDescent="0.35">
      <c r="A251" s="292"/>
      <c r="B251" s="291"/>
      <c r="C251" s="290"/>
      <c r="D251" s="49" t="s">
        <v>548</v>
      </c>
      <c r="E251" s="28">
        <v>60</v>
      </c>
      <c r="F251" s="28" t="s">
        <v>233</v>
      </c>
      <c r="G251" s="28">
        <v>2</v>
      </c>
      <c r="H251" s="28" t="s">
        <v>80</v>
      </c>
      <c r="I251" s="28">
        <v>60</v>
      </c>
      <c r="J251" s="28" t="s">
        <v>33</v>
      </c>
      <c r="K251" s="10">
        <f t="shared" si="7"/>
        <v>7200</v>
      </c>
      <c r="L251" s="12" t="s">
        <v>549</v>
      </c>
    </row>
    <row r="252" spans="1:12" ht="30" x14ac:dyDescent="0.35">
      <c r="A252" s="292"/>
      <c r="B252" s="291"/>
      <c r="C252" s="290"/>
      <c r="D252" s="49" t="s">
        <v>251</v>
      </c>
      <c r="E252" s="28">
        <v>1</v>
      </c>
      <c r="F252" s="28" t="s">
        <v>102</v>
      </c>
      <c r="G252" s="28">
        <v>10</v>
      </c>
      <c r="H252" s="28" t="s">
        <v>223</v>
      </c>
      <c r="I252" s="28">
        <v>500</v>
      </c>
      <c r="J252" s="28" t="s">
        <v>33</v>
      </c>
      <c r="K252" s="10">
        <f t="shared" si="7"/>
        <v>5000</v>
      </c>
      <c r="L252" s="12" t="s">
        <v>252</v>
      </c>
    </row>
    <row r="253" spans="1:12" ht="15" x14ac:dyDescent="0.35">
      <c r="A253" s="292"/>
      <c r="B253" s="291"/>
      <c r="C253" s="290" t="s">
        <v>253</v>
      </c>
      <c r="D253" s="49" t="s">
        <v>550</v>
      </c>
      <c r="E253" s="28">
        <v>1</v>
      </c>
      <c r="F253" s="28" t="s">
        <v>102</v>
      </c>
      <c r="G253" s="28">
        <v>6</v>
      </c>
      <c r="H253" s="28" t="s">
        <v>223</v>
      </c>
      <c r="I253" s="28">
        <v>500</v>
      </c>
      <c r="J253" s="28" t="s">
        <v>33</v>
      </c>
      <c r="K253" s="10">
        <f t="shared" si="7"/>
        <v>3000</v>
      </c>
      <c r="L253" s="12" t="s">
        <v>551</v>
      </c>
    </row>
    <row r="254" spans="1:12" ht="90" x14ac:dyDescent="0.35">
      <c r="A254" s="292"/>
      <c r="B254" s="291"/>
      <c r="C254" s="290"/>
      <c r="D254" s="49" t="s">
        <v>552</v>
      </c>
      <c r="E254" s="28">
        <v>24</v>
      </c>
      <c r="F254" s="28" t="s">
        <v>233</v>
      </c>
      <c r="G254" s="28">
        <v>2</v>
      </c>
      <c r="H254" s="28" t="s">
        <v>80</v>
      </c>
      <c r="I254" s="28">
        <v>60</v>
      </c>
      <c r="J254" s="28" t="s">
        <v>33</v>
      </c>
      <c r="K254" s="10">
        <f t="shared" si="7"/>
        <v>2880</v>
      </c>
      <c r="L254" s="12" t="s">
        <v>553</v>
      </c>
    </row>
    <row r="255" spans="1:12" ht="15" x14ac:dyDescent="0.35">
      <c r="A255" s="292"/>
      <c r="B255" s="291"/>
      <c r="C255" s="290"/>
      <c r="D255" s="49" t="s">
        <v>258</v>
      </c>
      <c r="E255" s="28">
        <v>4</v>
      </c>
      <c r="F255" s="28" t="s">
        <v>102</v>
      </c>
      <c r="G255" s="28">
        <v>1</v>
      </c>
      <c r="H255" s="28" t="s">
        <v>223</v>
      </c>
      <c r="I255" s="28">
        <v>400</v>
      </c>
      <c r="J255" s="28" t="s">
        <v>33</v>
      </c>
      <c r="K255" s="10">
        <f t="shared" si="7"/>
        <v>1600</v>
      </c>
      <c r="L255" s="12" t="s">
        <v>554</v>
      </c>
    </row>
    <row r="256" spans="1:12" ht="15" x14ac:dyDescent="0.35">
      <c r="A256" s="292"/>
      <c r="B256" s="291"/>
      <c r="C256" s="49" t="s">
        <v>259</v>
      </c>
      <c r="D256" s="49" t="s">
        <v>260</v>
      </c>
      <c r="E256" s="28">
        <v>3</v>
      </c>
      <c r="F256" s="28" t="s">
        <v>107</v>
      </c>
      <c r="G256" s="28">
        <v>1</v>
      </c>
      <c r="H256" s="28" t="s">
        <v>80</v>
      </c>
      <c r="I256" s="28">
        <v>500</v>
      </c>
      <c r="J256" s="28" t="s">
        <v>33</v>
      </c>
      <c r="K256" s="10">
        <f t="shared" si="7"/>
        <v>1500</v>
      </c>
      <c r="L256" s="12" t="s">
        <v>555</v>
      </c>
    </row>
    <row r="257" spans="1:12" ht="15" x14ac:dyDescent="0.35">
      <c r="A257" s="292"/>
      <c r="B257" s="291"/>
      <c r="C257" s="49" t="s">
        <v>556</v>
      </c>
      <c r="D257" s="49" t="s">
        <v>557</v>
      </c>
      <c r="E257" s="28">
        <v>1</v>
      </c>
      <c r="F257" s="28" t="s">
        <v>102</v>
      </c>
      <c r="G257" s="28">
        <v>4</v>
      </c>
      <c r="H257" s="28" t="s">
        <v>223</v>
      </c>
      <c r="I257" s="28">
        <v>500</v>
      </c>
      <c r="J257" s="28" t="s">
        <v>33</v>
      </c>
      <c r="K257" s="10">
        <f t="shared" si="7"/>
        <v>2000</v>
      </c>
      <c r="L257" s="12" t="s">
        <v>558</v>
      </c>
    </row>
    <row r="258" spans="1:12" ht="30" x14ac:dyDescent="0.35">
      <c r="A258" s="292"/>
      <c r="B258" s="28" t="s">
        <v>261</v>
      </c>
      <c r="C258" s="49" t="s">
        <v>262</v>
      </c>
      <c r="D258" s="49" t="s">
        <v>263</v>
      </c>
      <c r="E258" s="28">
        <v>6</v>
      </c>
      <c r="F258" s="28" t="s">
        <v>102</v>
      </c>
      <c r="G258" s="28">
        <v>1</v>
      </c>
      <c r="H258" s="28" t="s">
        <v>264</v>
      </c>
      <c r="I258" s="28">
        <v>1865</v>
      </c>
      <c r="J258" s="28" t="s">
        <v>265</v>
      </c>
      <c r="K258" s="10">
        <f t="shared" si="7"/>
        <v>11190</v>
      </c>
      <c r="L258" s="12"/>
    </row>
    <row r="259" spans="1:12" ht="15" x14ac:dyDescent="0.35">
      <c r="A259" s="292"/>
      <c r="B259" s="291" t="s">
        <v>559</v>
      </c>
      <c r="C259" s="290" t="s">
        <v>560</v>
      </c>
      <c r="D259" s="49" t="s">
        <v>561</v>
      </c>
      <c r="E259" s="4">
        <v>3</v>
      </c>
      <c r="F259" s="4" t="s">
        <v>51</v>
      </c>
      <c r="G259" s="4">
        <v>6</v>
      </c>
      <c r="H259" s="4" t="s">
        <v>48</v>
      </c>
      <c r="I259" s="4">
        <v>500</v>
      </c>
      <c r="J259" s="4" t="s">
        <v>33</v>
      </c>
      <c r="K259" s="10">
        <f t="shared" si="7"/>
        <v>9000</v>
      </c>
      <c r="L259" s="13"/>
    </row>
    <row r="260" spans="1:12" ht="15.75" x14ac:dyDescent="0.35">
      <c r="A260" s="292"/>
      <c r="B260" s="291"/>
      <c r="C260" s="290"/>
      <c r="D260" s="49" t="s">
        <v>562</v>
      </c>
      <c r="E260" s="4">
        <v>5</v>
      </c>
      <c r="F260" s="4" t="s">
        <v>51</v>
      </c>
      <c r="G260" s="4">
        <v>4</v>
      </c>
      <c r="H260" s="4" t="s">
        <v>48</v>
      </c>
      <c r="I260" s="4">
        <v>500</v>
      </c>
      <c r="J260" s="4" t="s">
        <v>33</v>
      </c>
      <c r="K260" s="10">
        <f t="shared" si="7"/>
        <v>10000</v>
      </c>
      <c r="L260" s="82"/>
    </row>
    <row r="261" spans="1:12" ht="15.75" x14ac:dyDescent="0.35">
      <c r="A261" s="293" t="s">
        <v>266</v>
      </c>
      <c r="B261" s="293"/>
      <c r="C261" s="293"/>
      <c r="D261" s="293"/>
      <c r="E261" s="294"/>
      <c r="F261" s="294"/>
      <c r="G261" s="294"/>
      <c r="H261" s="294"/>
      <c r="I261" s="294"/>
      <c r="J261" s="294"/>
      <c r="K261" s="14">
        <f>SUM(K229:K260)</f>
        <v>127230.39999999999</v>
      </c>
      <c r="L261" s="47"/>
    </row>
    <row r="262" spans="1:12" ht="15.75" x14ac:dyDescent="0.35">
      <c r="A262" s="287" t="s">
        <v>267</v>
      </c>
      <c r="B262" s="287"/>
      <c r="C262" s="287"/>
      <c r="D262" s="287"/>
      <c r="E262" s="288"/>
      <c r="F262" s="288"/>
      <c r="G262" s="288"/>
      <c r="H262" s="288"/>
      <c r="I262" s="288"/>
      <c r="J262" s="288"/>
      <c r="K262" s="50">
        <f>K15+K51+K69+K114+K199+K227+K261</f>
        <v>1674011.0999999999</v>
      </c>
      <c r="L262" s="51" t="s">
        <v>268</v>
      </c>
    </row>
    <row r="263" spans="1:12" ht="15.75" x14ac:dyDescent="0.35">
      <c r="A263" s="287" t="s">
        <v>269</v>
      </c>
      <c r="B263" s="287"/>
      <c r="C263" s="287"/>
      <c r="D263" s="287"/>
      <c r="E263" s="288"/>
      <c r="F263" s="288"/>
      <c r="G263" s="288"/>
      <c r="H263" s="288"/>
      <c r="I263" s="288"/>
      <c r="J263" s="288"/>
      <c r="K263" s="50">
        <f>K262*5%</f>
        <v>83700.554999999993</v>
      </c>
      <c r="L263" s="51" t="s">
        <v>19</v>
      </c>
    </row>
    <row r="264" spans="1:12" ht="15.75" x14ac:dyDescent="0.35">
      <c r="A264" s="287" t="s">
        <v>270</v>
      </c>
      <c r="B264" s="287"/>
      <c r="C264" s="287"/>
      <c r="D264" s="287"/>
      <c r="E264" s="288"/>
      <c r="F264" s="288"/>
      <c r="G264" s="288"/>
      <c r="H264" s="288"/>
      <c r="I264" s="288"/>
      <c r="J264" s="288"/>
      <c r="K264" s="50" t="s">
        <v>271</v>
      </c>
      <c r="L264" s="52" t="s">
        <v>19</v>
      </c>
    </row>
    <row r="265" spans="1:12" ht="15.75" x14ac:dyDescent="0.35">
      <c r="A265" s="287" t="s">
        <v>272</v>
      </c>
      <c r="B265" s="287"/>
      <c r="C265" s="287"/>
      <c r="D265" s="287"/>
      <c r="E265" s="288"/>
      <c r="F265" s="288"/>
      <c r="G265" s="288"/>
      <c r="H265" s="288"/>
      <c r="I265" s="288"/>
      <c r="J265" s="288"/>
      <c r="K265" s="83">
        <f>(K262+K263)*6%</f>
        <v>105462.69929999998</v>
      </c>
      <c r="L265" s="51" t="s">
        <v>19</v>
      </c>
    </row>
    <row r="266" spans="1:12" ht="16.899999999999999" x14ac:dyDescent="0.35">
      <c r="A266" s="289" t="s">
        <v>2</v>
      </c>
      <c r="B266" s="289"/>
      <c r="C266" s="289"/>
      <c r="D266" s="289"/>
      <c r="E266" s="289"/>
      <c r="F266" s="289"/>
      <c r="G266" s="289"/>
      <c r="H266" s="289"/>
      <c r="I266" s="289"/>
      <c r="J266" s="289"/>
      <c r="K266" s="53">
        <f>K262+K263+K265</f>
        <v>1863174.3542999998</v>
      </c>
      <c r="L266" s="51"/>
    </row>
    <row r="267" spans="1:12" x14ac:dyDescent="0.35">
      <c r="E267" s="1"/>
      <c r="F267" s="1"/>
      <c r="G267" s="1"/>
      <c r="H267" s="1"/>
      <c r="I267" s="1"/>
      <c r="J267" s="1"/>
      <c r="K267" s="54"/>
      <c r="L267" s="55"/>
    </row>
    <row r="268" spans="1:12" x14ac:dyDescent="0.35">
      <c r="E268" s="1"/>
      <c r="F268" s="1"/>
      <c r="G268" s="1"/>
      <c r="H268" s="1"/>
      <c r="I268" s="1"/>
      <c r="J268" s="1"/>
      <c r="K268" s="54"/>
      <c r="L268" s="55"/>
    </row>
    <row r="269" spans="1:12" x14ac:dyDescent="0.35">
      <c r="E269" s="1"/>
      <c r="F269" s="1"/>
      <c r="G269" s="1"/>
      <c r="H269" s="1"/>
      <c r="I269" s="1"/>
      <c r="J269" s="1"/>
      <c r="K269" s="54"/>
      <c r="L269" s="55"/>
    </row>
    <row r="270" spans="1:12" x14ac:dyDescent="0.35">
      <c r="E270" s="1"/>
      <c r="F270" s="1"/>
      <c r="G270" s="1"/>
      <c r="H270" s="1"/>
      <c r="I270" s="1"/>
      <c r="J270" s="1"/>
      <c r="K270" s="54"/>
      <c r="L270" s="55"/>
    </row>
    <row r="271" spans="1:12" x14ac:dyDescent="0.35">
      <c r="E271" s="1"/>
      <c r="F271" s="1"/>
      <c r="G271" s="1"/>
      <c r="H271" s="1"/>
      <c r="I271" s="1"/>
      <c r="J271" s="1"/>
      <c r="K271" s="54"/>
      <c r="L271" s="55"/>
    </row>
    <row r="272" spans="1:12" x14ac:dyDescent="0.35">
      <c r="E272" s="1"/>
      <c r="F272" s="1"/>
      <c r="G272" s="1"/>
      <c r="H272" s="1"/>
      <c r="I272" s="1"/>
      <c r="J272" s="1"/>
      <c r="K272" s="54"/>
      <c r="L272" s="55"/>
    </row>
    <row r="273" spans="5:12" x14ac:dyDescent="0.35">
      <c r="E273" s="1"/>
      <c r="F273" s="1"/>
      <c r="G273" s="1"/>
      <c r="H273" s="1"/>
      <c r="I273" s="1"/>
      <c r="J273" s="1"/>
      <c r="K273" s="54"/>
      <c r="L273" s="55"/>
    </row>
    <row r="274" spans="5:12" x14ac:dyDescent="0.35">
      <c r="E274" s="1"/>
      <c r="F274" s="1"/>
      <c r="G274" s="1"/>
      <c r="H274" s="1"/>
      <c r="I274" s="1"/>
      <c r="J274" s="1"/>
      <c r="K274" s="54"/>
      <c r="L274" s="55"/>
    </row>
    <row r="275" spans="5:12" x14ac:dyDescent="0.35">
      <c r="E275" s="1"/>
      <c r="F275" s="1"/>
      <c r="G275" s="1"/>
      <c r="H275" s="1"/>
      <c r="I275" s="1"/>
      <c r="J275" s="1"/>
      <c r="K275" s="54"/>
      <c r="L275" s="55"/>
    </row>
    <row r="276" spans="5:12" x14ac:dyDescent="0.35">
      <c r="E276" s="1"/>
      <c r="F276" s="1"/>
      <c r="G276" s="1"/>
      <c r="H276" s="1"/>
      <c r="I276" s="1"/>
      <c r="J276" s="1"/>
      <c r="K276" s="54"/>
      <c r="L276" s="55"/>
    </row>
    <row r="277" spans="5:12" x14ac:dyDescent="0.35">
      <c r="E277" s="1"/>
      <c r="F277" s="1"/>
      <c r="G277" s="1"/>
      <c r="H277" s="1"/>
      <c r="I277" s="1"/>
      <c r="J277" s="1"/>
      <c r="K277" s="54"/>
      <c r="L277" s="55"/>
    </row>
    <row r="278" spans="5:12" x14ac:dyDescent="0.35">
      <c r="E278" s="1"/>
      <c r="F278" s="1"/>
      <c r="G278" s="1"/>
      <c r="H278" s="1"/>
      <c r="I278" s="1"/>
      <c r="J278" s="1"/>
      <c r="K278" s="54"/>
      <c r="L278" s="55"/>
    </row>
    <row r="279" spans="5:12" x14ac:dyDescent="0.35">
      <c r="E279" s="1"/>
      <c r="F279" s="1"/>
      <c r="G279" s="1"/>
      <c r="H279" s="1"/>
      <c r="I279" s="1"/>
      <c r="J279" s="1"/>
      <c r="K279" s="54"/>
      <c r="L279" s="55"/>
    </row>
    <row r="280" spans="5:12" x14ac:dyDescent="0.35">
      <c r="E280" s="1"/>
      <c r="F280" s="1"/>
      <c r="G280" s="1"/>
      <c r="H280" s="1"/>
      <c r="I280" s="1"/>
      <c r="J280" s="1"/>
      <c r="K280" s="54"/>
      <c r="L280" s="55"/>
    </row>
    <row r="281" spans="5:12" x14ac:dyDescent="0.35">
      <c r="E281" s="1"/>
      <c r="F281" s="1"/>
      <c r="G281" s="1"/>
      <c r="H281" s="1"/>
      <c r="I281" s="1"/>
      <c r="J281" s="1"/>
      <c r="K281" s="54"/>
      <c r="L281" s="55"/>
    </row>
    <row r="282" spans="5:12" x14ac:dyDescent="0.35">
      <c r="E282" s="1"/>
      <c r="F282" s="1"/>
      <c r="G282" s="1"/>
      <c r="H282" s="1"/>
      <c r="I282" s="1"/>
      <c r="J282" s="1"/>
      <c r="K282" s="54"/>
      <c r="L282" s="55"/>
    </row>
    <row r="283" spans="5:12" x14ac:dyDescent="0.35">
      <c r="E283" s="1"/>
      <c r="F283" s="1"/>
      <c r="G283" s="1"/>
      <c r="H283" s="1"/>
      <c r="I283" s="1"/>
      <c r="J283" s="1"/>
      <c r="K283" s="54"/>
      <c r="L283" s="55"/>
    </row>
    <row r="284" spans="5:12" x14ac:dyDescent="0.35">
      <c r="E284" s="1"/>
      <c r="F284" s="1"/>
      <c r="G284" s="1"/>
      <c r="H284" s="1"/>
      <c r="I284" s="1"/>
      <c r="J284" s="1"/>
      <c r="K284" s="54"/>
      <c r="L284" s="55"/>
    </row>
    <row r="285" spans="5:12" x14ac:dyDescent="0.35">
      <c r="E285" s="1"/>
      <c r="F285" s="1"/>
      <c r="G285" s="1"/>
      <c r="H285" s="1"/>
      <c r="I285" s="1"/>
      <c r="J285" s="1"/>
      <c r="K285" s="54"/>
      <c r="L285" s="55"/>
    </row>
    <row r="286" spans="5:12" x14ac:dyDescent="0.35">
      <c r="E286" s="1"/>
      <c r="F286" s="1"/>
      <c r="G286" s="1"/>
      <c r="H286" s="1"/>
      <c r="I286" s="1"/>
      <c r="J286" s="1"/>
      <c r="K286" s="54"/>
      <c r="L286" s="55"/>
    </row>
    <row r="287" spans="5:12" x14ac:dyDescent="0.35">
      <c r="E287" s="1"/>
      <c r="F287" s="1"/>
      <c r="G287" s="1"/>
      <c r="H287" s="1"/>
      <c r="I287" s="1"/>
      <c r="J287" s="1"/>
      <c r="K287" s="54"/>
      <c r="L287" s="55"/>
    </row>
    <row r="288" spans="5:12" x14ac:dyDescent="0.35">
      <c r="E288" s="1"/>
      <c r="F288" s="1"/>
      <c r="G288" s="1"/>
      <c r="H288" s="1"/>
      <c r="I288" s="1"/>
      <c r="J288" s="1"/>
      <c r="K288" s="54"/>
      <c r="L288" s="55"/>
    </row>
    <row r="289" spans="5:12" x14ac:dyDescent="0.35">
      <c r="E289" s="1"/>
      <c r="F289" s="1"/>
      <c r="G289" s="1"/>
      <c r="H289" s="1"/>
      <c r="I289" s="1"/>
      <c r="J289" s="1"/>
      <c r="K289" s="54"/>
      <c r="L289" s="55"/>
    </row>
    <row r="290" spans="5:12" x14ac:dyDescent="0.35">
      <c r="E290" s="1"/>
      <c r="F290" s="1"/>
      <c r="G290" s="1"/>
      <c r="H290" s="1"/>
      <c r="I290" s="1"/>
      <c r="J290" s="1"/>
      <c r="K290" s="54"/>
      <c r="L290" s="55"/>
    </row>
    <row r="291" spans="5:12" x14ac:dyDescent="0.35">
      <c r="E291" s="1"/>
      <c r="F291" s="1"/>
      <c r="G291" s="1"/>
      <c r="H291" s="1"/>
      <c r="I291" s="1"/>
      <c r="J291" s="1"/>
      <c r="K291" s="54"/>
      <c r="L291" s="55"/>
    </row>
    <row r="292" spans="5:12" x14ac:dyDescent="0.35">
      <c r="E292" s="1"/>
      <c r="F292" s="1"/>
      <c r="G292" s="1"/>
      <c r="H292" s="1"/>
      <c r="I292" s="1"/>
      <c r="J292" s="1"/>
      <c r="K292" s="54"/>
      <c r="L292" s="55"/>
    </row>
    <row r="293" spans="5:12" x14ac:dyDescent="0.35">
      <c r="E293" s="1"/>
      <c r="F293" s="1"/>
      <c r="G293" s="1"/>
      <c r="H293" s="1"/>
      <c r="I293" s="1"/>
      <c r="J293" s="1"/>
      <c r="K293" s="54"/>
      <c r="L293" s="55"/>
    </row>
    <row r="294" spans="5:12" x14ac:dyDescent="0.35">
      <c r="E294" s="1"/>
      <c r="F294" s="1"/>
      <c r="G294" s="1"/>
      <c r="H294" s="1"/>
      <c r="I294" s="1"/>
      <c r="J294" s="1"/>
      <c r="K294" s="54"/>
      <c r="L294" s="55"/>
    </row>
    <row r="295" spans="5:12" x14ac:dyDescent="0.35">
      <c r="E295" s="1"/>
      <c r="F295" s="1"/>
      <c r="G295" s="1"/>
      <c r="H295" s="1"/>
      <c r="I295" s="1"/>
      <c r="J295" s="1"/>
      <c r="K295" s="54"/>
      <c r="L295" s="55"/>
    </row>
    <row r="296" spans="5:12" x14ac:dyDescent="0.35">
      <c r="E296" s="1"/>
      <c r="F296" s="1"/>
      <c r="G296" s="1"/>
      <c r="H296" s="1"/>
      <c r="I296" s="1"/>
      <c r="J296" s="1"/>
      <c r="K296" s="54"/>
      <c r="L296" s="55"/>
    </row>
    <row r="297" spans="5:12" x14ac:dyDescent="0.35">
      <c r="E297" s="1"/>
      <c r="F297" s="1"/>
      <c r="G297" s="1"/>
      <c r="H297" s="1"/>
      <c r="I297" s="1"/>
      <c r="J297" s="1"/>
      <c r="K297" s="54"/>
      <c r="L297" s="55"/>
    </row>
    <row r="298" spans="5:12" x14ac:dyDescent="0.35">
      <c r="E298" s="1"/>
      <c r="F298" s="1"/>
      <c r="G298" s="1"/>
      <c r="H298" s="1"/>
      <c r="I298" s="1"/>
      <c r="J298" s="1"/>
      <c r="K298" s="54"/>
      <c r="L298" s="55"/>
    </row>
    <row r="299" spans="5:12" x14ac:dyDescent="0.35">
      <c r="E299" s="1"/>
      <c r="F299" s="1"/>
      <c r="G299" s="1"/>
      <c r="H299" s="1"/>
      <c r="I299" s="1"/>
      <c r="J299" s="1"/>
      <c r="K299" s="54"/>
      <c r="L299" s="55"/>
    </row>
    <row r="300" spans="5:12" x14ac:dyDescent="0.35">
      <c r="E300" s="1"/>
      <c r="F300" s="1"/>
      <c r="G300" s="1"/>
      <c r="H300" s="1"/>
      <c r="I300" s="1"/>
      <c r="J300" s="1"/>
      <c r="K300" s="54"/>
      <c r="L300" s="55"/>
    </row>
    <row r="301" spans="5:12" x14ac:dyDescent="0.35">
      <c r="E301" s="1"/>
      <c r="F301" s="1"/>
      <c r="G301" s="1"/>
      <c r="H301" s="1"/>
      <c r="I301" s="1"/>
      <c r="J301" s="1"/>
      <c r="K301" s="54"/>
      <c r="L301" s="55"/>
    </row>
    <row r="302" spans="5:12" x14ac:dyDescent="0.35">
      <c r="E302" s="1"/>
      <c r="F302" s="1"/>
      <c r="G302" s="1"/>
      <c r="H302" s="1"/>
      <c r="I302" s="1"/>
      <c r="J302" s="1"/>
      <c r="K302" s="54"/>
      <c r="L302" s="55"/>
    </row>
    <row r="303" spans="5:12" x14ac:dyDescent="0.35">
      <c r="E303" s="1"/>
      <c r="F303" s="1"/>
      <c r="G303" s="1"/>
      <c r="H303" s="1"/>
      <c r="I303" s="1"/>
      <c r="J303" s="1"/>
      <c r="K303" s="54"/>
      <c r="L303" s="55"/>
    </row>
    <row r="304" spans="5:12" x14ac:dyDescent="0.35">
      <c r="E304" s="1"/>
      <c r="F304" s="1"/>
      <c r="G304" s="1"/>
      <c r="H304" s="1"/>
      <c r="I304" s="1"/>
      <c r="J304" s="1"/>
      <c r="K304" s="54"/>
      <c r="L304" s="55"/>
    </row>
    <row r="305" spans="5:12" x14ac:dyDescent="0.35">
      <c r="E305" s="1"/>
      <c r="F305" s="1"/>
      <c r="G305" s="1"/>
      <c r="H305" s="1"/>
      <c r="I305" s="1"/>
      <c r="J305" s="1"/>
      <c r="K305" s="54"/>
      <c r="L305" s="55"/>
    </row>
    <row r="306" spans="5:12" x14ac:dyDescent="0.35">
      <c r="E306" s="1"/>
      <c r="F306" s="1"/>
      <c r="G306" s="1"/>
      <c r="H306" s="1"/>
      <c r="I306" s="1"/>
      <c r="J306" s="1"/>
      <c r="K306" s="54"/>
      <c r="L306" s="55"/>
    </row>
    <row r="307" spans="5:12" x14ac:dyDescent="0.35">
      <c r="E307" s="1"/>
      <c r="F307" s="1"/>
      <c r="G307" s="1"/>
      <c r="H307" s="1"/>
      <c r="I307" s="1"/>
      <c r="J307" s="1"/>
      <c r="K307" s="54"/>
      <c r="L307" s="55"/>
    </row>
    <row r="308" spans="5:12" x14ac:dyDescent="0.35">
      <c r="E308" s="1"/>
      <c r="F308" s="1"/>
      <c r="G308" s="1"/>
      <c r="H308" s="1"/>
      <c r="I308" s="1"/>
      <c r="J308" s="1"/>
      <c r="K308" s="54"/>
      <c r="L308" s="55"/>
    </row>
    <row r="309" spans="5:12" x14ac:dyDescent="0.35">
      <c r="E309" s="1"/>
      <c r="F309" s="1"/>
      <c r="G309" s="1"/>
      <c r="H309" s="1"/>
      <c r="I309" s="1"/>
      <c r="J309" s="1"/>
      <c r="K309" s="54"/>
      <c r="L309" s="55"/>
    </row>
    <row r="310" spans="5:12" x14ac:dyDescent="0.35">
      <c r="E310" s="1"/>
      <c r="F310" s="1"/>
      <c r="G310" s="1"/>
      <c r="H310" s="1"/>
      <c r="I310" s="1"/>
      <c r="J310" s="1"/>
      <c r="K310" s="54"/>
      <c r="L310" s="55"/>
    </row>
    <row r="311" spans="5:12" x14ac:dyDescent="0.35">
      <c r="E311" s="1"/>
      <c r="F311" s="1"/>
      <c r="G311" s="1"/>
      <c r="H311" s="1"/>
      <c r="I311" s="1"/>
      <c r="J311" s="1"/>
      <c r="K311" s="54"/>
      <c r="L311" s="55"/>
    </row>
    <row r="312" spans="5:12" x14ac:dyDescent="0.35">
      <c r="E312" s="1"/>
      <c r="F312" s="1"/>
      <c r="G312" s="1"/>
      <c r="H312" s="1"/>
      <c r="I312" s="1"/>
      <c r="J312" s="1"/>
      <c r="K312" s="54"/>
      <c r="L312" s="55"/>
    </row>
    <row r="313" spans="5:12" x14ac:dyDescent="0.35">
      <c r="E313" s="1"/>
      <c r="F313" s="1"/>
      <c r="G313" s="1"/>
      <c r="H313" s="1"/>
      <c r="I313" s="1"/>
      <c r="J313" s="1"/>
      <c r="K313" s="54"/>
      <c r="L313" s="55"/>
    </row>
    <row r="314" spans="5:12" x14ac:dyDescent="0.35">
      <c r="E314" s="1"/>
      <c r="F314" s="1"/>
      <c r="G314" s="1"/>
      <c r="H314" s="1"/>
      <c r="I314" s="1"/>
      <c r="J314" s="1"/>
      <c r="K314" s="54"/>
      <c r="L314" s="55"/>
    </row>
    <row r="315" spans="5:12" x14ac:dyDescent="0.35">
      <c r="E315" s="1"/>
      <c r="F315" s="1"/>
      <c r="G315" s="1"/>
      <c r="H315" s="1"/>
      <c r="I315" s="1"/>
      <c r="J315" s="1"/>
      <c r="K315" s="54"/>
      <c r="L315" s="55"/>
    </row>
    <row r="316" spans="5:12" x14ac:dyDescent="0.35">
      <c r="E316" s="1"/>
      <c r="F316" s="1"/>
      <c r="G316" s="1"/>
      <c r="H316" s="1"/>
      <c r="I316" s="1"/>
      <c r="J316" s="1"/>
      <c r="K316" s="54"/>
      <c r="L316" s="55"/>
    </row>
    <row r="317" spans="5:12" x14ac:dyDescent="0.35">
      <c r="E317" s="1"/>
      <c r="F317" s="1"/>
      <c r="G317" s="1"/>
      <c r="H317" s="1"/>
      <c r="I317" s="1"/>
      <c r="J317" s="1"/>
      <c r="K317" s="54"/>
      <c r="L317" s="55"/>
    </row>
    <row r="318" spans="5:12" x14ac:dyDescent="0.35">
      <c r="E318" s="1"/>
      <c r="F318" s="1"/>
      <c r="G318" s="1"/>
      <c r="H318" s="1"/>
      <c r="I318" s="1"/>
      <c r="J318" s="1"/>
      <c r="K318" s="54"/>
      <c r="L318" s="55"/>
    </row>
    <row r="319" spans="5:12" x14ac:dyDescent="0.35">
      <c r="E319" s="1"/>
      <c r="F319" s="1"/>
      <c r="G319" s="1"/>
      <c r="H319" s="1"/>
      <c r="I319" s="1"/>
      <c r="J319" s="1"/>
      <c r="K319" s="54"/>
      <c r="L319" s="55"/>
    </row>
    <row r="320" spans="5:12" x14ac:dyDescent="0.35">
      <c r="E320" s="1"/>
      <c r="F320" s="1"/>
      <c r="G320" s="1"/>
      <c r="H320" s="1"/>
      <c r="I320" s="1"/>
      <c r="J320" s="1"/>
      <c r="K320" s="54"/>
      <c r="L320" s="55"/>
    </row>
    <row r="321" spans="5:12" x14ac:dyDescent="0.35">
      <c r="E321" s="1"/>
      <c r="F321" s="1"/>
      <c r="G321" s="1"/>
      <c r="H321" s="1"/>
      <c r="I321" s="1"/>
      <c r="J321" s="1"/>
      <c r="K321" s="54"/>
      <c r="L321" s="55"/>
    </row>
    <row r="322" spans="5:12" x14ac:dyDescent="0.35">
      <c r="E322" s="1"/>
      <c r="F322" s="1"/>
      <c r="G322" s="1"/>
      <c r="H322" s="1"/>
      <c r="I322" s="1"/>
      <c r="J322" s="1"/>
      <c r="K322" s="54"/>
      <c r="L322" s="55"/>
    </row>
    <row r="323" spans="5:12" x14ac:dyDescent="0.35">
      <c r="E323" s="1"/>
      <c r="F323" s="1"/>
      <c r="G323" s="1"/>
      <c r="H323" s="1"/>
      <c r="I323" s="1"/>
      <c r="J323" s="1"/>
      <c r="K323" s="54"/>
      <c r="L323" s="55"/>
    </row>
    <row r="324" spans="5:12" x14ac:dyDescent="0.35">
      <c r="E324" s="1"/>
      <c r="F324" s="1"/>
      <c r="G324" s="1"/>
      <c r="H324" s="1"/>
      <c r="I324" s="1"/>
      <c r="J324" s="1"/>
      <c r="K324" s="54"/>
      <c r="L324" s="55"/>
    </row>
    <row r="325" spans="5:12" x14ac:dyDescent="0.35">
      <c r="E325" s="1"/>
      <c r="F325" s="1"/>
      <c r="G325" s="1"/>
      <c r="H325" s="1"/>
      <c r="I325" s="1"/>
      <c r="J325" s="1"/>
      <c r="K325" s="54"/>
      <c r="L325" s="55"/>
    </row>
    <row r="326" spans="5:12" x14ac:dyDescent="0.35">
      <c r="E326" s="1"/>
      <c r="F326" s="1"/>
      <c r="G326" s="1"/>
      <c r="H326" s="1"/>
      <c r="I326" s="1"/>
      <c r="J326" s="1"/>
      <c r="K326" s="54"/>
      <c r="L326" s="55"/>
    </row>
    <row r="327" spans="5:12" x14ac:dyDescent="0.35">
      <c r="E327" s="1"/>
      <c r="F327" s="1"/>
      <c r="G327" s="1"/>
      <c r="H327" s="1"/>
      <c r="I327" s="1"/>
      <c r="J327" s="1"/>
      <c r="K327" s="54"/>
      <c r="L327" s="55"/>
    </row>
    <row r="328" spans="5:12" x14ac:dyDescent="0.35">
      <c r="E328" s="1"/>
      <c r="F328" s="1"/>
      <c r="G328" s="1"/>
      <c r="H328" s="1"/>
      <c r="I328" s="1"/>
      <c r="J328" s="1"/>
      <c r="K328" s="54"/>
      <c r="L328" s="55"/>
    </row>
    <row r="329" spans="5:12" x14ac:dyDescent="0.35">
      <c r="E329" s="1"/>
      <c r="F329" s="1"/>
      <c r="G329" s="1"/>
      <c r="H329" s="1"/>
      <c r="I329" s="1"/>
      <c r="J329" s="1"/>
      <c r="K329" s="54"/>
      <c r="L329" s="55"/>
    </row>
    <row r="330" spans="5:12" x14ac:dyDescent="0.35">
      <c r="E330" s="1"/>
      <c r="F330" s="1"/>
      <c r="G330" s="1"/>
      <c r="H330" s="1"/>
      <c r="I330" s="1"/>
      <c r="J330" s="1"/>
      <c r="K330" s="54"/>
      <c r="L330" s="55"/>
    </row>
    <row r="331" spans="5:12" x14ac:dyDescent="0.35">
      <c r="E331" s="1"/>
      <c r="F331" s="1"/>
      <c r="G331" s="1"/>
      <c r="H331" s="1"/>
      <c r="I331" s="1"/>
      <c r="J331" s="1"/>
      <c r="K331" s="54"/>
      <c r="L331" s="55"/>
    </row>
    <row r="332" spans="5:12" x14ac:dyDescent="0.35">
      <c r="E332" s="1"/>
      <c r="F332" s="1"/>
      <c r="G332" s="1"/>
      <c r="H332" s="1"/>
      <c r="I332" s="1"/>
      <c r="J332" s="1"/>
      <c r="K332" s="54"/>
      <c r="L332" s="55"/>
    </row>
    <row r="333" spans="5:12" x14ac:dyDescent="0.35">
      <c r="E333" s="1"/>
      <c r="F333" s="1"/>
      <c r="G333" s="1"/>
      <c r="H333" s="1"/>
      <c r="I333" s="1"/>
      <c r="J333" s="1"/>
      <c r="K333" s="54"/>
      <c r="L333" s="55"/>
    </row>
    <row r="334" spans="5:12" x14ac:dyDescent="0.35">
      <c r="E334" s="1"/>
      <c r="F334" s="1"/>
      <c r="G334" s="1"/>
      <c r="H334" s="1"/>
      <c r="I334" s="1"/>
      <c r="J334" s="1"/>
      <c r="K334" s="54"/>
      <c r="L334" s="55"/>
    </row>
    <row r="335" spans="5:12" x14ac:dyDescent="0.35">
      <c r="E335" s="1"/>
      <c r="F335" s="1"/>
      <c r="G335" s="1"/>
      <c r="H335" s="1"/>
      <c r="I335" s="1"/>
      <c r="J335" s="1"/>
      <c r="K335" s="54"/>
      <c r="L335" s="55"/>
    </row>
    <row r="336" spans="5:12" x14ac:dyDescent="0.35">
      <c r="E336" s="1"/>
      <c r="F336" s="1"/>
      <c r="G336" s="1"/>
      <c r="H336" s="1"/>
      <c r="I336" s="1"/>
      <c r="J336" s="1"/>
      <c r="K336" s="54"/>
      <c r="L336" s="55"/>
    </row>
    <row r="337" spans="5:12" x14ac:dyDescent="0.35">
      <c r="E337" s="1"/>
      <c r="F337" s="1"/>
      <c r="G337" s="1"/>
      <c r="H337" s="1"/>
      <c r="I337" s="1"/>
      <c r="J337" s="1"/>
      <c r="K337" s="54"/>
      <c r="L337" s="55"/>
    </row>
    <row r="338" spans="5:12" x14ac:dyDescent="0.35">
      <c r="E338" s="1"/>
      <c r="F338" s="1"/>
      <c r="G338" s="1"/>
      <c r="H338" s="1"/>
      <c r="I338" s="1"/>
      <c r="J338" s="1"/>
      <c r="K338" s="54"/>
      <c r="L338" s="55"/>
    </row>
    <row r="339" spans="5:12" x14ac:dyDescent="0.35">
      <c r="E339" s="1"/>
      <c r="F339" s="1"/>
      <c r="G339" s="1"/>
      <c r="H339" s="1"/>
      <c r="I339" s="1"/>
      <c r="J339" s="1"/>
      <c r="K339" s="54"/>
      <c r="L339" s="55"/>
    </row>
    <row r="340" spans="5:12" x14ac:dyDescent="0.35">
      <c r="E340" s="1"/>
      <c r="F340" s="1"/>
      <c r="G340" s="1"/>
      <c r="H340" s="1"/>
      <c r="I340" s="1"/>
      <c r="J340" s="1"/>
      <c r="K340" s="54"/>
      <c r="L340" s="55"/>
    </row>
    <row r="341" spans="5:12" x14ac:dyDescent="0.35">
      <c r="E341" s="1"/>
      <c r="F341" s="1"/>
      <c r="G341" s="1"/>
      <c r="H341" s="1"/>
      <c r="I341" s="1"/>
      <c r="J341" s="1"/>
      <c r="K341" s="54"/>
      <c r="L341" s="55"/>
    </row>
    <row r="342" spans="5:12" x14ac:dyDescent="0.35">
      <c r="E342" s="1"/>
      <c r="F342" s="1"/>
      <c r="G342" s="1"/>
      <c r="H342" s="1"/>
      <c r="I342" s="1"/>
      <c r="J342" s="1"/>
      <c r="K342" s="54"/>
      <c r="L342" s="55"/>
    </row>
    <row r="343" spans="5:12" x14ac:dyDescent="0.35">
      <c r="E343" s="1"/>
      <c r="F343" s="1"/>
      <c r="G343" s="1"/>
      <c r="H343" s="1"/>
      <c r="I343" s="1"/>
      <c r="J343" s="1"/>
      <c r="K343" s="54"/>
      <c r="L343" s="55"/>
    </row>
    <row r="344" spans="5:12" x14ac:dyDescent="0.35">
      <c r="E344" s="1"/>
      <c r="F344" s="1"/>
      <c r="G344" s="1"/>
      <c r="H344" s="1"/>
      <c r="I344" s="1"/>
      <c r="J344" s="1"/>
      <c r="K344" s="54"/>
      <c r="L344" s="55"/>
    </row>
    <row r="345" spans="5:12" x14ac:dyDescent="0.35">
      <c r="E345" s="1"/>
      <c r="F345" s="1"/>
      <c r="G345" s="1"/>
      <c r="H345" s="1"/>
      <c r="I345" s="1"/>
      <c r="J345" s="1"/>
      <c r="K345" s="54"/>
      <c r="L345" s="55"/>
    </row>
    <row r="346" spans="5:12" x14ac:dyDescent="0.35">
      <c r="E346" s="1"/>
      <c r="F346" s="1"/>
      <c r="G346" s="1"/>
      <c r="H346" s="1"/>
      <c r="I346" s="1"/>
      <c r="J346" s="1"/>
      <c r="K346" s="54"/>
      <c r="L346" s="55"/>
    </row>
    <row r="347" spans="5:12" x14ac:dyDescent="0.35">
      <c r="E347" s="1"/>
      <c r="F347" s="1"/>
      <c r="G347" s="1"/>
      <c r="H347" s="1"/>
      <c r="I347" s="1"/>
      <c r="J347" s="1"/>
      <c r="K347" s="54"/>
      <c r="L347" s="55"/>
    </row>
    <row r="348" spans="5:12" x14ac:dyDescent="0.35">
      <c r="E348" s="1"/>
      <c r="F348" s="1"/>
      <c r="G348" s="1"/>
      <c r="H348" s="1"/>
      <c r="I348" s="1"/>
      <c r="J348" s="1"/>
      <c r="K348" s="54"/>
      <c r="L348" s="55"/>
    </row>
    <row r="349" spans="5:12" x14ac:dyDescent="0.35">
      <c r="E349" s="1"/>
      <c r="F349" s="1"/>
      <c r="G349" s="1"/>
      <c r="H349" s="1"/>
      <c r="I349" s="1"/>
      <c r="J349" s="1"/>
      <c r="K349" s="54"/>
      <c r="L349" s="55"/>
    </row>
    <row r="350" spans="5:12" x14ac:dyDescent="0.35">
      <c r="E350" s="1"/>
      <c r="F350" s="1"/>
      <c r="G350" s="1"/>
      <c r="H350" s="1"/>
      <c r="I350" s="1"/>
      <c r="J350" s="1"/>
      <c r="K350" s="54"/>
      <c r="L350" s="55"/>
    </row>
    <row r="351" spans="5:12" x14ac:dyDescent="0.35">
      <c r="E351" s="1"/>
      <c r="F351" s="1"/>
      <c r="G351" s="1"/>
      <c r="H351" s="1"/>
      <c r="I351" s="1"/>
      <c r="J351" s="1"/>
      <c r="K351" s="54"/>
      <c r="L351" s="55"/>
    </row>
    <row r="352" spans="5:12" x14ac:dyDescent="0.35">
      <c r="E352" s="1"/>
      <c r="F352" s="1"/>
      <c r="G352" s="1"/>
      <c r="H352" s="1"/>
      <c r="I352" s="1"/>
      <c r="J352" s="1"/>
      <c r="K352" s="54"/>
      <c r="L352" s="55"/>
    </row>
    <row r="353" spans="5:12" x14ac:dyDescent="0.35">
      <c r="E353" s="1"/>
      <c r="F353" s="1"/>
      <c r="G353" s="1"/>
      <c r="H353" s="1"/>
      <c r="I353" s="1"/>
      <c r="J353" s="1"/>
      <c r="K353" s="54"/>
      <c r="L353" s="55"/>
    </row>
    <row r="354" spans="5:12" x14ac:dyDescent="0.35">
      <c r="E354" s="1"/>
      <c r="F354" s="1"/>
      <c r="G354" s="1"/>
      <c r="H354" s="1"/>
      <c r="I354" s="1"/>
      <c r="J354" s="1"/>
      <c r="K354" s="54"/>
      <c r="L354" s="55"/>
    </row>
    <row r="355" spans="5:12" x14ac:dyDescent="0.35">
      <c r="E355" s="1"/>
      <c r="F355" s="1"/>
      <c r="G355" s="1"/>
      <c r="H355" s="1"/>
      <c r="I355" s="1"/>
      <c r="J355" s="1"/>
      <c r="K355" s="54"/>
      <c r="L355" s="55"/>
    </row>
    <row r="356" spans="5:12" x14ac:dyDescent="0.35">
      <c r="E356" s="1"/>
      <c r="F356" s="1"/>
      <c r="G356" s="1"/>
      <c r="H356" s="1"/>
      <c r="I356" s="1"/>
      <c r="J356" s="1"/>
      <c r="K356" s="54"/>
      <c r="L356" s="55"/>
    </row>
    <row r="357" spans="5:12" x14ac:dyDescent="0.35">
      <c r="E357" s="1"/>
      <c r="F357" s="1"/>
      <c r="G357" s="1"/>
      <c r="H357" s="1"/>
      <c r="I357" s="1"/>
      <c r="J357" s="1"/>
      <c r="K357" s="54"/>
      <c r="L357" s="55"/>
    </row>
    <row r="358" spans="5:12" x14ac:dyDescent="0.35">
      <c r="E358" s="1"/>
      <c r="F358" s="1"/>
      <c r="G358" s="1"/>
      <c r="H358" s="1"/>
      <c r="I358" s="1"/>
      <c r="J358" s="1"/>
      <c r="K358" s="54"/>
      <c r="L358" s="55"/>
    </row>
    <row r="359" spans="5:12" x14ac:dyDescent="0.35">
      <c r="E359" s="1"/>
      <c r="F359" s="1"/>
      <c r="G359" s="1"/>
      <c r="H359" s="1"/>
      <c r="I359" s="1"/>
      <c r="J359" s="1"/>
      <c r="K359" s="54"/>
      <c r="L359" s="55"/>
    </row>
    <row r="360" spans="5:12" x14ac:dyDescent="0.35">
      <c r="E360" s="1"/>
      <c r="F360" s="1"/>
      <c r="G360" s="1"/>
      <c r="H360" s="1"/>
      <c r="I360" s="1"/>
      <c r="J360" s="1"/>
      <c r="K360" s="54"/>
      <c r="L360" s="55"/>
    </row>
    <row r="361" spans="5:12" x14ac:dyDescent="0.35">
      <c r="E361" s="1"/>
      <c r="F361" s="1"/>
      <c r="G361" s="1"/>
      <c r="H361" s="1"/>
      <c r="I361" s="1"/>
      <c r="J361" s="1"/>
      <c r="K361" s="54"/>
      <c r="L361" s="55"/>
    </row>
    <row r="362" spans="5:12" x14ac:dyDescent="0.35">
      <c r="E362" s="1"/>
      <c r="F362" s="1"/>
      <c r="G362" s="1"/>
      <c r="H362" s="1"/>
      <c r="I362" s="1"/>
      <c r="J362" s="1"/>
      <c r="K362" s="54"/>
      <c r="L362" s="55"/>
    </row>
    <row r="363" spans="5:12" x14ac:dyDescent="0.35">
      <c r="E363" s="1"/>
      <c r="F363" s="1"/>
      <c r="G363" s="1"/>
      <c r="H363" s="1"/>
      <c r="I363" s="1"/>
      <c r="J363" s="1"/>
      <c r="K363" s="54"/>
      <c r="L363" s="55"/>
    </row>
    <row r="364" spans="5:12" x14ac:dyDescent="0.35">
      <c r="E364" s="1"/>
      <c r="F364" s="1"/>
      <c r="G364" s="1"/>
      <c r="H364" s="1"/>
      <c r="I364" s="1"/>
      <c r="J364" s="1"/>
      <c r="K364" s="54"/>
      <c r="L364" s="55"/>
    </row>
    <row r="365" spans="5:12" x14ac:dyDescent="0.35">
      <c r="E365" s="1"/>
      <c r="F365" s="1"/>
      <c r="G365" s="1"/>
      <c r="H365" s="1"/>
      <c r="I365" s="1"/>
      <c r="J365" s="1"/>
      <c r="K365" s="54"/>
      <c r="L365" s="55"/>
    </row>
    <row r="366" spans="5:12" x14ac:dyDescent="0.35">
      <c r="E366" s="1"/>
      <c r="F366" s="1"/>
      <c r="G366" s="1"/>
      <c r="H366" s="1"/>
      <c r="I366" s="1"/>
      <c r="J366" s="1"/>
      <c r="K366" s="54"/>
      <c r="L366" s="55"/>
    </row>
    <row r="367" spans="5:12" x14ac:dyDescent="0.35">
      <c r="E367" s="1"/>
      <c r="F367" s="1"/>
      <c r="G367" s="1"/>
      <c r="H367" s="1"/>
      <c r="I367" s="1"/>
      <c r="J367" s="1"/>
      <c r="K367" s="54"/>
      <c r="L367" s="55"/>
    </row>
    <row r="368" spans="5:12" x14ac:dyDescent="0.35">
      <c r="E368" s="1"/>
      <c r="F368" s="1"/>
      <c r="G368" s="1"/>
      <c r="H368" s="1"/>
      <c r="I368" s="1"/>
      <c r="J368" s="1"/>
      <c r="K368" s="54"/>
      <c r="L368" s="55"/>
    </row>
    <row r="369" spans="5:12" x14ac:dyDescent="0.35">
      <c r="E369" s="1"/>
      <c r="F369" s="1"/>
      <c r="G369" s="1"/>
      <c r="H369" s="1"/>
      <c r="I369" s="1"/>
      <c r="J369" s="1"/>
      <c r="K369" s="54"/>
      <c r="L369" s="55"/>
    </row>
    <row r="370" spans="5:12" x14ac:dyDescent="0.35">
      <c r="E370" s="1"/>
      <c r="F370" s="1"/>
      <c r="G370" s="1"/>
      <c r="H370" s="1"/>
      <c r="I370" s="1"/>
      <c r="J370" s="1"/>
      <c r="K370" s="54"/>
      <c r="L370" s="55"/>
    </row>
    <row r="371" spans="5:12" x14ac:dyDescent="0.35">
      <c r="E371" s="1"/>
      <c r="F371" s="1"/>
      <c r="G371" s="1"/>
      <c r="H371" s="1"/>
      <c r="I371" s="1"/>
      <c r="J371" s="1"/>
      <c r="K371" s="54"/>
      <c r="L371" s="55"/>
    </row>
    <row r="372" spans="5:12" x14ac:dyDescent="0.35">
      <c r="E372" s="1"/>
      <c r="F372" s="1"/>
      <c r="G372" s="1"/>
      <c r="H372" s="1"/>
      <c r="I372" s="1"/>
      <c r="J372" s="1"/>
      <c r="K372" s="54"/>
      <c r="L372" s="55"/>
    </row>
    <row r="373" spans="5:12" x14ac:dyDescent="0.35">
      <c r="E373" s="1"/>
      <c r="F373" s="1"/>
      <c r="G373" s="1"/>
      <c r="H373" s="1"/>
      <c r="I373" s="1"/>
      <c r="J373" s="1"/>
      <c r="K373" s="54"/>
      <c r="L373" s="55"/>
    </row>
    <row r="374" spans="5:12" x14ac:dyDescent="0.35">
      <c r="E374" s="1"/>
      <c r="F374" s="1"/>
      <c r="G374" s="1"/>
      <c r="H374" s="1"/>
      <c r="I374" s="1"/>
      <c r="J374" s="1"/>
      <c r="K374" s="54"/>
      <c r="L374" s="55"/>
    </row>
    <row r="375" spans="5:12" x14ac:dyDescent="0.35">
      <c r="E375" s="1"/>
      <c r="F375" s="1"/>
      <c r="G375" s="1"/>
      <c r="H375" s="1"/>
      <c r="I375" s="1"/>
      <c r="J375" s="1"/>
      <c r="K375" s="54"/>
      <c r="L375" s="55"/>
    </row>
    <row r="376" spans="5:12" x14ac:dyDescent="0.35">
      <c r="E376" s="1"/>
      <c r="F376" s="1"/>
      <c r="G376" s="1"/>
      <c r="H376" s="1"/>
      <c r="I376" s="1"/>
      <c r="J376" s="1"/>
      <c r="K376" s="54"/>
      <c r="L376" s="55"/>
    </row>
    <row r="377" spans="5:12" x14ac:dyDescent="0.35">
      <c r="E377" s="1"/>
      <c r="F377" s="1"/>
      <c r="G377" s="1"/>
      <c r="H377" s="1"/>
      <c r="I377" s="1"/>
      <c r="J377" s="1"/>
      <c r="K377" s="54"/>
      <c r="L377" s="55"/>
    </row>
    <row r="378" spans="5:12" x14ac:dyDescent="0.35">
      <c r="E378" s="1"/>
      <c r="F378" s="1"/>
      <c r="G378" s="1"/>
      <c r="H378" s="1"/>
      <c r="I378" s="1"/>
      <c r="J378" s="1"/>
      <c r="K378" s="54"/>
      <c r="L378" s="55"/>
    </row>
    <row r="379" spans="5:12" x14ac:dyDescent="0.35">
      <c r="E379" s="1"/>
      <c r="F379" s="1"/>
      <c r="G379" s="1"/>
      <c r="H379" s="1"/>
      <c r="I379" s="1"/>
      <c r="J379" s="1"/>
      <c r="K379" s="54"/>
      <c r="L379" s="55"/>
    </row>
    <row r="380" spans="5:12" x14ac:dyDescent="0.35">
      <c r="E380" s="1"/>
      <c r="F380" s="1"/>
      <c r="G380" s="1"/>
      <c r="H380" s="1"/>
      <c r="I380" s="1"/>
      <c r="J380" s="1"/>
      <c r="K380" s="54"/>
      <c r="L380" s="55"/>
    </row>
    <row r="381" spans="5:12" x14ac:dyDescent="0.35">
      <c r="E381" s="1"/>
      <c r="F381" s="1"/>
      <c r="G381" s="1"/>
      <c r="H381" s="1"/>
      <c r="I381" s="1"/>
      <c r="J381" s="1"/>
      <c r="K381" s="54"/>
      <c r="L381" s="55"/>
    </row>
    <row r="382" spans="5:12" x14ac:dyDescent="0.35">
      <c r="E382" s="1"/>
      <c r="F382" s="1"/>
      <c r="G382" s="1"/>
      <c r="H382" s="1"/>
      <c r="I382" s="1"/>
      <c r="J382" s="1"/>
      <c r="K382" s="54"/>
      <c r="L382" s="55"/>
    </row>
    <row r="383" spans="5:12" x14ac:dyDescent="0.35">
      <c r="E383" s="1"/>
      <c r="F383" s="1"/>
      <c r="G383" s="1"/>
      <c r="H383" s="1"/>
      <c r="I383" s="1"/>
      <c r="J383" s="1"/>
      <c r="K383" s="54"/>
      <c r="L383" s="55"/>
    </row>
    <row r="384" spans="5:12" x14ac:dyDescent="0.35">
      <c r="E384" s="1"/>
      <c r="F384" s="1"/>
      <c r="G384" s="1"/>
      <c r="H384" s="1"/>
      <c r="I384" s="1"/>
      <c r="J384" s="1"/>
      <c r="K384" s="54"/>
      <c r="L384" s="55"/>
    </row>
    <row r="385" spans="5:12" x14ac:dyDescent="0.35">
      <c r="E385" s="1"/>
      <c r="F385" s="1"/>
      <c r="G385" s="1"/>
      <c r="H385" s="1"/>
      <c r="I385" s="1"/>
      <c r="J385" s="1"/>
      <c r="K385" s="54"/>
      <c r="L385" s="55"/>
    </row>
    <row r="386" spans="5:12" x14ac:dyDescent="0.35">
      <c r="E386" s="1"/>
      <c r="F386" s="1"/>
      <c r="G386" s="1"/>
      <c r="H386" s="1"/>
      <c r="I386" s="1"/>
      <c r="J386" s="1"/>
      <c r="K386" s="54"/>
      <c r="L386" s="55"/>
    </row>
    <row r="387" spans="5:12" x14ac:dyDescent="0.35">
      <c r="E387" s="1"/>
      <c r="F387" s="1"/>
      <c r="G387" s="1"/>
      <c r="H387" s="1"/>
      <c r="I387" s="1"/>
      <c r="J387" s="1"/>
      <c r="K387" s="54"/>
      <c r="L387" s="55"/>
    </row>
    <row r="388" spans="5:12" x14ac:dyDescent="0.35">
      <c r="E388" s="1"/>
      <c r="F388" s="1"/>
      <c r="G388" s="1"/>
      <c r="H388" s="1"/>
      <c r="I388" s="1"/>
      <c r="J388" s="1"/>
      <c r="K388" s="54"/>
      <c r="L388" s="55"/>
    </row>
    <row r="389" spans="5:12" x14ac:dyDescent="0.35">
      <c r="E389" s="1"/>
      <c r="F389" s="1"/>
      <c r="G389" s="1"/>
      <c r="H389" s="1"/>
      <c r="I389" s="1"/>
      <c r="J389" s="1"/>
      <c r="K389" s="54"/>
      <c r="L389" s="55"/>
    </row>
    <row r="390" spans="5:12" x14ac:dyDescent="0.35">
      <c r="E390" s="1"/>
      <c r="F390" s="1"/>
      <c r="G390" s="1"/>
      <c r="H390" s="1"/>
      <c r="I390" s="1"/>
      <c r="J390" s="1"/>
      <c r="K390" s="54"/>
      <c r="L390" s="55"/>
    </row>
  </sheetData>
  <mergeCells count="111">
    <mergeCell ref="C126:C144"/>
    <mergeCell ref="C173:C174"/>
    <mergeCell ref="B172:B181"/>
    <mergeCell ref="C178:C181"/>
    <mergeCell ref="C168:C171"/>
    <mergeCell ref="A227:J227"/>
    <mergeCell ref="A200:A226"/>
    <mergeCell ref="C224:D224"/>
    <mergeCell ref="B232:B235"/>
    <mergeCell ref="C235:D235"/>
    <mergeCell ref="C232:D232"/>
    <mergeCell ref="C234:D234"/>
    <mergeCell ref="C233:D233"/>
    <mergeCell ref="B210:B222"/>
    <mergeCell ref="C226:D226"/>
    <mergeCell ref="C209:D209"/>
    <mergeCell ref="C202:D202"/>
    <mergeCell ref="C201:D201"/>
    <mergeCell ref="E200:K200"/>
    <mergeCell ref="C200:D200"/>
    <mergeCell ref="C204:D204"/>
    <mergeCell ref="C3:D3"/>
    <mergeCell ref="E3:G3"/>
    <mergeCell ref="E4:G4"/>
    <mergeCell ref="H4:L4"/>
    <mergeCell ref="E115:K115"/>
    <mergeCell ref="A70:A113"/>
    <mergeCell ref="B112:B113"/>
    <mergeCell ref="C104:C109"/>
    <mergeCell ref="E70:K70"/>
    <mergeCell ref="B86:B103"/>
    <mergeCell ref="A115:A198"/>
    <mergeCell ref="C184:C187"/>
    <mergeCell ref="C68:D68"/>
    <mergeCell ref="C182:C183"/>
    <mergeCell ref="C145:C150"/>
    <mergeCell ref="C117:C120"/>
    <mergeCell ref="B191:B194"/>
    <mergeCell ref="C191:C194"/>
    <mergeCell ref="C195:C198"/>
    <mergeCell ref="B195:B198"/>
    <mergeCell ref="B182:B188"/>
    <mergeCell ref="C124:C125"/>
    <mergeCell ref="B117:B125"/>
    <mergeCell ref="C121:C123"/>
    <mergeCell ref="A1:L1"/>
    <mergeCell ref="A2:B2"/>
    <mergeCell ref="C2:D2"/>
    <mergeCell ref="E2:G2"/>
    <mergeCell ref="H2:L2"/>
    <mergeCell ref="A16:A50"/>
    <mergeCell ref="A51:J51"/>
    <mergeCell ref="B9:B14"/>
    <mergeCell ref="A15:J15"/>
    <mergeCell ref="A6:A14"/>
    <mergeCell ref="B31:B50"/>
    <mergeCell ref="C47:C48"/>
    <mergeCell ref="B17:B29"/>
    <mergeCell ref="C33:C34"/>
    <mergeCell ref="C35:C36"/>
    <mergeCell ref="C37:C38"/>
    <mergeCell ref="C39:C40"/>
    <mergeCell ref="C41:C42"/>
    <mergeCell ref="C43:C44"/>
    <mergeCell ref="C45:C46"/>
    <mergeCell ref="C5:D5"/>
    <mergeCell ref="E6:K6"/>
    <mergeCell ref="H3:L3"/>
    <mergeCell ref="A3:B3"/>
    <mergeCell ref="A52:A68"/>
    <mergeCell ref="C110:C111"/>
    <mergeCell ref="B104:B111"/>
    <mergeCell ref="A114:J114"/>
    <mergeCell ref="A69:J69"/>
    <mergeCell ref="B65:B66"/>
    <mergeCell ref="B57:B60"/>
    <mergeCell ref="B61:B63"/>
    <mergeCell ref="A263:J263"/>
    <mergeCell ref="B156:B171"/>
    <mergeCell ref="C161:C167"/>
    <mergeCell ref="B126:B155"/>
    <mergeCell ref="C151:C155"/>
    <mergeCell ref="C156:C160"/>
    <mergeCell ref="B53:B54"/>
    <mergeCell ref="B55:B56"/>
    <mergeCell ref="C225:D225"/>
    <mergeCell ref="B205:B206"/>
    <mergeCell ref="C206:D206"/>
    <mergeCell ref="C208:D208"/>
    <mergeCell ref="C207:D207"/>
    <mergeCell ref="A199:J199"/>
    <mergeCell ref="C203:D203"/>
    <mergeCell ref="C205:D205"/>
    <mergeCell ref="A264:J264"/>
    <mergeCell ref="A265:J265"/>
    <mergeCell ref="A266:J266"/>
    <mergeCell ref="C237:C242"/>
    <mergeCell ref="C243:C252"/>
    <mergeCell ref="C253:C255"/>
    <mergeCell ref="B236:B257"/>
    <mergeCell ref="B259:B260"/>
    <mergeCell ref="C259:C260"/>
    <mergeCell ref="A228:A260"/>
    <mergeCell ref="A261:J261"/>
    <mergeCell ref="A262:J262"/>
    <mergeCell ref="C231:D231"/>
    <mergeCell ref="B229:B231"/>
    <mergeCell ref="C229:D229"/>
    <mergeCell ref="C230:D230"/>
    <mergeCell ref="E228:K228"/>
    <mergeCell ref="C228:D22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99A8-B2CC-400F-AEF9-36BADD84D87C}">
  <dimension ref="A1:T140"/>
  <sheetViews>
    <sheetView workbookViewId="0">
      <selection activeCell="K14" sqref="K14"/>
    </sheetView>
  </sheetViews>
  <sheetFormatPr defaultRowHeight="12.75" x14ac:dyDescent="0.35"/>
  <cols>
    <col min="1" max="1" width="12.640625" customWidth="1"/>
    <col min="2" max="2" width="16.35546875" customWidth="1"/>
    <col min="3" max="3" width="30.28515625" bestFit="1" customWidth="1"/>
    <col min="4" max="4" width="9.42578125" bestFit="1" customWidth="1"/>
    <col min="5" max="5" width="7.35546875" bestFit="1" customWidth="1"/>
    <col min="6" max="6" width="5.85546875" bestFit="1" customWidth="1"/>
    <col min="7" max="7" width="9.42578125" bestFit="1" customWidth="1"/>
    <col min="8" max="10" width="5.85546875" bestFit="1" customWidth="1"/>
    <col min="11" max="11" width="13.640625" bestFit="1" customWidth="1"/>
    <col min="12" max="12" width="26.2109375" bestFit="1" customWidth="1"/>
  </cols>
  <sheetData>
    <row r="1" spans="1:20" ht="22.9" customHeight="1" x14ac:dyDescent="0.35">
      <c r="A1" s="331" t="s">
        <v>1759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228"/>
      <c r="N1" s="229"/>
      <c r="O1" s="229"/>
      <c r="P1" s="229"/>
      <c r="Q1" s="229"/>
      <c r="R1" s="229"/>
      <c r="S1" s="229"/>
      <c r="T1" s="229"/>
    </row>
    <row r="2" spans="1:20" ht="13.5" x14ac:dyDescent="0.35">
      <c r="A2" s="330" t="s">
        <v>4</v>
      </c>
      <c r="B2" s="330"/>
      <c r="C2" s="285" t="s">
        <v>5</v>
      </c>
      <c r="D2" s="285"/>
      <c r="E2" s="326" t="s">
        <v>1760</v>
      </c>
      <c r="F2" s="326"/>
      <c r="G2" s="326"/>
      <c r="H2" s="327" t="s">
        <v>1761</v>
      </c>
      <c r="I2" s="327"/>
      <c r="J2" s="327"/>
      <c r="K2" s="327"/>
      <c r="L2" s="327"/>
      <c r="M2" s="228"/>
      <c r="N2" s="229"/>
      <c r="O2" s="229"/>
      <c r="P2" s="229"/>
      <c r="Q2" s="229"/>
      <c r="R2" s="229"/>
      <c r="S2" s="229"/>
      <c r="T2" s="229"/>
    </row>
    <row r="3" spans="1:20" ht="13.5" x14ac:dyDescent="0.35">
      <c r="A3" s="330" t="s">
        <v>8</v>
      </c>
      <c r="B3" s="330"/>
      <c r="C3" s="285" t="s">
        <v>9</v>
      </c>
      <c r="D3" s="285"/>
      <c r="E3" s="326" t="s">
        <v>1762</v>
      </c>
      <c r="F3" s="326"/>
      <c r="G3" s="326"/>
      <c r="H3" s="327" t="s">
        <v>1763</v>
      </c>
      <c r="I3" s="327"/>
      <c r="J3" s="327"/>
      <c r="K3" s="327"/>
      <c r="L3" s="327"/>
      <c r="M3" s="228"/>
      <c r="N3" s="229"/>
      <c r="O3" s="229"/>
      <c r="P3" s="229"/>
      <c r="Q3" s="229"/>
      <c r="R3" s="229"/>
      <c r="S3" s="229"/>
      <c r="T3" s="229"/>
    </row>
    <row r="4" spans="1:20" ht="13.5" x14ac:dyDescent="0.35">
      <c r="A4" s="232" t="s">
        <v>1764</v>
      </c>
      <c r="B4" s="223" t="s">
        <v>1765</v>
      </c>
      <c r="C4" s="224" t="s">
        <v>1766</v>
      </c>
      <c r="D4" s="223">
        <v>30</v>
      </c>
      <c r="E4" s="326" t="s">
        <v>1767</v>
      </c>
      <c r="F4" s="326"/>
      <c r="G4" s="326"/>
      <c r="H4" s="327" t="s">
        <v>1768</v>
      </c>
      <c r="I4" s="327"/>
      <c r="J4" s="327"/>
      <c r="K4" s="327"/>
      <c r="L4" s="327"/>
      <c r="M4" s="228"/>
      <c r="N4" s="229"/>
      <c r="O4" s="229"/>
      <c r="P4" s="229"/>
      <c r="Q4" s="229"/>
      <c r="R4" s="229"/>
      <c r="S4" s="229"/>
      <c r="T4" s="229"/>
    </row>
    <row r="5" spans="1:20" ht="15" x14ac:dyDescent="0.4">
      <c r="A5" s="233" t="s">
        <v>1769</v>
      </c>
      <c r="B5" s="233" t="s">
        <v>18</v>
      </c>
      <c r="C5" s="328" t="s">
        <v>1770</v>
      </c>
      <c r="D5" s="328"/>
      <c r="E5" s="233" t="s">
        <v>77</v>
      </c>
      <c r="F5" s="233" t="s">
        <v>23</v>
      </c>
      <c r="G5" s="233" t="s">
        <v>77</v>
      </c>
      <c r="H5" s="233" t="s">
        <v>23</v>
      </c>
      <c r="I5" s="233" t="s">
        <v>22</v>
      </c>
      <c r="J5" s="233" t="s">
        <v>23</v>
      </c>
      <c r="K5" s="234" t="s">
        <v>24</v>
      </c>
      <c r="L5" s="233" t="s">
        <v>1</v>
      </c>
      <c r="M5" s="230"/>
      <c r="N5" s="229"/>
      <c r="O5" s="229"/>
      <c r="P5" s="229"/>
      <c r="Q5" s="229"/>
      <c r="R5" s="229"/>
      <c r="S5" s="229"/>
      <c r="T5" s="229"/>
    </row>
    <row r="6" spans="1:20" ht="13.5" x14ac:dyDescent="0.35">
      <c r="A6" s="329" t="s">
        <v>1771</v>
      </c>
      <c r="B6" s="235" t="s">
        <v>42</v>
      </c>
      <c r="C6" s="235" t="s">
        <v>43</v>
      </c>
      <c r="D6" s="235" t="s">
        <v>284</v>
      </c>
      <c r="E6" s="235" t="s">
        <v>45</v>
      </c>
      <c r="F6" s="235" t="s">
        <v>46</v>
      </c>
      <c r="G6" s="235" t="s">
        <v>47</v>
      </c>
      <c r="H6" s="235" t="s">
        <v>48</v>
      </c>
      <c r="I6" s="235" t="s">
        <v>22</v>
      </c>
      <c r="J6" s="235" t="s">
        <v>23</v>
      </c>
      <c r="K6" s="236"/>
      <c r="L6" s="237" t="s">
        <v>1772</v>
      </c>
      <c r="M6" s="228"/>
      <c r="N6" s="229"/>
      <c r="O6" s="229"/>
      <c r="P6" s="229"/>
      <c r="Q6" s="229"/>
      <c r="R6" s="229"/>
      <c r="S6" s="229"/>
      <c r="T6" s="229"/>
    </row>
    <row r="7" spans="1:20" ht="27" x14ac:dyDescent="0.35">
      <c r="A7" s="329"/>
      <c r="B7" s="223" t="s">
        <v>1773</v>
      </c>
      <c r="C7" s="226" t="s">
        <v>1774</v>
      </c>
      <c r="D7" s="226" t="s">
        <v>103</v>
      </c>
      <c r="E7" s="226">
        <v>1</v>
      </c>
      <c r="F7" s="226" t="s">
        <v>51</v>
      </c>
      <c r="G7" s="226">
        <v>2</v>
      </c>
      <c r="H7" s="226" t="s">
        <v>48</v>
      </c>
      <c r="I7" s="226">
        <v>450</v>
      </c>
      <c r="J7" s="226" t="s">
        <v>33</v>
      </c>
      <c r="K7" s="238">
        <f>E7*G7*I7</f>
        <v>900</v>
      </c>
      <c r="L7" s="239" t="s">
        <v>1775</v>
      </c>
      <c r="M7" s="228"/>
      <c r="N7" s="229"/>
      <c r="O7" s="229"/>
      <c r="P7" s="229"/>
      <c r="Q7" s="229"/>
      <c r="R7" s="229"/>
      <c r="S7" s="229"/>
      <c r="T7" s="229"/>
    </row>
    <row r="8" spans="1:20" ht="27" x14ac:dyDescent="0.35">
      <c r="A8" s="329"/>
      <c r="B8" s="223" t="s">
        <v>1773</v>
      </c>
      <c r="C8" s="226" t="s">
        <v>1776</v>
      </c>
      <c r="D8" s="226" t="s">
        <v>103</v>
      </c>
      <c r="E8" s="226">
        <v>23</v>
      </c>
      <c r="F8" s="226" t="s">
        <v>51</v>
      </c>
      <c r="G8" s="226">
        <v>4</v>
      </c>
      <c r="H8" s="226" t="s">
        <v>48</v>
      </c>
      <c r="I8" s="226">
        <v>450</v>
      </c>
      <c r="J8" s="226" t="s">
        <v>33</v>
      </c>
      <c r="K8" s="238">
        <f>E8*G8*I8</f>
        <v>41400</v>
      </c>
      <c r="L8" s="239" t="s">
        <v>1775</v>
      </c>
      <c r="M8" s="228"/>
      <c r="N8" s="229"/>
      <c r="O8" s="229"/>
      <c r="P8" s="229"/>
      <c r="Q8" s="229"/>
      <c r="R8" s="229"/>
      <c r="S8" s="229"/>
      <c r="T8" s="229"/>
    </row>
    <row r="9" spans="1:20" ht="13.5" x14ac:dyDescent="0.35">
      <c r="A9" s="322" t="s">
        <v>1777</v>
      </c>
      <c r="B9" s="322"/>
      <c r="C9" s="322"/>
      <c r="D9" s="322"/>
      <c r="E9" s="322"/>
      <c r="F9" s="322"/>
      <c r="G9" s="322"/>
      <c r="H9" s="322"/>
      <c r="I9" s="322"/>
      <c r="J9" s="322"/>
      <c r="K9" s="240">
        <f>SUM(K7:K8)</f>
        <v>42300</v>
      </c>
      <c r="L9" s="241"/>
      <c r="M9" s="228"/>
      <c r="N9" s="229"/>
      <c r="O9" s="229"/>
      <c r="P9" s="229"/>
      <c r="Q9" s="229"/>
      <c r="R9" s="229"/>
      <c r="S9" s="229"/>
      <c r="T9" s="229"/>
    </row>
    <row r="10" spans="1:20" ht="13.5" x14ac:dyDescent="0.35">
      <c r="A10" s="285" t="s">
        <v>1778</v>
      </c>
      <c r="B10" s="235" t="s">
        <v>1779</v>
      </c>
      <c r="C10" s="323" t="s">
        <v>1494</v>
      </c>
      <c r="D10" s="323"/>
      <c r="E10" s="235" t="s">
        <v>77</v>
      </c>
      <c r="F10" s="235" t="s">
        <v>327</v>
      </c>
      <c r="G10" s="235" t="s">
        <v>77</v>
      </c>
      <c r="H10" s="235" t="s">
        <v>23</v>
      </c>
      <c r="I10" s="235" t="s">
        <v>22</v>
      </c>
      <c r="J10" s="235" t="s">
        <v>23</v>
      </c>
      <c r="K10" s="236"/>
      <c r="L10" s="242" t="s">
        <v>1780</v>
      </c>
      <c r="M10" s="228"/>
      <c r="N10" s="229"/>
      <c r="O10" s="229"/>
      <c r="P10" s="229"/>
      <c r="Q10" s="229"/>
      <c r="R10" s="229"/>
      <c r="S10" s="229"/>
      <c r="T10" s="229"/>
    </row>
    <row r="11" spans="1:20" ht="67.5" x14ac:dyDescent="0.35">
      <c r="A11" s="285"/>
      <c r="B11" s="223" t="s">
        <v>361</v>
      </c>
      <c r="C11" s="285" t="s">
        <v>1781</v>
      </c>
      <c r="D11" s="285"/>
      <c r="E11" s="223">
        <v>1</v>
      </c>
      <c r="F11" s="223" t="s">
        <v>327</v>
      </c>
      <c r="G11" s="223">
        <v>33</v>
      </c>
      <c r="H11" s="223" t="s">
        <v>327</v>
      </c>
      <c r="I11" s="243">
        <v>200</v>
      </c>
      <c r="J11" s="223" t="s">
        <v>33</v>
      </c>
      <c r="K11" s="244">
        <f>E11*G11*I11</f>
        <v>6600</v>
      </c>
      <c r="L11" s="245" t="s">
        <v>1782</v>
      </c>
      <c r="M11" s="228"/>
      <c r="N11" s="229"/>
      <c r="O11" s="229"/>
      <c r="P11" s="229"/>
      <c r="Q11" s="229"/>
      <c r="R11" s="229"/>
      <c r="S11" s="229"/>
      <c r="T11" s="229"/>
    </row>
    <row r="12" spans="1:20" ht="67.5" x14ac:dyDescent="0.35">
      <c r="A12" s="285"/>
      <c r="B12" s="223" t="s">
        <v>362</v>
      </c>
      <c r="C12" s="285" t="s">
        <v>1781</v>
      </c>
      <c r="D12" s="285"/>
      <c r="E12" s="223">
        <v>1</v>
      </c>
      <c r="F12" s="223" t="s">
        <v>327</v>
      </c>
      <c r="G12" s="223">
        <v>30</v>
      </c>
      <c r="H12" s="223" t="s">
        <v>327</v>
      </c>
      <c r="I12" s="243">
        <v>200</v>
      </c>
      <c r="J12" s="223" t="s">
        <v>33</v>
      </c>
      <c r="K12" s="244">
        <f t="shared" ref="K12:K13" si="0">E12*G12*I12</f>
        <v>6000</v>
      </c>
      <c r="L12" s="245" t="s">
        <v>1783</v>
      </c>
      <c r="M12" s="228"/>
      <c r="N12" s="229"/>
      <c r="O12" s="229"/>
      <c r="P12" s="229"/>
      <c r="Q12" s="229"/>
      <c r="R12" s="229"/>
      <c r="S12" s="229"/>
      <c r="T12" s="229"/>
    </row>
    <row r="13" spans="1:20" ht="121.5" x14ac:dyDescent="0.35">
      <c r="A13" s="285"/>
      <c r="B13" s="223" t="s">
        <v>364</v>
      </c>
      <c r="C13" s="285" t="s">
        <v>1781</v>
      </c>
      <c r="D13" s="285"/>
      <c r="E13" s="223">
        <v>1</v>
      </c>
      <c r="F13" s="223" t="s">
        <v>327</v>
      </c>
      <c r="G13" s="223">
        <v>30</v>
      </c>
      <c r="H13" s="223" t="s">
        <v>327</v>
      </c>
      <c r="I13" s="243">
        <v>200</v>
      </c>
      <c r="J13" s="223" t="s">
        <v>33</v>
      </c>
      <c r="K13" s="244">
        <f t="shared" si="0"/>
        <v>6000</v>
      </c>
      <c r="L13" s="245" t="s">
        <v>1784</v>
      </c>
      <c r="M13" s="228"/>
      <c r="N13" s="229"/>
      <c r="O13" s="229"/>
      <c r="P13" s="229"/>
      <c r="Q13" s="229"/>
      <c r="R13" s="229"/>
      <c r="S13" s="229"/>
      <c r="T13" s="229"/>
    </row>
    <row r="14" spans="1:20" ht="13.5" x14ac:dyDescent="0.35">
      <c r="A14" s="322" t="s">
        <v>113</v>
      </c>
      <c r="B14" s="322"/>
      <c r="C14" s="322"/>
      <c r="D14" s="322"/>
      <c r="E14" s="322"/>
      <c r="F14" s="322"/>
      <c r="G14" s="322"/>
      <c r="H14" s="322"/>
      <c r="I14" s="322"/>
      <c r="J14" s="322"/>
      <c r="K14" s="240">
        <f>SUM(K11:K13)</f>
        <v>18600</v>
      </c>
      <c r="L14" s="241"/>
      <c r="M14" s="228"/>
      <c r="N14" s="229"/>
      <c r="O14" s="229"/>
      <c r="P14" s="229"/>
      <c r="Q14" s="229"/>
      <c r="R14" s="229"/>
      <c r="S14" s="229"/>
      <c r="T14" s="229"/>
    </row>
    <row r="15" spans="1:20" ht="13.5" x14ac:dyDescent="0.35">
      <c r="A15" s="285" t="s">
        <v>1785</v>
      </c>
      <c r="B15" s="235" t="s">
        <v>1786</v>
      </c>
      <c r="C15" s="323" t="s">
        <v>1494</v>
      </c>
      <c r="D15" s="323"/>
      <c r="E15" s="235" t="s">
        <v>77</v>
      </c>
      <c r="F15" s="235" t="s">
        <v>51</v>
      </c>
      <c r="G15" s="235" t="s">
        <v>77</v>
      </c>
      <c r="H15" s="235" t="s">
        <v>23</v>
      </c>
      <c r="I15" s="235" t="s">
        <v>22</v>
      </c>
      <c r="J15" s="235" t="s">
        <v>23</v>
      </c>
      <c r="K15" s="236"/>
      <c r="L15" s="242"/>
      <c r="M15" s="228"/>
      <c r="N15" s="229"/>
      <c r="O15" s="229"/>
      <c r="P15" s="229"/>
      <c r="Q15" s="229"/>
      <c r="R15" s="229"/>
      <c r="S15" s="229"/>
      <c r="T15" s="229"/>
    </row>
    <row r="16" spans="1:20" ht="13.5" x14ac:dyDescent="0.35">
      <c r="A16" s="285"/>
      <c r="B16" s="223" t="s">
        <v>1787</v>
      </c>
      <c r="C16" s="285" t="s">
        <v>1788</v>
      </c>
      <c r="D16" s="285"/>
      <c r="E16" s="223">
        <v>1</v>
      </c>
      <c r="F16" s="223" t="s">
        <v>51</v>
      </c>
      <c r="G16" s="223">
        <v>2</v>
      </c>
      <c r="H16" s="223" t="s">
        <v>80</v>
      </c>
      <c r="I16" s="243">
        <v>8000</v>
      </c>
      <c r="J16" s="223" t="s">
        <v>33</v>
      </c>
      <c r="K16" s="244">
        <f>E16*G16*I16</f>
        <v>16000</v>
      </c>
      <c r="L16" s="246"/>
      <c r="M16" s="228"/>
      <c r="N16" s="229"/>
      <c r="O16" s="229"/>
      <c r="P16" s="229"/>
      <c r="Q16" s="229"/>
      <c r="R16" s="229"/>
      <c r="S16" s="229"/>
      <c r="T16" s="229"/>
    </row>
    <row r="17" spans="1:20" ht="13.5" x14ac:dyDescent="0.35">
      <c r="A17" s="322" t="s">
        <v>1789</v>
      </c>
      <c r="B17" s="322"/>
      <c r="C17" s="322"/>
      <c r="D17" s="322"/>
      <c r="E17" s="322"/>
      <c r="F17" s="322"/>
      <c r="G17" s="322"/>
      <c r="H17" s="322"/>
      <c r="I17" s="322"/>
      <c r="J17" s="322"/>
      <c r="K17" s="240">
        <f>SUM(K16)</f>
        <v>16000</v>
      </c>
      <c r="L17" s="241"/>
      <c r="M17" s="228"/>
      <c r="N17" s="229"/>
      <c r="O17" s="229"/>
      <c r="P17" s="229"/>
      <c r="Q17" s="229"/>
      <c r="R17" s="229"/>
      <c r="S17" s="229"/>
      <c r="T17" s="229"/>
    </row>
    <row r="18" spans="1:20" ht="13.5" x14ac:dyDescent="0.35">
      <c r="A18" s="285" t="s">
        <v>1790</v>
      </c>
      <c r="B18" s="235" t="s">
        <v>1498</v>
      </c>
      <c r="C18" s="323" t="s">
        <v>1494</v>
      </c>
      <c r="D18" s="323"/>
      <c r="E18" s="235" t="s">
        <v>77</v>
      </c>
      <c r="F18" s="235" t="s">
        <v>51</v>
      </c>
      <c r="G18" s="235" t="s">
        <v>77</v>
      </c>
      <c r="H18" s="235" t="s">
        <v>23</v>
      </c>
      <c r="I18" s="235" t="s">
        <v>22</v>
      </c>
      <c r="J18" s="235" t="s">
        <v>23</v>
      </c>
      <c r="K18" s="236"/>
      <c r="L18" s="242"/>
      <c r="M18" s="228"/>
      <c r="N18" s="229"/>
      <c r="O18" s="229"/>
      <c r="P18" s="229"/>
      <c r="Q18" s="229"/>
      <c r="R18" s="229"/>
      <c r="S18" s="229"/>
      <c r="T18" s="229"/>
    </row>
    <row r="19" spans="1:20" ht="13.5" x14ac:dyDescent="0.35">
      <c r="A19" s="285"/>
      <c r="B19" s="223" t="s">
        <v>510</v>
      </c>
      <c r="C19" s="285" t="s">
        <v>1791</v>
      </c>
      <c r="D19" s="285"/>
      <c r="E19" s="223">
        <v>1</v>
      </c>
      <c r="F19" s="223" t="s">
        <v>31</v>
      </c>
      <c r="G19" s="223">
        <v>1</v>
      </c>
      <c r="H19" s="223" t="s">
        <v>32</v>
      </c>
      <c r="I19" s="243">
        <v>18</v>
      </c>
      <c r="J19" s="223" t="s">
        <v>33</v>
      </c>
      <c r="K19" s="244">
        <f>E19*G19*I19</f>
        <v>18</v>
      </c>
      <c r="L19" s="246"/>
      <c r="M19" s="228"/>
      <c r="N19" s="229"/>
      <c r="O19" s="229"/>
      <c r="P19" s="229"/>
      <c r="Q19" s="229"/>
      <c r="R19" s="229"/>
      <c r="S19" s="229"/>
      <c r="T19" s="229"/>
    </row>
    <row r="20" spans="1:20" ht="13.5" x14ac:dyDescent="0.35">
      <c r="A20" s="324" t="s">
        <v>1792</v>
      </c>
      <c r="B20" s="322"/>
      <c r="C20" s="322"/>
      <c r="D20" s="322"/>
      <c r="E20" s="322"/>
      <c r="F20" s="322"/>
      <c r="G20" s="322"/>
      <c r="H20" s="322"/>
      <c r="I20" s="322"/>
      <c r="J20" s="322"/>
      <c r="K20" s="240">
        <f>SUM(K19)</f>
        <v>18</v>
      </c>
      <c r="L20" s="241"/>
      <c r="M20" s="228"/>
      <c r="N20" s="229"/>
      <c r="O20" s="229"/>
      <c r="P20" s="229"/>
      <c r="Q20" s="229"/>
      <c r="R20" s="229"/>
      <c r="S20" s="229"/>
      <c r="T20" s="229"/>
    </row>
    <row r="21" spans="1:20" ht="13.5" x14ac:dyDescent="0.35">
      <c r="A21" s="325" t="s">
        <v>267</v>
      </c>
      <c r="B21" s="325"/>
      <c r="C21" s="325"/>
      <c r="D21" s="325"/>
      <c r="E21" s="325"/>
      <c r="F21" s="325"/>
      <c r="G21" s="325"/>
      <c r="H21" s="325"/>
      <c r="I21" s="325"/>
      <c r="J21" s="325"/>
      <c r="K21" s="247">
        <f>K9+K14+K17+K20</f>
        <v>76918</v>
      </c>
      <c r="L21" s="248"/>
      <c r="M21" s="228"/>
      <c r="N21" s="229"/>
      <c r="O21" s="229"/>
      <c r="P21" s="229"/>
      <c r="Q21" s="229"/>
      <c r="R21" s="229"/>
      <c r="S21" s="229"/>
      <c r="T21" s="229"/>
    </row>
    <row r="22" spans="1:20" ht="13.5" x14ac:dyDescent="0.35">
      <c r="A22" s="325" t="s">
        <v>269</v>
      </c>
      <c r="B22" s="325"/>
      <c r="C22" s="325"/>
      <c r="D22" s="325"/>
      <c r="E22" s="325"/>
      <c r="F22" s="325"/>
      <c r="G22" s="325"/>
      <c r="H22" s="325"/>
      <c r="I22" s="325"/>
      <c r="J22" s="325"/>
      <c r="K22" s="247">
        <f>K21*5%</f>
        <v>3845.9</v>
      </c>
      <c r="L22" s="248"/>
      <c r="M22" s="228"/>
      <c r="N22" s="229"/>
      <c r="O22" s="229"/>
      <c r="P22" s="229"/>
      <c r="Q22" s="229"/>
      <c r="R22" s="229"/>
      <c r="S22" s="229"/>
      <c r="T22" s="229"/>
    </row>
    <row r="23" spans="1:20" ht="13.5" x14ac:dyDescent="0.35">
      <c r="A23" s="325" t="s">
        <v>270</v>
      </c>
      <c r="B23" s="325"/>
      <c r="C23" s="325"/>
      <c r="D23" s="325"/>
      <c r="E23" s="325"/>
      <c r="F23" s="325"/>
      <c r="G23" s="325"/>
      <c r="H23" s="325"/>
      <c r="I23" s="325"/>
      <c r="J23" s="325"/>
      <c r="K23" s="247" t="s">
        <v>271</v>
      </c>
      <c r="L23" s="249"/>
      <c r="M23" s="228"/>
      <c r="N23" s="229"/>
      <c r="O23" s="229"/>
      <c r="P23" s="229"/>
      <c r="Q23" s="229"/>
      <c r="R23" s="229"/>
      <c r="S23" s="229"/>
      <c r="T23" s="229"/>
    </row>
    <row r="24" spans="1:20" ht="13.5" x14ac:dyDescent="0.35">
      <c r="A24" s="325" t="s">
        <v>272</v>
      </c>
      <c r="B24" s="325"/>
      <c r="C24" s="325"/>
      <c r="D24" s="325"/>
      <c r="E24" s="325"/>
      <c r="F24" s="325"/>
      <c r="G24" s="325"/>
      <c r="H24" s="325"/>
      <c r="I24" s="325"/>
      <c r="J24" s="325"/>
      <c r="K24" s="247">
        <f>(K21+K22)*6%</f>
        <v>4845.8339999999998</v>
      </c>
      <c r="L24" s="248"/>
      <c r="M24" s="228"/>
      <c r="N24" s="229"/>
      <c r="O24" s="229"/>
      <c r="P24" s="229"/>
      <c r="Q24" s="229"/>
      <c r="R24" s="229"/>
      <c r="S24" s="229"/>
      <c r="T24" s="229"/>
    </row>
    <row r="25" spans="1:20" ht="15" x14ac:dyDescent="0.35">
      <c r="A25" s="321" t="s">
        <v>2</v>
      </c>
      <c r="B25" s="321"/>
      <c r="C25" s="321"/>
      <c r="D25" s="321"/>
      <c r="E25" s="321"/>
      <c r="F25" s="321"/>
      <c r="G25" s="321"/>
      <c r="H25" s="321"/>
      <c r="I25" s="321"/>
      <c r="J25" s="321"/>
      <c r="K25" s="251">
        <f>K21+K22+K24</f>
        <v>85609.733999999997</v>
      </c>
      <c r="L25" s="250"/>
      <c r="M25" s="231"/>
      <c r="N25" s="229"/>
      <c r="O25" s="229"/>
      <c r="P25" s="229"/>
      <c r="Q25" s="229"/>
      <c r="R25" s="229"/>
      <c r="S25" s="229"/>
      <c r="T25" s="229"/>
    </row>
    <row r="26" spans="1:20" x14ac:dyDescent="0.35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</row>
    <row r="27" spans="1:20" x14ac:dyDescent="0.35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</row>
    <row r="28" spans="1:20" x14ac:dyDescent="0.35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</row>
    <row r="29" spans="1:20" x14ac:dyDescent="0.35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</row>
    <row r="30" spans="1:20" x14ac:dyDescent="0.35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</row>
    <row r="31" spans="1:20" x14ac:dyDescent="0.35">
      <c r="A31" s="229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</row>
    <row r="32" spans="1:20" x14ac:dyDescent="0.35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</row>
    <row r="33" spans="1:20" x14ac:dyDescent="0.35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</row>
    <row r="34" spans="1:20" x14ac:dyDescent="0.35">
      <c r="A34" s="229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</row>
    <row r="35" spans="1:20" x14ac:dyDescent="0.35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</row>
    <row r="36" spans="1:20" x14ac:dyDescent="0.35">
      <c r="A36" s="229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</row>
    <row r="37" spans="1:20" x14ac:dyDescent="0.35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</row>
    <row r="38" spans="1:20" x14ac:dyDescent="0.35">
      <c r="A38" s="229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</row>
    <row r="39" spans="1:20" x14ac:dyDescent="0.35">
      <c r="A39" s="229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</row>
    <row r="40" spans="1:20" x14ac:dyDescent="0.35">
      <c r="A40" s="229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</row>
    <row r="41" spans="1:20" x14ac:dyDescent="0.35">
      <c r="A41" s="229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</row>
    <row r="42" spans="1:20" x14ac:dyDescent="0.35">
      <c r="A42" s="229"/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</row>
    <row r="43" spans="1:20" x14ac:dyDescent="0.35">
      <c r="A43" s="229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</row>
    <row r="44" spans="1:20" x14ac:dyDescent="0.35">
      <c r="A44" s="229"/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</row>
    <row r="45" spans="1:20" x14ac:dyDescent="0.35">
      <c r="A45" s="229"/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</row>
    <row r="46" spans="1:20" x14ac:dyDescent="0.35">
      <c r="A46" s="229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</row>
    <row r="47" spans="1:20" x14ac:dyDescent="0.35">
      <c r="A47" s="229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</row>
    <row r="48" spans="1:20" x14ac:dyDescent="0.35">
      <c r="A48" s="229"/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</row>
    <row r="49" spans="1:20" x14ac:dyDescent="0.35">
      <c r="A49" s="229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</row>
    <row r="50" spans="1:20" x14ac:dyDescent="0.35">
      <c r="A50" s="229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</row>
    <row r="51" spans="1:20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</row>
    <row r="52" spans="1:20" x14ac:dyDescent="0.35">
      <c r="A52" s="229"/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</row>
    <row r="53" spans="1:20" x14ac:dyDescent="0.35">
      <c r="A53" s="229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</row>
    <row r="54" spans="1:20" x14ac:dyDescent="0.35">
      <c r="A54" s="229"/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</row>
    <row r="55" spans="1:20" x14ac:dyDescent="0.35">
      <c r="A55" s="229"/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</row>
    <row r="56" spans="1:20" x14ac:dyDescent="0.35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</row>
    <row r="57" spans="1:20" x14ac:dyDescent="0.35">
      <c r="A57" s="229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</row>
    <row r="58" spans="1:20" x14ac:dyDescent="0.35">
      <c r="A58" s="229"/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</row>
    <row r="59" spans="1:20" x14ac:dyDescent="0.35">
      <c r="A59" s="229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</row>
    <row r="60" spans="1:20" x14ac:dyDescent="0.35">
      <c r="A60" s="229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</row>
    <row r="61" spans="1:20" x14ac:dyDescent="0.35">
      <c r="A61" s="229"/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</row>
    <row r="62" spans="1:20" x14ac:dyDescent="0.35">
      <c r="A62" s="229"/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</row>
    <row r="63" spans="1:20" x14ac:dyDescent="0.35">
      <c r="A63" s="229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</row>
    <row r="64" spans="1:20" x14ac:dyDescent="0.35">
      <c r="A64" s="229"/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</row>
    <row r="65" spans="1:20" x14ac:dyDescent="0.35">
      <c r="A65" s="229"/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</row>
    <row r="66" spans="1:20" x14ac:dyDescent="0.35">
      <c r="A66" s="229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</row>
    <row r="67" spans="1:20" x14ac:dyDescent="0.35">
      <c r="A67" s="229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</row>
    <row r="68" spans="1:20" x14ac:dyDescent="0.35">
      <c r="A68" s="229"/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</row>
    <row r="69" spans="1:20" x14ac:dyDescent="0.35">
      <c r="A69" s="229"/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</row>
    <row r="70" spans="1:20" x14ac:dyDescent="0.35">
      <c r="A70" s="229"/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</row>
    <row r="71" spans="1:20" x14ac:dyDescent="0.35">
      <c r="A71" s="229"/>
      <c r="B71" s="229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</row>
    <row r="72" spans="1:20" x14ac:dyDescent="0.35">
      <c r="A72" s="229"/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</row>
    <row r="73" spans="1:20" x14ac:dyDescent="0.35">
      <c r="A73" s="229"/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</row>
    <row r="74" spans="1:20" x14ac:dyDescent="0.35">
      <c r="A74" s="229"/>
      <c r="B74" s="229"/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</row>
    <row r="75" spans="1:20" x14ac:dyDescent="0.35">
      <c r="A75" s="229"/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</row>
    <row r="76" spans="1:20" x14ac:dyDescent="0.35">
      <c r="A76" s="229"/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</row>
    <row r="77" spans="1:20" x14ac:dyDescent="0.35">
      <c r="A77" s="229"/>
      <c r="B77" s="229"/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</row>
    <row r="78" spans="1:20" x14ac:dyDescent="0.35">
      <c r="A78" s="229"/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</row>
    <row r="79" spans="1:20" x14ac:dyDescent="0.35">
      <c r="A79" s="229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</row>
    <row r="80" spans="1:20" x14ac:dyDescent="0.35">
      <c r="A80" s="229"/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</row>
    <row r="81" spans="1:20" x14ac:dyDescent="0.35">
      <c r="A81" s="229"/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</row>
    <row r="82" spans="1:20" x14ac:dyDescent="0.35">
      <c r="A82" s="229"/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</row>
    <row r="83" spans="1:20" x14ac:dyDescent="0.35">
      <c r="A83" s="229"/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</row>
    <row r="84" spans="1:20" x14ac:dyDescent="0.35">
      <c r="A84" s="229"/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</row>
    <row r="85" spans="1:20" x14ac:dyDescent="0.35">
      <c r="A85" s="229"/>
      <c r="B85" s="229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</row>
    <row r="86" spans="1:20" x14ac:dyDescent="0.35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</row>
    <row r="87" spans="1:20" x14ac:dyDescent="0.35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</row>
    <row r="88" spans="1:20" x14ac:dyDescent="0.35">
      <c r="A88" s="229"/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</row>
    <row r="89" spans="1:20" x14ac:dyDescent="0.35">
      <c r="A89" s="229"/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</row>
    <row r="90" spans="1:20" x14ac:dyDescent="0.35">
      <c r="A90" s="229"/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</row>
    <row r="91" spans="1:20" x14ac:dyDescent="0.35">
      <c r="A91" s="229"/>
      <c r="B91" s="229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</row>
    <row r="92" spans="1:20" x14ac:dyDescent="0.35">
      <c r="A92" s="229"/>
      <c r="B92" s="229"/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</row>
    <row r="93" spans="1:20" x14ac:dyDescent="0.35">
      <c r="A93" s="229"/>
      <c r="B93" s="229"/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</row>
    <row r="94" spans="1:20" x14ac:dyDescent="0.35">
      <c r="A94" s="229"/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</row>
    <row r="95" spans="1:20" x14ac:dyDescent="0.35">
      <c r="A95" s="229"/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</row>
    <row r="96" spans="1:20" x14ac:dyDescent="0.35">
      <c r="A96" s="229"/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</row>
    <row r="97" spans="1:20" x14ac:dyDescent="0.35">
      <c r="A97" s="229"/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</row>
    <row r="98" spans="1:20" x14ac:dyDescent="0.35">
      <c r="A98" s="229"/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</row>
    <row r="99" spans="1:20" x14ac:dyDescent="0.35">
      <c r="A99" s="229"/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</row>
    <row r="100" spans="1:20" x14ac:dyDescent="0.35">
      <c r="A100" s="229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</row>
    <row r="101" spans="1:20" x14ac:dyDescent="0.35">
      <c r="A101" s="229"/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</row>
    <row r="102" spans="1:20" x14ac:dyDescent="0.35">
      <c r="A102" s="229"/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</row>
    <row r="103" spans="1:20" x14ac:dyDescent="0.35">
      <c r="A103" s="229"/>
      <c r="B103" s="229"/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</row>
    <row r="104" spans="1:20" x14ac:dyDescent="0.35">
      <c r="A104" s="229"/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</row>
    <row r="105" spans="1:20" x14ac:dyDescent="0.35">
      <c r="A105" s="229"/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</row>
    <row r="106" spans="1:20" x14ac:dyDescent="0.35">
      <c r="A106" s="229"/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</row>
    <row r="107" spans="1:20" x14ac:dyDescent="0.35">
      <c r="A107" s="229"/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</row>
    <row r="108" spans="1:20" x14ac:dyDescent="0.35">
      <c r="A108" s="229"/>
      <c r="B108" s="229"/>
      <c r="C108" s="229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</row>
    <row r="109" spans="1:20" x14ac:dyDescent="0.35">
      <c r="A109" s="229"/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</row>
    <row r="110" spans="1:20" x14ac:dyDescent="0.35">
      <c r="A110" s="229"/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</row>
    <row r="111" spans="1:20" x14ac:dyDescent="0.35">
      <c r="A111" s="229"/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</row>
    <row r="112" spans="1:20" x14ac:dyDescent="0.35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</row>
    <row r="113" spans="1:20" x14ac:dyDescent="0.35">
      <c r="A113" s="229"/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</row>
    <row r="114" spans="1:20" x14ac:dyDescent="0.35">
      <c r="A114" s="229"/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</row>
    <row r="115" spans="1:20" x14ac:dyDescent="0.35">
      <c r="A115" s="229"/>
      <c r="B115" s="229"/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</row>
    <row r="116" spans="1:20" x14ac:dyDescent="0.35">
      <c r="A116" s="229"/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</row>
    <row r="117" spans="1:20" x14ac:dyDescent="0.35">
      <c r="A117" s="229"/>
      <c r="B117" s="229"/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</row>
    <row r="118" spans="1:20" x14ac:dyDescent="0.35">
      <c r="A118" s="229"/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</row>
    <row r="119" spans="1:20" x14ac:dyDescent="0.35">
      <c r="A119" s="229"/>
      <c r="B119" s="229"/>
      <c r="C119" s="229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</row>
    <row r="120" spans="1:20" x14ac:dyDescent="0.35">
      <c r="A120" s="229"/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</row>
    <row r="121" spans="1:20" x14ac:dyDescent="0.35">
      <c r="A121" s="229"/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</row>
    <row r="122" spans="1:20" x14ac:dyDescent="0.35">
      <c r="A122" s="229"/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</row>
    <row r="123" spans="1:20" x14ac:dyDescent="0.35">
      <c r="A123" s="229"/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</row>
    <row r="124" spans="1:20" x14ac:dyDescent="0.35">
      <c r="A124" s="229"/>
      <c r="B124" s="229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</row>
    <row r="125" spans="1:20" x14ac:dyDescent="0.35">
      <c r="A125" s="229"/>
      <c r="B125" s="229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</row>
    <row r="126" spans="1:20" x14ac:dyDescent="0.35">
      <c r="A126" s="229"/>
      <c r="B126" s="229"/>
      <c r="C126" s="229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</row>
    <row r="127" spans="1:20" x14ac:dyDescent="0.35">
      <c r="A127" s="229"/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</row>
    <row r="128" spans="1:20" x14ac:dyDescent="0.35">
      <c r="A128" s="229"/>
      <c r="B128" s="229"/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</row>
    <row r="129" spans="1:20" x14ac:dyDescent="0.35">
      <c r="A129" s="229"/>
      <c r="B129" s="229"/>
      <c r="C129" s="229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</row>
    <row r="130" spans="1:20" x14ac:dyDescent="0.35">
      <c r="A130" s="229"/>
      <c r="B130" s="229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</row>
    <row r="131" spans="1:20" x14ac:dyDescent="0.35">
      <c r="A131" s="229"/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</row>
    <row r="132" spans="1:20" x14ac:dyDescent="0.35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</row>
    <row r="133" spans="1:20" x14ac:dyDescent="0.35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</row>
    <row r="134" spans="1:20" x14ac:dyDescent="0.35">
      <c r="A134" s="229"/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</row>
    <row r="135" spans="1:20" x14ac:dyDescent="0.35">
      <c r="A135" s="229"/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</row>
    <row r="136" spans="1:20" x14ac:dyDescent="0.35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</row>
    <row r="137" spans="1:20" x14ac:dyDescent="0.35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</row>
    <row r="138" spans="1:20" x14ac:dyDescent="0.35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</row>
    <row r="139" spans="1:20" x14ac:dyDescent="0.35">
      <c r="A139" s="229"/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</row>
    <row r="140" spans="1:20" x14ac:dyDescent="0.35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</row>
  </sheetData>
  <mergeCells count="33">
    <mergeCell ref="A3:B3"/>
    <mergeCell ref="C3:D3"/>
    <mergeCell ref="E3:G3"/>
    <mergeCell ref="H3:L3"/>
    <mergeCell ref="A1:L1"/>
    <mergeCell ref="A2:B2"/>
    <mergeCell ref="C2:D2"/>
    <mergeCell ref="E2:G2"/>
    <mergeCell ref="H2:L2"/>
    <mergeCell ref="A10:A13"/>
    <mergeCell ref="C10:D10"/>
    <mergeCell ref="C11:D11"/>
    <mergeCell ref="C12:D12"/>
    <mergeCell ref="C13:D13"/>
    <mergeCell ref="E4:G4"/>
    <mergeCell ref="H4:L4"/>
    <mergeCell ref="C5:D5"/>
    <mergeCell ref="A6:A8"/>
    <mergeCell ref="A9:J9"/>
    <mergeCell ref="A25:J25"/>
    <mergeCell ref="A14:J14"/>
    <mergeCell ref="A15:A16"/>
    <mergeCell ref="C15:D15"/>
    <mergeCell ref="C16:D16"/>
    <mergeCell ref="A17:J17"/>
    <mergeCell ref="A18:A19"/>
    <mergeCell ref="C18:D18"/>
    <mergeCell ref="C19:D19"/>
    <mergeCell ref="A20:J20"/>
    <mergeCell ref="A21:J21"/>
    <mergeCell ref="A22:J22"/>
    <mergeCell ref="A23:J23"/>
    <mergeCell ref="A24:J2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51B89-9F53-4EE4-AC04-266005DA5A77}">
  <dimension ref="A1:M175"/>
  <sheetViews>
    <sheetView topLeftCell="A157" workbookViewId="0">
      <selection activeCell="H181" sqref="H181"/>
    </sheetView>
  </sheetViews>
  <sheetFormatPr defaultRowHeight="12.75" x14ac:dyDescent="0.35"/>
  <cols>
    <col min="1" max="1" width="5.42578125" bestFit="1" customWidth="1"/>
    <col min="2" max="2" width="17" bestFit="1" customWidth="1"/>
    <col min="3" max="3" width="9.5703125" bestFit="1" customWidth="1"/>
    <col min="4" max="4" width="7.28515625" bestFit="1" customWidth="1"/>
    <col min="5" max="5" width="15.5" bestFit="1" customWidth="1"/>
    <col min="6" max="6" width="25.28515625" bestFit="1" customWidth="1"/>
    <col min="7" max="7" width="5.28515625" bestFit="1" customWidth="1"/>
    <col min="8" max="8" width="6.85546875" bestFit="1" customWidth="1"/>
    <col min="9" max="9" width="5.28515625" bestFit="1" customWidth="1"/>
    <col min="10" max="10" width="7.28515625" bestFit="1" customWidth="1"/>
    <col min="11" max="12" width="9" bestFit="1" customWidth="1"/>
    <col min="13" max="13" width="5.140625" bestFit="1" customWidth="1"/>
  </cols>
  <sheetData>
    <row r="1" spans="1:13" ht="79.900000000000006" customHeight="1" x14ac:dyDescent="0.35">
      <c r="A1" s="333" t="s">
        <v>889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</row>
    <row r="2" spans="1:13" ht="16.899999999999999" x14ac:dyDescent="0.35">
      <c r="A2" s="332" t="s">
        <v>563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</row>
    <row r="3" spans="1:13" ht="15" x14ac:dyDescent="0.35">
      <c r="A3" s="84" t="s">
        <v>0</v>
      </c>
      <c r="B3" s="85" t="s">
        <v>564</v>
      </c>
      <c r="C3" s="84" t="s">
        <v>565</v>
      </c>
      <c r="D3" s="84" t="s">
        <v>566</v>
      </c>
      <c r="E3" s="84" t="s">
        <v>567</v>
      </c>
      <c r="F3" s="86" t="s">
        <v>568</v>
      </c>
      <c r="G3" s="84" t="s">
        <v>569</v>
      </c>
      <c r="H3" s="84" t="s">
        <v>570</v>
      </c>
      <c r="I3" s="84" t="s">
        <v>571</v>
      </c>
      <c r="J3" s="84" t="s">
        <v>572</v>
      </c>
      <c r="K3" s="84" t="s">
        <v>573</v>
      </c>
      <c r="L3" s="87" t="s">
        <v>574</v>
      </c>
      <c r="M3" s="87" t="s">
        <v>1</v>
      </c>
    </row>
    <row r="4" spans="1:13" ht="14.25" x14ac:dyDescent="0.35">
      <c r="A4" s="103">
        <v>1</v>
      </c>
      <c r="B4" s="88">
        <v>8804890067855</v>
      </c>
      <c r="C4" s="103" t="s">
        <v>575</v>
      </c>
      <c r="D4" s="104" t="s">
        <v>576</v>
      </c>
      <c r="E4" s="104" t="s">
        <v>577</v>
      </c>
      <c r="F4" s="105" t="s">
        <v>578</v>
      </c>
      <c r="G4" s="103" t="s">
        <v>579</v>
      </c>
      <c r="H4" s="103">
        <v>3850</v>
      </c>
      <c r="I4" s="103">
        <v>50</v>
      </c>
      <c r="J4" s="103">
        <v>15</v>
      </c>
      <c r="K4" s="103">
        <v>400</v>
      </c>
      <c r="L4" s="103">
        <v>385</v>
      </c>
      <c r="M4" s="89" t="s">
        <v>580</v>
      </c>
    </row>
    <row r="5" spans="1:13" ht="14.25" x14ac:dyDescent="0.35">
      <c r="A5" s="103">
        <v>2</v>
      </c>
      <c r="B5" s="88">
        <v>8804890067854</v>
      </c>
      <c r="C5" s="103" t="s">
        <v>581</v>
      </c>
      <c r="D5" s="104" t="s">
        <v>576</v>
      </c>
      <c r="E5" s="104" t="s">
        <v>582</v>
      </c>
      <c r="F5" s="105" t="s">
        <v>583</v>
      </c>
      <c r="G5" s="103" t="s">
        <v>584</v>
      </c>
      <c r="H5" s="103">
        <v>1920</v>
      </c>
      <c r="I5" s="103">
        <v>50</v>
      </c>
      <c r="J5" s="103">
        <v>15</v>
      </c>
      <c r="K5" s="103">
        <v>591</v>
      </c>
      <c r="L5" s="103">
        <v>576</v>
      </c>
      <c r="M5" s="89" t="s">
        <v>580</v>
      </c>
    </row>
    <row r="6" spans="1:13" ht="14.25" x14ac:dyDescent="0.35">
      <c r="A6" s="103">
        <v>3</v>
      </c>
      <c r="B6" s="88">
        <v>7814890067853</v>
      </c>
      <c r="C6" s="103" t="s">
        <v>585</v>
      </c>
      <c r="D6" s="104" t="s">
        <v>586</v>
      </c>
      <c r="E6" s="104" t="s">
        <v>587</v>
      </c>
      <c r="F6" s="105" t="s">
        <v>588</v>
      </c>
      <c r="G6" s="103" t="s">
        <v>589</v>
      </c>
      <c r="H6" s="103">
        <v>1550</v>
      </c>
      <c r="I6" s="103">
        <v>50</v>
      </c>
      <c r="J6" s="103">
        <v>15</v>
      </c>
      <c r="K6" s="103">
        <v>170</v>
      </c>
      <c r="L6" s="103">
        <v>155</v>
      </c>
      <c r="M6" s="89" t="s">
        <v>580</v>
      </c>
    </row>
    <row r="7" spans="1:13" ht="14.25" x14ac:dyDescent="0.35">
      <c r="A7" s="103">
        <v>4</v>
      </c>
      <c r="B7" s="88">
        <v>8804890067852</v>
      </c>
      <c r="C7" s="103" t="s">
        <v>590</v>
      </c>
      <c r="D7" s="104" t="s">
        <v>586</v>
      </c>
      <c r="E7" s="104" t="s">
        <v>591</v>
      </c>
      <c r="F7" s="105" t="s">
        <v>592</v>
      </c>
      <c r="G7" s="103" t="s">
        <v>593</v>
      </c>
      <c r="H7" s="103">
        <v>2340</v>
      </c>
      <c r="I7" s="103">
        <v>50</v>
      </c>
      <c r="J7" s="103">
        <v>15</v>
      </c>
      <c r="K7" s="103">
        <v>483</v>
      </c>
      <c r="L7" s="103">
        <v>468</v>
      </c>
      <c r="M7" s="89" t="s">
        <v>580</v>
      </c>
    </row>
    <row r="8" spans="1:13" ht="14.25" x14ac:dyDescent="0.35">
      <c r="A8" s="103">
        <v>5</v>
      </c>
      <c r="B8" s="88">
        <v>7844890067851</v>
      </c>
      <c r="C8" s="103" t="s">
        <v>594</v>
      </c>
      <c r="D8" s="104" t="s">
        <v>595</v>
      </c>
      <c r="E8" s="104" t="s">
        <v>596</v>
      </c>
      <c r="F8" s="105" t="s">
        <v>597</v>
      </c>
      <c r="G8" s="103" t="s">
        <v>598</v>
      </c>
      <c r="H8" s="103">
        <v>4720</v>
      </c>
      <c r="I8" s="103">
        <v>50</v>
      </c>
      <c r="J8" s="103">
        <v>15</v>
      </c>
      <c r="K8" s="103">
        <v>487</v>
      </c>
      <c r="L8" s="103">
        <v>472</v>
      </c>
      <c r="M8" s="89" t="s">
        <v>580</v>
      </c>
    </row>
    <row r="9" spans="1:13" ht="14.25" x14ac:dyDescent="0.35">
      <c r="A9" s="103">
        <v>6</v>
      </c>
      <c r="B9" s="88">
        <v>8804890067850</v>
      </c>
      <c r="C9" s="103" t="s">
        <v>599</v>
      </c>
      <c r="D9" s="104" t="s">
        <v>600</v>
      </c>
      <c r="E9" s="104" t="s">
        <v>601</v>
      </c>
      <c r="F9" s="105" t="s">
        <v>602</v>
      </c>
      <c r="G9" s="103" t="s">
        <v>584</v>
      </c>
      <c r="H9" s="103">
        <v>1640</v>
      </c>
      <c r="I9" s="103">
        <v>50</v>
      </c>
      <c r="J9" s="103">
        <v>15</v>
      </c>
      <c r="K9" s="103">
        <v>835</v>
      </c>
      <c r="L9" s="103">
        <v>820</v>
      </c>
      <c r="M9" s="89" t="s">
        <v>580</v>
      </c>
    </row>
    <row r="10" spans="1:13" ht="14.25" x14ac:dyDescent="0.35">
      <c r="A10" s="103">
        <v>7</v>
      </c>
      <c r="B10" s="88">
        <v>8594890067849</v>
      </c>
      <c r="C10" s="103" t="s">
        <v>603</v>
      </c>
      <c r="D10" s="104" t="s">
        <v>600</v>
      </c>
      <c r="E10" s="104" t="s">
        <v>604</v>
      </c>
      <c r="F10" s="105" t="s">
        <v>605</v>
      </c>
      <c r="G10" s="103" t="s">
        <v>593</v>
      </c>
      <c r="H10" s="103">
        <v>1430</v>
      </c>
      <c r="I10" s="103">
        <v>50</v>
      </c>
      <c r="J10" s="103">
        <v>15</v>
      </c>
      <c r="K10" s="103">
        <v>15</v>
      </c>
      <c r="L10" s="103">
        <v>0</v>
      </c>
      <c r="M10" s="89" t="s">
        <v>580</v>
      </c>
    </row>
    <row r="11" spans="1:13" ht="14.25" x14ac:dyDescent="0.35">
      <c r="A11" s="90">
        <v>8</v>
      </c>
      <c r="B11" s="91">
        <v>8804890067848</v>
      </c>
      <c r="C11" s="90" t="s">
        <v>599</v>
      </c>
      <c r="D11" s="92" t="s">
        <v>606</v>
      </c>
      <c r="E11" s="92" t="s">
        <v>601</v>
      </c>
      <c r="F11" s="93" t="s">
        <v>602</v>
      </c>
      <c r="G11" s="90" t="s">
        <v>584</v>
      </c>
      <c r="H11" s="90">
        <v>1640</v>
      </c>
      <c r="I11" s="90">
        <v>50</v>
      </c>
      <c r="J11" s="90">
        <v>15</v>
      </c>
      <c r="K11" s="90">
        <v>1705</v>
      </c>
      <c r="L11" s="90" t="s">
        <v>19</v>
      </c>
      <c r="M11" s="90"/>
    </row>
    <row r="12" spans="1:13" ht="14.25" x14ac:dyDescent="0.35">
      <c r="A12" s="90">
        <v>9</v>
      </c>
      <c r="B12" s="91">
        <v>8764890067847</v>
      </c>
      <c r="C12" s="90" t="s">
        <v>607</v>
      </c>
      <c r="D12" s="92" t="s">
        <v>606</v>
      </c>
      <c r="E12" s="92" t="s">
        <v>604</v>
      </c>
      <c r="F12" s="93" t="s">
        <v>608</v>
      </c>
      <c r="G12" s="90" t="s">
        <v>598</v>
      </c>
      <c r="H12" s="90">
        <v>2730</v>
      </c>
      <c r="I12" s="90">
        <v>50</v>
      </c>
      <c r="J12" s="90">
        <v>15</v>
      </c>
      <c r="K12" s="90">
        <v>2795</v>
      </c>
      <c r="L12" s="90" t="s">
        <v>19</v>
      </c>
      <c r="M12" s="90"/>
    </row>
    <row r="13" spans="1:13" ht="14.25" x14ac:dyDescent="0.35">
      <c r="A13" s="90">
        <v>10</v>
      </c>
      <c r="B13" s="91">
        <v>8804890067846</v>
      </c>
      <c r="C13" s="90" t="s">
        <v>609</v>
      </c>
      <c r="D13" s="92" t="s">
        <v>610</v>
      </c>
      <c r="E13" s="92" t="s">
        <v>611</v>
      </c>
      <c r="F13" s="93" t="s">
        <v>612</v>
      </c>
      <c r="G13" s="90" t="s">
        <v>593</v>
      </c>
      <c r="H13" s="90">
        <v>3480</v>
      </c>
      <c r="I13" s="90">
        <v>50</v>
      </c>
      <c r="J13" s="90">
        <v>15</v>
      </c>
      <c r="K13" s="90">
        <v>3545</v>
      </c>
      <c r="L13" s="90" t="s">
        <v>19</v>
      </c>
      <c r="M13" s="90"/>
    </row>
    <row r="14" spans="1:13" ht="14.25" x14ac:dyDescent="0.35">
      <c r="A14" s="90">
        <v>11</v>
      </c>
      <c r="B14" s="91">
        <v>8804890067845</v>
      </c>
      <c r="C14" s="90" t="s">
        <v>613</v>
      </c>
      <c r="D14" s="92" t="s">
        <v>610</v>
      </c>
      <c r="E14" s="92" t="s">
        <v>614</v>
      </c>
      <c r="F14" s="93" t="s">
        <v>615</v>
      </c>
      <c r="G14" s="90" t="s">
        <v>593</v>
      </c>
      <c r="H14" s="90">
        <v>3480</v>
      </c>
      <c r="I14" s="90">
        <v>50</v>
      </c>
      <c r="J14" s="90">
        <v>15</v>
      </c>
      <c r="K14" s="90">
        <v>3545</v>
      </c>
      <c r="L14" s="90" t="s">
        <v>19</v>
      </c>
      <c r="M14" s="90"/>
    </row>
    <row r="15" spans="1:13" ht="14.25" x14ac:dyDescent="0.35">
      <c r="A15" s="90">
        <v>12</v>
      </c>
      <c r="B15" s="91">
        <v>8804890067844</v>
      </c>
      <c r="C15" s="90" t="s">
        <v>616</v>
      </c>
      <c r="D15" s="92" t="s">
        <v>617</v>
      </c>
      <c r="E15" s="92" t="s">
        <v>618</v>
      </c>
      <c r="F15" s="93" t="s">
        <v>619</v>
      </c>
      <c r="G15" s="90" t="s">
        <v>584</v>
      </c>
      <c r="H15" s="90">
        <v>1200</v>
      </c>
      <c r="I15" s="90">
        <v>50</v>
      </c>
      <c r="J15" s="90">
        <v>15</v>
      </c>
      <c r="K15" s="90">
        <v>1265</v>
      </c>
      <c r="L15" s="90" t="s">
        <v>19</v>
      </c>
      <c r="M15" s="90"/>
    </row>
    <row r="16" spans="1:13" ht="14.25" x14ac:dyDescent="0.35">
      <c r="A16" s="90">
        <v>13</v>
      </c>
      <c r="B16" s="91">
        <v>8804890067843</v>
      </c>
      <c r="C16" s="90" t="s">
        <v>620</v>
      </c>
      <c r="D16" s="92" t="s">
        <v>617</v>
      </c>
      <c r="E16" s="92" t="s">
        <v>621</v>
      </c>
      <c r="F16" s="93" t="s">
        <v>622</v>
      </c>
      <c r="G16" s="90" t="s">
        <v>593</v>
      </c>
      <c r="H16" s="90">
        <v>1950</v>
      </c>
      <c r="I16" s="90">
        <v>50</v>
      </c>
      <c r="J16" s="90">
        <v>15</v>
      </c>
      <c r="K16" s="90">
        <v>2015</v>
      </c>
      <c r="L16" s="90" t="s">
        <v>19</v>
      </c>
      <c r="M16" s="90"/>
    </row>
    <row r="17" spans="1:13" ht="14.25" x14ac:dyDescent="0.35">
      <c r="A17" s="90">
        <v>14</v>
      </c>
      <c r="B17" s="91">
        <v>8804890067968</v>
      </c>
      <c r="C17" s="90" t="s">
        <v>620</v>
      </c>
      <c r="D17" s="92" t="s">
        <v>623</v>
      </c>
      <c r="E17" s="92" t="s">
        <v>621</v>
      </c>
      <c r="F17" s="94" t="s">
        <v>622</v>
      </c>
      <c r="G17" s="90" t="s">
        <v>593</v>
      </c>
      <c r="H17" s="90">
        <v>1950</v>
      </c>
      <c r="I17" s="90">
        <v>50</v>
      </c>
      <c r="J17" s="90">
        <v>15</v>
      </c>
      <c r="K17" s="90">
        <v>2015</v>
      </c>
      <c r="L17" s="90" t="s">
        <v>19</v>
      </c>
      <c r="M17" s="90"/>
    </row>
    <row r="18" spans="1:13" ht="14.25" x14ac:dyDescent="0.35">
      <c r="A18" s="90">
        <v>15</v>
      </c>
      <c r="B18" s="91">
        <v>8804890067967</v>
      </c>
      <c r="C18" s="90" t="s">
        <v>624</v>
      </c>
      <c r="D18" s="92" t="s">
        <v>625</v>
      </c>
      <c r="E18" s="92" t="s">
        <v>626</v>
      </c>
      <c r="F18" s="94" t="s">
        <v>627</v>
      </c>
      <c r="G18" s="90" t="s">
        <v>593</v>
      </c>
      <c r="H18" s="90">
        <v>3660</v>
      </c>
      <c r="I18" s="90">
        <v>50</v>
      </c>
      <c r="J18" s="90">
        <v>15</v>
      </c>
      <c r="K18" s="90">
        <v>3725</v>
      </c>
      <c r="L18" s="90" t="s">
        <v>19</v>
      </c>
      <c r="M18" s="90"/>
    </row>
    <row r="19" spans="1:13" ht="14.25" x14ac:dyDescent="0.35">
      <c r="A19" s="90">
        <v>16</v>
      </c>
      <c r="B19" s="91">
        <v>8804890067966</v>
      </c>
      <c r="C19" s="90" t="s">
        <v>628</v>
      </c>
      <c r="D19" s="92" t="s">
        <v>629</v>
      </c>
      <c r="E19" s="92" t="s">
        <v>604</v>
      </c>
      <c r="F19" s="94" t="s">
        <v>630</v>
      </c>
      <c r="G19" s="90" t="s">
        <v>584</v>
      </c>
      <c r="H19" s="90">
        <v>1510</v>
      </c>
      <c r="I19" s="90">
        <v>50</v>
      </c>
      <c r="J19" s="90">
        <v>15</v>
      </c>
      <c r="K19" s="90">
        <v>1575</v>
      </c>
      <c r="L19" s="90" t="s">
        <v>19</v>
      </c>
      <c r="M19" s="90"/>
    </row>
    <row r="20" spans="1:13" ht="14.25" x14ac:dyDescent="0.35">
      <c r="A20" s="90">
        <v>17</v>
      </c>
      <c r="B20" s="91">
        <v>7814890067965</v>
      </c>
      <c r="C20" s="90" t="s">
        <v>631</v>
      </c>
      <c r="D20" s="92" t="s">
        <v>632</v>
      </c>
      <c r="E20" s="92" t="s">
        <v>633</v>
      </c>
      <c r="F20" s="94" t="s">
        <v>634</v>
      </c>
      <c r="G20" s="90" t="s">
        <v>593</v>
      </c>
      <c r="H20" s="90">
        <v>1090</v>
      </c>
      <c r="I20" s="90">
        <v>50</v>
      </c>
      <c r="J20" s="90">
        <v>15</v>
      </c>
      <c r="K20" s="90">
        <v>1155</v>
      </c>
      <c r="L20" s="90" t="s">
        <v>19</v>
      </c>
      <c r="M20" s="90"/>
    </row>
    <row r="21" spans="1:13" ht="14.25" x14ac:dyDescent="0.35">
      <c r="A21" s="103">
        <v>18</v>
      </c>
      <c r="B21" s="88">
        <v>8804890067964</v>
      </c>
      <c r="C21" s="103" t="s">
        <v>581</v>
      </c>
      <c r="D21" s="104" t="s">
        <v>635</v>
      </c>
      <c r="E21" s="104" t="s">
        <v>582</v>
      </c>
      <c r="F21" s="106" t="s">
        <v>583</v>
      </c>
      <c r="G21" s="103" t="s">
        <v>584</v>
      </c>
      <c r="H21" s="103">
        <v>1770</v>
      </c>
      <c r="I21" s="103">
        <v>50</v>
      </c>
      <c r="J21" s="103">
        <v>15</v>
      </c>
      <c r="K21" s="103">
        <v>900</v>
      </c>
      <c r="L21" s="103">
        <v>885</v>
      </c>
      <c r="M21" s="89" t="s">
        <v>580</v>
      </c>
    </row>
    <row r="22" spans="1:13" ht="14.25" x14ac:dyDescent="0.35">
      <c r="A22" s="103">
        <v>19</v>
      </c>
      <c r="B22" s="88">
        <v>7844890067963</v>
      </c>
      <c r="C22" s="103" t="s">
        <v>636</v>
      </c>
      <c r="D22" s="104" t="s">
        <v>637</v>
      </c>
      <c r="E22" s="104" t="s">
        <v>638</v>
      </c>
      <c r="F22" s="106" t="s">
        <v>639</v>
      </c>
      <c r="G22" s="103" t="s">
        <v>579</v>
      </c>
      <c r="H22" s="103">
        <v>3280</v>
      </c>
      <c r="I22" s="103">
        <v>50</v>
      </c>
      <c r="J22" s="103">
        <v>15</v>
      </c>
      <c r="K22" s="103">
        <v>999</v>
      </c>
      <c r="L22" s="103">
        <v>984</v>
      </c>
      <c r="M22" s="89" t="s">
        <v>580</v>
      </c>
    </row>
    <row r="23" spans="1:13" ht="14.25" x14ac:dyDescent="0.35">
      <c r="A23" s="103">
        <v>20</v>
      </c>
      <c r="B23" s="88">
        <v>8804890067962</v>
      </c>
      <c r="C23" s="103" t="s">
        <v>640</v>
      </c>
      <c r="D23" s="104" t="s">
        <v>641</v>
      </c>
      <c r="E23" s="104" t="s">
        <v>642</v>
      </c>
      <c r="F23" s="106" t="s">
        <v>643</v>
      </c>
      <c r="G23" s="103" t="s">
        <v>593</v>
      </c>
      <c r="H23" s="103">
        <v>2440</v>
      </c>
      <c r="I23" s="103">
        <v>50</v>
      </c>
      <c r="J23" s="103">
        <v>15</v>
      </c>
      <c r="K23" s="103">
        <v>15</v>
      </c>
      <c r="L23" s="103">
        <v>0</v>
      </c>
      <c r="M23" s="89" t="s">
        <v>580</v>
      </c>
    </row>
    <row r="24" spans="1:13" ht="14.25" x14ac:dyDescent="0.35">
      <c r="A24" s="103">
        <v>21</v>
      </c>
      <c r="B24" s="88">
        <v>4794890067961</v>
      </c>
      <c r="C24" s="103" t="s">
        <v>644</v>
      </c>
      <c r="D24" s="104" t="s">
        <v>641</v>
      </c>
      <c r="E24" s="104" t="s">
        <v>645</v>
      </c>
      <c r="F24" s="106" t="s">
        <v>646</v>
      </c>
      <c r="G24" s="103" t="s">
        <v>647</v>
      </c>
      <c r="H24" s="103">
        <v>950</v>
      </c>
      <c r="I24" s="103">
        <v>50</v>
      </c>
      <c r="J24" s="103">
        <v>15</v>
      </c>
      <c r="K24" s="103">
        <v>205</v>
      </c>
      <c r="L24" s="103">
        <v>190</v>
      </c>
      <c r="M24" s="89" t="s">
        <v>580</v>
      </c>
    </row>
    <row r="25" spans="1:13" ht="14.25" x14ac:dyDescent="0.35">
      <c r="A25" s="90">
        <v>22</v>
      </c>
      <c r="B25" s="91">
        <v>9994890067960</v>
      </c>
      <c r="C25" s="90" t="s">
        <v>648</v>
      </c>
      <c r="D25" s="92" t="s">
        <v>649</v>
      </c>
      <c r="E25" s="92" t="s">
        <v>614</v>
      </c>
      <c r="F25" s="94" t="s">
        <v>650</v>
      </c>
      <c r="G25" s="90" t="s">
        <v>584</v>
      </c>
      <c r="H25" s="90">
        <v>2850</v>
      </c>
      <c r="I25" s="90">
        <v>50</v>
      </c>
      <c r="J25" s="90">
        <v>15</v>
      </c>
      <c r="K25" s="90">
        <v>2915</v>
      </c>
      <c r="L25" s="90" t="s">
        <v>19</v>
      </c>
      <c r="M25" s="90"/>
    </row>
    <row r="26" spans="1:13" ht="14.25" x14ac:dyDescent="0.35">
      <c r="A26" s="90">
        <v>23</v>
      </c>
      <c r="B26" s="91">
        <v>8804890067958</v>
      </c>
      <c r="C26" s="90" t="s">
        <v>651</v>
      </c>
      <c r="D26" s="92" t="s">
        <v>652</v>
      </c>
      <c r="E26" s="92" t="s">
        <v>611</v>
      </c>
      <c r="F26" s="94" t="s">
        <v>653</v>
      </c>
      <c r="G26" s="90" t="s">
        <v>593</v>
      </c>
      <c r="H26" s="90">
        <v>3480</v>
      </c>
      <c r="I26" s="90">
        <v>50</v>
      </c>
      <c r="J26" s="90">
        <v>15</v>
      </c>
      <c r="K26" s="90">
        <v>3545</v>
      </c>
      <c r="L26" s="90" t="s">
        <v>19</v>
      </c>
      <c r="M26" s="90"/>
    </row>
    <row r="27" spans="1:13" ht="14.25" x14ac:dyDescent="0.35">
      <c r="A27" s="90">
        <v>24</v>
      </c>
      <c r="B27" s="91">
        <v>8804890067957</v>
      </c>
      <c r="C27" s="90" t="s">
        <v>654</v>
      </c>
      <c r="D27" s="92" t="s">
        <v>652</v>
      </c>
      <c r="E27" s="92" t="s">
        <v>614</v>
      </c>
      <c r="F27" s="94" t="s">
        <v>655</v>
      </c>
      <c r="G27" s="90" t="s">
        <v>593</v>
      </c>
      <c r="H27" s="90">
        <v>3480</v>
      </c>
      <c r="I27" s="90">
        <v>50</v>
      </c>
      <c r="J27" s="90">
        <v>15</v>
      </c>
      <c r="K27" s="90">
        <v>3545</v>
      </c>
      <c r="L27" s="90" t="s">
        <v>19</v>
      </c>
      <c r="M27" s="90"/>
    </row>
    <row r="28" spans="1:13" ht="14.25" x14ac:dyDescent="0.35">
      <c r="A28" s="90">
        <v>25</v>
      </c>
      <c r="B28" s="91">
        <v>7844890067954</v>
      </c>
      <c r="C28" s="90" t="s">
        <v>656</v>
      </c>
      <c r="D28" s="92" t="s">
        <v>657</v>
      </c>
      <c r="E28" s="92" t="s">
        <v>658</v>
      </c>
      <c r="F28" s="94" t="s">
        <v>659</v>
      </c>
      <c r="G28" s="90" t="s">
        <v>660</v>
      </c>
      <c r="H28" s="90">
        <v>3760</v>
      </c>
      <c r="I28" s="90">
        <v>50</v>
      </c>
      <c r="J28" s="90">
        <v>15</v>
      </c>
      <c r="K28" s="90">
        <v>3825</v>
      </c>
      <c r="L28" s="90" t="s">
        <v>19</v>
      </c>
      <c r="M28" s="90"/>
    </row>
    <row r="29" spans="1:13" ht="14.25" x14ac:dyDescent="0.35">
      <c r="A29" s="90">
        <v>26</v>
      </c>
      <c r="B29" s="91">
        <v>8804890067953</v>
      </c>
      <c r="C29" s="90" t="s">
        <v>661</v>
      </c>
      <c r="D29" s="92" t="s">
        <v>657</v>
      </c>
      <c r="E29" s="92" t="s">
        <v>662</v>
      </c>
      <c r="F29" s="94" t="s">
        <v>663</v>
      </c>
      <c r="G29" s="90" t="s">
        <v>593</v>
      </c>
      <c r="H29" s="90">
        <v>1890</v>
      </c>
      <c r="I29" s="90">
        <v>50</v>
      </c>
      <c r="J29" s="90">
        <v>15</v>
      </c>
      <c r="K29" s="90">
        <v>1955</v>
      </c>
      <c r="L29" s="90" t="s">
        <v>19</v>
      </c>
      <c r="M29" s="90"/>
    </row>
    <row r="30" spans="1:13" ht="14.25" x14ac:dyDescent="0.35">
      <c r="A30" s="103">
        <v>27</v>
      </c>
      <c r="B30" s="88">
        <v>8804890067950</v>
      </c>
      <c r="C30" s="103" t="s">
        <v>664</v>
      </c>
      <c r="D30" s="104" t="s">
        <v>665</v>
      </c>
      <c r="E30" s="104" t="s">
        <v>587</v>
      </c>
      <c r="F30" s="106" t="s">
        <v>666</v>
      </c>
      <c r="G30" s="103" t="s">
        <v>593</v>
      </c>
      <c r="H30" s="103">
        <v>2340</v>
      </c>
      <c r="I30" s="103">
        <v>50</v>
      </c>
      <c r="J30" s="103">
        <v>15</v>
      </c>
      <c r="K30" s="103">
        <v>483</v>
      </c>
      <c r="L30" s="103">
        <v>468</v>
      </c>
      <c r="M30" s="89" t="s">
        <v>580</v>
      </c>
    </row>
    <row r="31" spans="1:13" ht="14.25" x14ac:dyDescent="0.35">
      <c r="A31" s="90">
        <v>28</v>
      </c>
      <c r="B31" s="91">
        <v>8804890067949</v>
      </c>
      <c r="C31" s="90" t="s">
        <v>590</v>
      </c>
      <c r="D31" s="92" t="s">
        <v>665</v>
      </c>
      <c r="E31" s="92" t="s">
        <v>591</v>
      </c>
      <c r="F31" s="94" t="s">
        <v>592</v>
      </c>
      <c r="G31" s="90" t="s">
        <v>593</v>
      </c>
      <c r="H31" s="90">
        <v>2340</v>
      </c>
      <c r="I31" s="90">
        <v>50</v>
      </c>
      <c r="J31" s="90">
        <v>15</v>
      </c>
      <c r="K31" s="90">
        <v>2405</v>
      </c>
      <c r="L31" s="90" t="s">
        <v>19</v>
      </c>
      <c r="M31" s="90"/>
    </row>
    <row r="32" spans="1:13" ht="14.25" x14ac:dyDescent="0.35">
      <c r="A32" s="103">
        <v>29</v>
      </c>
      <c r="B32" s="88">
        <v>7844890067948</v>
      </c>
      <c r="C32" s="103" t="s">
        <v>667</v>
      </c>
      <c r="D32" s="104" t="s">
        <v>668</v>
      </c>
      <c r="E32" s="104" t="s">
        <v>587</v>
      </c>
      <c r="F32" s="106" t="s">
        <v>669</v>
      </c>
      <c r="G32" s="103" t="s">
        <v>593</v>
      </c>
      <c r="H32" s="103">
        <v>1840</v>
      </c>
      <c r="I32" s="103">
        <v>50</v>
      </c>
      <c r="J32" s="103">
        <v>15</v>
      </c>
      <c r="K32" s="103">
        <v>383</v>
      </c>
      <c r="L32" s="103">
        <v>368</v>
      </c>
      <c r="M32" s="89" t="s">
        <v>580</v>
      </c>
    </row>
    <row r="33" spans="1:13" ht="14.25" x14ac:dyDescent="0.35">
      <c r="A33" s="103">
        <v>30</v>
      </c>
      <c r="B33" s="88">
        <v>8804890067947</v>
      </c>
      <c r="C33" s="103" t="s">
        <v>670</v>
      </c>
      <c r="D33" s="104" t="s">
        <v>668</v>
      </c>
      <c r="E33" s="104" t="s">
        <v>591</v>
      </c>
      <c r="F33" s="106" t="s">
        <v>671</v>
      </c>
      <c r="G33" s="103" t="s">
        <v>593</v>
      </c>
      <c r="H33" s="103">
        <v>2340</v>
      </c>
      <c r="I33" s="103">
        <v>50</v>
      </c>
      <c r="J33" s="103">
        <v>15</v>
      </c>
      <c r="K33" s="103">
        <v>483</v>
      </c>
      <c r="L33" s="103">
        <v>468</v>
      </c>
      <c r="M33" s="89" t="s">
        <v>580</v>
      </c>
    </row>
    <row r="34" spans="1:13" ht="14.25" x14ac:dyDescent="0.35">
      <c r="A34" s="103">
        <v>31</v>
      </c>
      <c r="B34" s="88">
        <v>7814890067951</v>
      </c>
      <c r="C34" s="103" t="s">
        <v>672</v>
      </c>
      <c r="D34" s="104" t="s">
        <v>673</v>
      </c>
      <c r="E34" s="104" t="s">
        <v>674</v>
      </c>
      <c r="F34" s="106" t="s">
        <v>675</v>
      </c>
      <c r="G34" s="103" t="s">
        <v>593</v>
      </c>
      <c r="H34" s="103">
        <v>2140</v>
      </c>
      <c r="I34" s="103">
        <v>50</v>
      </c>
      <c r="J34" s="103">
        <v>15</v>
      </c>
      <c r="K34" s="103">
        <v>15</v>
      </c>
      <c r="L34" s="103">
        <v>0</v>
      </c>
      <c r="M34" s="89" t="s">
        <v>580</v>
      </c>
    </row>
    <row r="35" spans="1:13" ht="14.25" x14ac:dyDescent="0.35">
      <c r="A35" s="103">
        <v>32</v>
      </c>
      <c r="B35" s="88">
        <v>8804890067946</v>
      </c>
      <c r="C35" s="103" t="s">
        <v>676</v>
      </c>
      <c r="D35" s="104" t="s">
        <v>673</v>
      </c>
      <c r="E35" s="104" t="s">
        <v>633</v>
      </c>
      <c r="F35" s="106" t="s">
        <v>677</v>
      </c>
      <c r="G35" s="103" t="s">
        <v>593</v>
      </c>
      <c r="H35" s="103">
        <v>1990</v>
      </c>
      <c r="I35" s="103">
        <v>50</v>
      </c>
      <c r="J35" s="103">
        <v>15</v>
      </c>
      <c r="K35" s="103">
        <v>413</v>
      </c>
      <c r="L35" s="103">
        <v>398</v>
      </c>
      <c r="M35" s="89" t="s">
        <v>580</v>
      </c>
    </row>
    <row r="36" spans="1:13" ht="14.25" x14ac:dyDescent="0.35">
      <c r="A36" s="90">
        <v>33</v>
      </c>
      <c r="B36" s="91">
        <v>7844890067945</v>
      </c>
      <c r="C36" s="90" t="s">
        <v>678</v>
      </c>
      <c r="D36" s="92" t="s">
        <v>679</v>
      </c>
      <c r="E36" s="92" t="s">
        <v>680</v>
      </c>
      <c r="F36" s="94" t="s">
        <v>681</v>
      </c>
      <c r="G36" s="90" t="s">
        <v>579</v>
      </c>
      <c r="H36" s="90">
        <v>2020</v>
      </c>
      <c r="I36" s="90">
        <v>50</v>
      </c>
      <c r="J36" s="90">
        <v>15</v>
      </c>
      <c r="K36" s="90">
        <v>2085</v>
      </c>
      <c r="L36" s="90" t="s">
        <v>19</v>
      </c>
      <c r="M36" s="90"/>
    </row>
    <row r="37" spans="1:13" ht="14.25" x14ac:dyDescent="0.35">
      <c r="A37" s="90">
        <v>34</v>
      </c>
      <c r="B37" s="91">
        <v>8804890067944</v>
      </c>
      <c r="C37" s="90" t="s">
        <v>581</v>
      </c>
      <c r="D37" s="92" t="s">
        <v>679</v>
      </c>
      <c r="E37" s="92" t="s">
        <v>582</v>
      </c>
      <c r="F37" s="94" t="s">
        <v>583</v>
      </c>
      <c r="G37" s="90" t="s">
        <v>584</v>
      </c>
      <c r="H37" s="90">
        <v>1770</v>
      </c>
      <c r="I37" s="90">
        <v>50</v>
      </c>
      <c r="J37" s="90">
        <v>15</v>
      </c>
      <c r="K37" s="90">
        <v>1835</v>
      </c>
      <c r="L37" s="90" t="s">
        <v>19</v>
      </c>
      <c r="M37" s="90"/>
    </row>
    <row r="38" spans="1:13" ht="14.25" x14ac:dyDescent="0.35">
      <c r="A38" s="103">
        <v>35</v>
      </c>
      <c r="B38" s="88">
        <v>8804890067943</v>
      </c>
      <c r="C38" s="103" t="s">
        <v>682</v>
      </c>
      <c r="D38" s="104" t="s">
        <v>683</v>
      </c>
      <c r="E38" s="104" t="s">
        <v>684</v>
      </c>
      <c r="F38" s="106" t="s">
        <v>685</v>
      </c>
      <c r="G38" s="103" t="s">
        <v>584</v>
      </c>
      <c r="H38" s="103">
        <v>1330</v>
      </c>
      <c r="I38" s="103">
        <v>50</v>
      </c>
      <c r="J38" s="103">
        <v>15</v>
      </c>
      <c r="K38" s="103">
        <v>281</v>
      </c>
      <c r="L38" s="103">
        <v>266</v>
      </c>
      <c r="M38" s="89" t="s">
        <v>580</v>
      </c>
    </row>
    <row r="39" spans="1:13" ht="14.25" x14ac:dyDescent="0.35">
      <c r="A39" s="103">
        <v>36</v>
      </c>
      <c r="B39" s="88">
        <v>8804890067942</v>
      </c>
      <c r="C39" s="103" t="s">
        <v>686</v>
      </c>
      <c r="D39" s="104" t="s">
        <v>683</v>
      </c>
      <c r="E39" s="104" t="s">
        <v>687</v>
      </c>
      <c r="F39" s="106" t="s">
        <v>688</v>
      </c>
      <c r="G39" s="103" t="s">
        <v>584</v>
      </c>
      <c r="H39" s="103">
        <v>1140</v>
      </c>
      <c r="I39" s="103">
        <v>50</v>
      </c>
      <c r="J39" s="103">
        <v>15</v>
      </c>
      <c r="K39" s="103">
        <v>357</v>
      </c>
      <c r="L39" s="103">
        <v>342</v>
      </c>
      <c r="M39" s="89" t="s">
        <v>580</v>
      </c>
    </row>
    <row r="40" spans="1:13" ht="14.25" x14ac:dyDescent="0.35">
      <c r="A40" s="90">
        <v>37</v>
      </c>
      <c r="B40" s="91">
        <v>7844890067941</v>
      </c>
      <c r="C40" s="90" t="s">
        <v>689</v>
      </c>
      <c r="D40" s="92" t="s">
        <v>690</v>
      </c>
      <c r="E40" s="92" t="s">
        <v>691</v>
      </c>
      <c r="F40" s="94" t="s">
        <v>692</v>
      </c>
      <c r="G40" s="90" t="s">
        <v>593</v>
      </c>
      <c r="H40" s="90">
        <v>3660</v>
      </c>
      <c r="I40" s="90">
        <v>50</v>
      </c>
      <c r="J40" s="90">
        <v>15</v>
      </c>
      <c r="K40" s="90">
        <v>3725</v>
      </c>
      <c r="L40" s="90" t="s">
        <v>19</v>
      </c>
      <c r="M40" s="90"/>
    </row>
    <row r="41" spans="1:13" ht="14.25" x14ac:dyDescent="0.35">
      <c r="A41" s="90">
        <v>38</v>
      </c>
      <c r="B41" s="91">
        <v>7844890067940</v>
      </c>
      <c r="C41" s="90" t="s">
        <v>693</v>
      </c>
      <c r="D41" s="92" t="s">
        <v>694</v>
      </c>
      <c r="E41" s="92" t="s">
        <v>695</v>
      </c>
      <c r="F41" s="94" t="s">
        <v>696</v>
      </c>
      <c r="G41" s="90" t="s">
        <v>660</v>
      </c>
      <c r="H41" s="90">
        <v>3690</v>
      </c>
      <c r="I41" s="90">
        <v>50</v>
      </c>
      <c r="J41" s="90">
        <v>15</v>
      </c>
      <c r="K41" s="90">
        <v>3755</v>
      </c>
      <c r="L41" s="90" t="s">
        <v>19</v>
      </c>
      <c r="M41" s="90"/>
    </row>
    <row r="42" spans="1:13" ht="14.25" x14ac:dyDescent="0.35">
      <c r="A42" s="103">
        <v>39</v>
      </c>
      <c r="B42" s="88">
        <v>8804890067939</v>
      </c>
      <c r="C42" s="103" t="s">
        <v>697</v>
      </c>
      <c r="D42" s="104" t="s">
        <v>698</v>
      </c>
      <c r="E42" s="104" t="s">
        <v>674</v>
      </c>
      <c r="F42" s="106" t="s">
        <v>699</v>
      </c>
      <c r="G42" s="103" t="s">
        <v>593</v>
      </c>
      <c r="H42" s="103">
        <v>1990</v>
      </c>
      <c r="I42" s="103">
        <v>50</v>
      </c>
      <c r="J42" s="103">
        <v>15</v>
      </c>
      <c r="K42" s="103">
        <v>612</v>
      </c>
      <c r="L42" s="103">
        <v>597</v>
      </c>
      <c r="M42" s="89" t="s">
        <v>580</v>
      </c>
    </row>
    <row r="43" spans="1:13" ht="14.25" x14ac:dyDescent="0.35">
      <c r="A43" s="103">
        <v>40</v>
      </c>
      <c r="B43" s="88">
        <v>8804890067938</v>
      </c>
      <c r="C43" s="103" t="s">
        <v>700</v>
      </c>
      <c r="D43" s="104" t="s">
        <v>698</v>
      </c>
      <c r="E43" s="104" t="s">
        <v>662</v>
      </c>
      <c r="F43" s="106" t="s">
        <v>701</v>
      </c>
      <c r="G43" s="103" t="s">
        <v>593</v>
      </c>
      <c r="H43" s="103">
        <v>1890</v>
      </c>
      <c r="I43" s="103">
        <v>50</v>
      </c>
      <c r="J43" s="103">
        <v>15</v>
      </c>
      <c r="K43" s="103">
        <v>393</v>
      </c>
      <c r="L43" s="103">
        <v>378</v>
      </c>
      <c r="M43" s="89" t="s">
        <v>580</v>
      </c>
    </row>
    <row r="44" spans="1:13" ht="14.25" x14ac:dyDescent="0.35">
      <c r="A44" s="103">
        <v>41</v>
      </c>
      <c r="B44" s="88">
        <v>8804890067932</v>
      </c>
      <c r="C44" s="103" t="s">
        <v>702</v>
      </c>
      <c r="D44" s="104" t="s">
        <v>703</v>
      </c>
      <c r="E44" s="104" t="s">
        <v>611</v>
      </c>
      <c r="F44" s="106" t="s">
        <v>704</v>
      </c>
      <c r="G44" s="103" t="s">
        <v>593</v>
      </c>
      <c r="H44" s="103">
        <v>3480</v>
      </c>
      <c r="I44" s="103">
        <v>50</v>
      </c>
      <c r="J44" s="103">
        <v>15</v>
      </c>
      <c r="K44" s="103">
        <v>1059</v>
      </c>
      <c r="L44" s="103">
        <v>1044</v>
      </c>
      <c r="M44" s="89" t="s">
        <v>580</v>
      </c>
    </row>
    <row r="45" spans="1:13" ht="14.25" x14ac:dyDescent="0.35">
      <c r="A45" s="103">
        <v>42</v>
      </c>
      <c r="B45" s="88">
        <v>8804890067931</v>
      </c>
      <c r="C45" s="103" t="s">
        <v>705</v>
      </c>
      <c r="D45" s="104" t="s">
        <v>703</v>
      </c>
      <c r="E45" s="104" t="s">
        <v>614</v>
      </c>
      <c r="F45" s="106" t="s">
        <v>706</v>
      </c>
      <c r="G45" s="103" t="s">
        <v>593</v>
      </c>
      <c r="H45" s="103">
        <v>3480</v>
      </c>
      <c r="I45" s="103">
        <v>50</v>
      </c>
      <c r="J45" s="103">
        <v>15</v>
      </c>
      <c r="K45" s="103">
        <v>711</v>
      </c>
      <c r="L45" s="103">
        <v>696</v>
      </c>
      <c r="M45" s="89" t="s">
        <v>580</v>
      </c>
    </row>
    <row r="46" spans="1:13" ht="14.25" x14ac:dyDescent="0.35">
      <c r="A46" s="103">
        <v>43</v>
      </c>
      <c r="B46" s="88">
        <v>8804890067930</v>
      </c>
      <c r="C46" s="103" t="s">
        <v>599</v>
      </c>
      <c r="D46" s="104" t="s">
        <v>707</v>
      </c>
      <c r="E46" s="104" t="s">
        <v>601</v>
      </c>
      <c r="F46" s="106" t="s">
        <v>602</v>
      </c>
      <c r="G46" s="103" t="s">
        <v>584</v>
      </c>
      <c r="H46" s="103">
        <v>1640</v>
      </c>
      <c r="I46" s="103">
        <v>50</v>
      </c>
      <c r="J46" s="103">
        <v>15</v>
      </c>
      <c r="K46" s="103">
        <v>671</v>
      </c>
      <c r="L46" s="103">
        <v>656</v>
      </c>
      <c r="M46" s="89" t="s">
        <v>580</v>
      </c>
    </row>
    <row r="47" spans="1:13" ht="14.25" x14ac:dyDescent="0.35">
      <c r="A47" s="103">
        <v>44</v>
      </c>
      <c r="B47" s="88">
        <v>8764890067929</v>
      </c>
      <c r="C47" s="103" t="s">
        <v>607</v>
      </c>
      <c r="D47" s="104" t="s">
        <v>707</v>
      </c>
      <c r="E47" s="104" t="s">
        <v>604</v>
      </c>
      <c r="F47" s="106" t="s">
        <v>608</v>
      </c>
      <c r="G47" s="103" t="s">
        <v>598</v>
      </c>
      <c r="H47" s="103">
        <v>2730</v>
      </c>
      <c r="I47" s="103">
        <v>50</v>
      </c>
      <c r="J47" s="103">
        <v>15</v>
      </c>
      <c r="K47" s="103">
        <v>561</v>
      </c>
      <c r="L47" s="103">
        <v>546</v>
      </c>
      <c r="M47" s="89" t="s">
        <v>580</v>
      </c>
    </row>
    <row r="48" spans="1:13" ht="14.25" x14ac:dyDescent="0.35">
      <c r="A48" s="90">
        <v>45</v>
      </c>
      <c r="B48" s="91">
        <v>8804890067928</v>
      </c>
      <c r="C48" s="90" t="s">
        <v>708</v>
      </c>
      <c r="D48" s="92" t="s">
        <v>709</v>
      </c>
      <c r="E48" s="92" t="s">
        <v>658</v>
      </c>
      <c r="F48" s="94" t="s">
        <v>710</v>
      </c>
      <c r="G48" s="90" t="s">
        <v>584</v>
      </c>
      <c r="H48" s="90">
        <v>1140</v>
      </c>
      <c r="I48" s="90">
        <v>50</v>
      </c>
      <c r="J48" s="90">
        <v>15</v>
      </c>
      <c r="K48" s="90">
        <v>1205</v>
      </c>
      <c r="L48" s="90" t="s">
        <v>19</v>
      </c>
      <c r="M48" s="90"/>
    </row>
    <row r="49" spans="1:13" ht="14.25" x14ac:dyDescent="0.35">
      <c r="A49" s="90">
        <v>46</v>
      </c>
      <c r="B49" s="91">
        <v>8804890067927</v>
      </c>
      <c r="C49" s="90" t="s">
        <v>711</v>
      </c>
      <c r="D49" s="92" t="s">
        <v>709</v>
      </c>
      <c r="E49" s="92" t="s">
        <v>662</v>
      </c>
      <c r="F49" s="94" t="s">
        <v>712</v>
      </c>
      <c r="G49" s="90" t="s">
        <v>593</v>
      </c>
      <c r="H49" s="90">
        <v>1890</v>
      </c>
      <c r="I49" s="90">
        <v>50</v>
      </c>
      <c r="J49" s="90">
        <v>15</v>
      </c>
      <c r="K49" s="90">
        <v>1955</v>
      </c>
      <c r="L49" s="90" t="s">
        <v>19</v>
      </c>
      <c r="M49" s="90"/>
    </row>
    <row r="50" spans="1:13" ht="14.25" x14ac:dyDescent="0.35">
      <c r="A50" s="90">
        <v>47</v>
      </c>
      <c r="B50" s="91">
        <v>8804890067926</v>
      </c>
      <c r="C50" s="90" t="s">
        <v>708</v>
      </c>
      <c r="D50" s="92" t="s">
        <v>713</v>
      </c>
      <c r="E50" s="92" t="s">
        <v>658</v>
      </c>
      <c r="F50" s="94" t="s">
        <v>710</v>
      </c>
      <c r="G50" s="90" t="s">
        <v>584</v>
      </c>
      <c r="H50" s="90">
        <v>1140</v>
      </c>
      <c r="I50" s="90">
        <v>50</v>
      </c>
      <c r="J50" s="90">
        <v>15</v>
      </c>
      <c r="K50" s="90">
        <v>1205</v>
      </c>
      <c r="L50" s="90" t="s">
        <v>19</v>
      </c>
      <c r="M50" s="90"/>
    </row>
    <row r="51" spans="1:13" ht="14.25" x14ac:dyDescent="0.35">
      <c r="A51" s="90">
        <v>48</v>
      </c>
      <c r="B51" s="91">
        <v>7844890067925</v>
      </c>
      <c r="C51" s="90" t="s">
        <v>714</v>
      </c>
      <c r="D51" s="92" t="s">
        <v>713</v>
      </c>
      <c r="E51" s="92" t="s">
        <v>662</v>
      </c>
      <c r="F51" s="94" t="s">
        <v>715</v>
      </c>
      <c r="G51" s="90" t="s">
        <v>593</v>
      </c>
      <c r="H51" s="90">
        <v>1720</v>
      </c>
      <c r="I51" s="90">
        <v>50</v>
      </c>
      <c r="J51" s="90">
        <v>15</v>
      </c>
      <c r="K51" s="90">
        <v>1785</v>
      </c>
      <c r="L51" s="90" t="s">
        <v>19</v>
      </c>
      <c r="M51" s="90"/>
    </row>
    <row r="52" spans="1:13" ht="14.25" x14ac:dyDescent="0.35">
      <c r="A52" s="90">
        <v>49</v>
      </c>
      <c r="B52" s="91">
        <v>7314890067924</v>
      </c>
      <c r="C52" s="90" t="s">
        <v>716</v>
      </c>
      <c r="D52" s="92" t="s">
        <v>717</v>
      </c>
      <c r="E52" s="92" t="s">
        <v>718</v>
      </c>
      <c r="F52" s="94" t="s">
        <v>719</v>
      </c>
      <c r="G52" s="90" t="s">
        <v>579</v>
      </c>
      <c r="H52" s="90">
        <v>1550</v>
      </c>
      <c r="I52" s="90">
        <v>50</v>
      </c>
      <c r="J52" s="90">
        <v>15</v>
      </c>
      <c r="K52" s="90">
        <v>1615</v>
      </c>
      <c r="L52" s="90" t="s">
        <v>19</v>
      </c>
      <c r="M52" s="90"/>
    </row>
    <row r="53" spans="1:13" ht="14.25" x14ac:dyDescent="0.35">
      <c r="A53" s="90">
        <v>50</v>
      </c>
      <c r="B53" s="91">
        <v>7314890067922</v>
      </c>
      <c r="C53" s="90" t="s">
        <v>716</v>
      </c>
      <c r="D53" s="92" t="s">
        <v>720</v>
      </c>
      <c r="E53" s="92" t="s">
        <v>718</v>
      </c>
      <c r="F53" s="94" t="s">
        <v>719</v>
      </c>
      <c r="G53" s="90" t="s">
        <v>593</v>
      </c>
      <c r="H53" s="90">
        <v>1290</v>
      </c>
      <c r="I53" s="90">
        <v>50</v>
      </c>
      <c r="J53" s="90">
        <v>15</v>
      </c>
      <c r="K53" s="90">
        <v>1355</v>
      </c>
      <c r="L53" s="90" t="s">
        <v>19</v>
      </c>
      <c r="M53" s="90"/>
    </row>
    <row r="54" spans="1:13" ht="14.25" x14ac:dyDescent="0.35">
      <c r="A54" s="103">
        <v>51</v>
      </c>
      <c r="B54" s="88">
        <v>7314890067923</v>
      </c>
      <c r="C54" s="103" t="s">
        <v>716</v>
      </c>
      <c r="D54" s="104" t="s">
        <v>721</v>
      </c>
      <c r="E54" s="104" t="s">
        <v>718</v>
      </c>
      <c r="F54" s="106" t="s">
        <v>719</v>
      </c>
      <c r="G54" s="103" t="s">
        <v>593</v>
      </c>
      <c r="H54" s="103">
        <v>1290</v>
      </c>
      <c r="I54" s="103">
        <v>50</v>
      </c>
      <c r="J54" s="103">
        <v>15</v>
      </c>
      <c r="K54" s="103">
        <v>273</v>
      </c>
      <c r="L54" s="103">
        <v>258</v>
      </c>
      <c r="M54" s="89" t="s">
        <v>580</v>
      </c>
    </row>
    <row r="55" spans="1:13" ht="14.25" x14ac:dyDescent="0.35">
      <c r="A55" s="90">
        <v>52</v>
      </c>
      <c r="B55" s="91">
        <v>7844890067919</v>
      </c>
      <c r="C55" s="90" t="s">
        <v>594</v>
      </c>
      <c r="D55" s="92" t="s">
        <v>717</v>
      </c>
      <c r="E55" s="92" t="s">
        <v>596</v>
      </c>
      <c r="F55" s="94" t="s">
        <v>597</v>
      </c>
      <c r="G55" s="90" t="s">
        <v>598</v>
      </c>
      <c r="H55" s="90">
        <v>4720</v>
      </c>
      <c r="I55" s="90">
        <v>50</v>
      </c>
      <c r="J55" s="90">
        <v>15</v>
      </c>
      <c r="K55" s="90">
        <v>4785</v>
      </c>
      <c r="L55" s="90" t="s">
        <v>19</v>
      </c>
      <c r="M55" s="90"/>
    </row>
    <row r="56" spans="1:13" ht="14.25" x14ac:dyDescent="0.35">
      <c r="A56" s="90">
        <v>53</v>
      </c>
      <c r="B56" s="91">
        <v>7844890067920</v>
      </c>
      <c r="C56" s="90" t="s">
        <v>594</v>
      </c>
      <c r="D56" s="92" t="s">
        <v>720</v>
      </c>
      <c r="E56" s="92" t="s">
        <v>596</v>
      </c>
      <c r="F56" s="94" t="s">
        <v>597</v>
      </c>
      <c r="G56" s="90" t="s">
        <v>598</v>
      </c>
      <c r="H56" s="90">
        <v>4720</v>
      </c>
      <c r="I56" s="90">
        <v>50</v>
      </c>
      <c r="J56" s="90">
        <v>15</v>
      </c>
      <c r="K56" s="90">
        <v>4785</v>
      </c>
      <c r="L56" s="90" t="s">
        <v>19</v>
      </c>
      <c r="M56" s="90"/>
    </row>
    <row r="57" spans="1:13" ht="14.25" x14ac:dyDescent="0.35">
      <c r="A57" s="90">
        <v>54</v>
      </c>
      <c r="B57" s="91">
        <v>7844890067921</v>
      </c>
      <c r="C57" s="90" t="s">
        <v>594</v>
      </c>
      <c r="D57" s="92" t="s">
        <v>721</v>
      </c>
      <c r="E57" s="92" t="s">
        <v>596</v>
      </c>
      <c r="F57" s="94" t="s">
        <v>597</v>
      </c>
      <c r="G57" s="90" t="s">
        <v>598</v>
      </c>
      <c r="H57" s="90">
        <v>4720</v>
      </c>
      <c r="I57" s="90">
        <v>50</v>
      </c>
      <c r="J57" s="90">
        <v>15</v>
      </c>
      <c r="K57" s="90">
        <v>4785</v>
      </c>
      <c r="L57" s="90" t="s">
        <v>19</v>
      </c>
      <c r="M57" s="90"/>
    </row>
    <row r="58" spans="1:13" ht="14.25" x14ac:dyDescent="0.35">
      <c r="A58" s="90">
        <v>55</v>
      </c>
      <c r="B58" s="91">
        <v>8804890067918</v>
      </c>
      <c r="C58" s="90" t="s">
        <v>722</v>
      </c>
      <c r="D58" s="92" t="s">
        <v>723</v>
      </c>
      <c r="E58" s="92" t="s">
        <v>618</v>
      </c>
      <c r="F58" s="94" t="s">
        <v>724</v>
      </c>
      <c r="G58" s="90" t="s">
        <v>584</v>
      </c>
      <c r="H58" s="90">
        <v>1160</v>
      </c>
      <c r="I58" s="90">
        <v>50</v>
      </c>
      <c r="J58" s="90">
        <v>15</v>
      </c>
      <c r="K58" s="90">
        <v>1225</v>
      </c>
      <c r="L58" s="90" t="s">
        <v>19</v>
      </c>
      <c r="M58" s="90"/>
    </row>
    <row r="59" spans="1:13" ht="14.25" x14ac:dyDescent="0.35">
      <c r="A59" s="90">
        <v>56</v>
      </c>
      <c r="B59" s="91">
        <v>8804890067917</v>
      </c>
      <c r="C59" s="90" t="s">
        <v>620</v>
      </c>
      <c r="D59" s="92" t="s">
        <v>723</v>
      </c>
      <c r="E59" s="92" t="s">
        <v>621</v>
      </c>
      <c r="F59" s="94" t="s">
        <v>622</v>
      </c>
      <c r="G59" s="90" t="s">
        <v>647</v>
      </c>
      <c r="H59" s="90">
        <v>2660</v>
      </c>
      <c r="I59" s="90">
        <v>50</v>
      </c>
      <c r="J59" s="90">
        <v>15</v>
      </c>
      <c r="K59" s="90">
        <v>2725</v>
      </c>
      <c r="L59" s="90" t="s">
        <v>19</v>
      </c>
      <c r="M59" s="90"/>
    </row>
    <row r="60" spans="1:13" ht="14.25" x14ac:dyDescent="0.35">
      <c r="A60" s="103">
        <v>57</v>
      </c>
      <c r="B60" s="88">
        <v>8804890067914</v>
      </c>
      <c r="C60" s="103" t="s">
        <v>722</v>
      </c>
      <c r="D60" s="104" t="s">
        <v>725</v>
      </c>
      <c r="E60" s="104" t="s">
        <v>618</v>
      </c>
      <c r="F60" s="106" t="s">
        <v>724</v>
      </c>
      <c r="G60" s="103" t="s">
        <v>584</v>
      </c>
      <c r="H60" s="103">
        <v>1160</v>
      </c>
      <c r="I60" s="103">
        <v>50</v>
      </c>
      <c r="J60" s="103">
        <v>15</v>
      </c>
      <c r="K60" s="103">
        <v>363</v>
      </c>
      <c r="L60" s="103">
        <v>348</v>
      </c>
      <c r="M60" s="89" t="s">
        <v>580</v>
      </c>
    </row>
    <row r="61" spans="1:13" ht="14.25" x14ac:dyDescent="0.35">
      <c r="A61" s="90">
        <v>58</v>
      </c>
      <c r="B61" s="91">
        <v>8804890067915</v>
      </c>
      <c r="C61" s="90" t="s">
        <v>722</v>
      </c>
      <c r="D61" s="92" t="s">
        <v>726</v>
      </c>
      <c r="E61" s="92" t="s">
        <v>618</v>
      </c>
      <c r="F61" s="94" t="s">
        <v>724</v>
      </c>
      <c r="G61" s="90" t="s">
        <v>584</v>
      </c>
      <c r="H61" s="90">
        <v>1160</v>
      </c>
      <c r="I61" s="90">
        <v>50</v>
      </c>
      <c r="J61" s="90">
        <v>15</v>
      </c>
      <c r="K61" s="90">
        <v>1225</v>
      </c>
      <c r="L61" s="90" t="s">
        <v>19</v>
      </c>
      <c r="M61" s="90"/>
    </row>
    <row r="62" spans="1:13" ht="14.25" x14ac:dyDescent="0.35">
      <c r="A62" s="90">
        <v>59</v>
      </c>
      <c r="B62" s="91">
        <v>8804890067916</v>
      </c>
      <c r="C62" s="90" t="s">
        <v>722</v>
      </c>
      <c r="D62" s="92" t="s">
        <v>727</v>
      </c>
      <c r="E62" s="92" t="s">
        <v>618</v>
      </c>
      <c r="F62" s="94" t="s">
        <v>724</v>
      </c>
      <c r="G62" s="90" t="s">
        <v>584</v>
      </c>
      <c r="H62" s="90">
        <v>1160</v>
      </c>
      <c r="I62" s="90">
        <v>50</v>
      </c>
      <c r="J62" s="90">
        <v>15</v>
      </c>
      <c r="K62" s="90">
        <v>1225</v>
      </c>
      <c r="L62" s="90" t="s">
        <v>19</v>
      </c>
      <c r="M62" s="90"/>
    </row>
    <row r="63" spans="1:13" ht="14.25" x14ac:dyDescent="0.35">
      <c r="A63" s="103">
        <v>60</v>
      </c>
      <c r="B63" s="88">
        <v>8804890067911</v>
      </c>
      <c r="C63" s="103" t="s">
        <v>620</v>
      </c>
      <c r="D63" s="104" t="s">
        <v>725</v>
      </c>
      <c r="E63" s="104" t="s">
        <v>621</v>
      </c>
      <c r="F63" s="106" t="s">
        <v>622</v>
      </c>
      <c r="G63" s="103" t="s">
        <v>593</v>
      </c>
      <c r="H63" s="103">
        <v>1950</v>
      </c>
      <c r="I63" s="103">
        <v>50</v>
      </c>
      <c r="J63" s="103">
        <v>15</v>
      </c>
      <c r="K63" s="103">
        <v>405</v>
      </c>
      <c r="L63" s="103">
        <v>390</v>
      </c>
      <c r="M63" s="89" t="s">
        <v>580</v>
      </c>
    </row>
    <row r="64" spans="1:13" ht="14.25" x14ac:dyDescent="0.35">
      <c r="A64" s="90">
        <v>61</v>
      </c>
      <c r="B64" s="91">
        <v>8804890067912</v>
      </c>
      <c r="C64" s="90" t="s">
        <v>620</v>
      </c>
      <c r="D64" s="92" t="s">
        <v>726</v>
      </c>
      <c r="E64" s="92" t="s">
        <v>621</v>
      </c>
      <c r="F64" s="94" t="s">
        <v>622</v>
      </c>
      <c r="G64" s="90" t="s">
        <v>593</v>
      </c>
      <c r="H64" s="90">
        <v>1950</v>
      </c>
      <c r="I64" s="90">
        <v>50</v>
      </c>
      <c r="J64" s="90">
        <v>15</v>
      </c>
      <c r="K64" s="90">
        <v>2015</v>
      </c>
      <c r="L64" s="90" t="s">
        <v>19</v>
      </c>
      <c r="M64" s="90"/>
    </row>
    <row r="65" spans="1:13" ht="14.25" x14ac:dyDescent="0.35">
      <c r="A65" s="90">
        <v>62</v>
      </c>
      <c r="B65" s="91">
        <v>8804890067913</v>
      </c>
      <c r="C65" s="90" t="s">
        <v>620</v>
      </c>
      <c r="D65" s="92" t="s">
        <v>727</v>
      </c>
      <c r="E65" s="92" t="s">
        <v>621</v>
      </c>
      <c r="F65" s="94" t="s">
        <v>622</v>
      </c>
      <c r="G65" s="90" t="s">
        <v>593</v>
      </c>
      <c r="H65" s="90">
        <v>1950</v>
      </c>
      <c r="I65" s="90">
        <v>50</v>
      </c>
      <c r="J65" s="90">
        <v>15</v>
      </c>
      <c r="K65" s="90">
        <v>2015</v>
      </c>
      <c r="L65" s="90" t="s">
        <v>19</v>
      </c>
      <c r="M65" s="90"/>
    </row>
    <row r="66" spans="1:13" ht="14.25" x14ac:dyDescent="0.35">
      <c r="A66" s="103">
        <v>63</v>
      </c>
      <c r="B66" s="88">
        <v>8804890067996</v>
      </c>
      <c r="C66" s="103" t="s">
        <v>620</v>
      </c>
      <c r="D66" s="104" t="s">
        <v>728</v>
      </c>
      <c r="E66" s="104" t="s">
        <v>621</v>
      </c>
      <c r="F66" s="105" t="s">
        <v>622</v>
      </c>
      <c r="G66" s="103" t="s">
        <v>647</v>
      </c>
      <c r="H66" s="103">
        <v>2660</v>
      </c>
      <c r="I66" s="103">
        <v>50</v>
      </c>
      <c r="J66" s="103">
        <v>15</v>
      </c>
      <c r="K66" s="103">
        <v>547</v>
      </c>
      <c r="L66" s="103">
        <v>532</v>
      </c>
      <c r="M66" s="89" t="s">
        <v>580</v>
      </c>
    </row>
    <row r="67" spans="1:13" ht="14.25" x14ac:dyDescent="0.35">
      <c r="A67" s="103">
        <v>64</v>
      </c>
      <c r="B67" s="88">
        <v>8804890067995</v>
      </c>
      <c r="C67" s="103" t="s">
        <v>620</v>
      </c>
      <c r="D67" s="104" t="s">
        <v>729</v>
      </c>
      <c r="E67" s="104" t="s">
        <v>621</v>
      </c>
      <c r="F67" s="105" t="s">
        <v>622</v>
      </c>
      <c r="G67" s="103" t="s">
        <v>647</v>
      </c>
      <c r="H67" s="103">
        <v>2660</v>
      </c>
      <c r="I67" s="103">
        <v>50</v>
      </c>
      <c r="J67" s="103">
        <v>15</v>
      </c>
      <c r="K67" s="103">
        <v>813</v>
      </c>
      <c r="L67" s="103">
        <v>798</v>
      </c>
      <c r="M67" s="89" t="s">
        <v>580</v>
      </c>
    </row>
    <row r="68" spans="1:13" ht="14.25" x14ac:dyDescent="0.35">
      <c r="A68" s="90">
        <v>65</v>
      </c>
      <c r="B68" s="91">
        <v>7814890067994</v>
      </c>
      <c r="C68" s="90" t="s">
        <v>730</v>
      </c>
      <c r="D68" s="92" t="s">
        <v>731</v>
      </c>
      <c r="E68" s="92" t="s">
        <v>732</v>
      </c>
      <c r="F68" s="93" t="s">
        <v>733</v>
      </c>
      <c r="G68" s="90" t="s">
        <v>589</v>
      </c>
      <c r="H68" s="90">
        <v>2000</v>
      </c>
      <c r="I68" s="90">
        <v>50</v>
      </c>
      <c r="J68" s="90">
        <v>15</v>
      </c>
      <c r="K68" s="90">
        <v>2065</v>
      </c>
      <c r="L68" s="90" t="s">
        <v>19</v>
      </c>
      <c r="M68" s="90"/>
    </row>
    <row r="69" spans="1:13" ht="14.25" x14ac:dyDescent="0.35">
      <c r="A69" s="103">
        <v>66</v>
      </c>
      <c r="B69" s="88">
        <v>8804890067993</v>
      </c>
      <c r="C69" s="103" t="s">
        <v>734</v>
      </c>
      <c r="D69" s="104" t="s">
        <v>735</v>
      </c>
      <c r="E69" s="104" t="s">
        <v>736</v>
      </c>
      <c r="F69" s="105" t="s">
        <v>737</v>
      </c>
      <c r="G69" s="103" t="s">
        <v>593</v>
      </c>
      <c r="H69" s="103">
        <v>2450</v>
      </c>
      <c r="I69" s="103">
        <v>50</v>
      </c>
      <c r="J69" s="103">
        <v>15</v>
      </c>
      <c r="K69" s="103">
        <v>260</v>
      </c>
      <c r="L69" s="103">
        <v>245</v>
      </c>
      <c r="M69" s="89" t="s">
        <v>580</v>
      </c>
    </row>
    <row r="70" spans="1:13" ht="14.25" x14ac:dyDescent="0.35">
      <c r="A70" s="89">
        <v>67</v>
      </c>
      <c r="B70" s="88">
        <v>8804890067992</v>
      </c>
      <c r="C70" s="103" t="s">
        <v>705</v>
      </c>
      <c r="D70" s="104" t="s">
        <v>738</v>
      </c>
      <c r="E70" s="104" t="s">
        <v>614</v>
      </c>
      <c r="F70" s="105" t="s">
        <v>739</v>
      </c>
      <c r="G70" s="103" t="s">
        <v>593</v>
      </c>
      <c r="H70" s="103">
        <v>3480</v>
      </c>
      <c r="I70" s="103">
        <v>50</v>
      </c>
      <c r="J70" s="103">
        <v>15</v>
      </c>
      <c r="K70" s="103">
        <v>711</v>
      </c>
      <c r="L70" s="103">
        <v>696</v>
      </c>
      <c r="M70" s="89" t="s">
        <v>580</v>
      </c>
    </row>
    <row r="71" spans="1:13" ht="14.25" x14ac:dyDescent="0.35">
      <c r="A71" s="90">
        <v>68</v>
      </c>
      <c r="B71" s="91">
        <v>7844890067991</v>
      </c>
      <c r="C71" s="90" t="s">
        <v>740</v>
      </c>
      <c r="D71" s="92" t="s">
        <v>741</v>
      </c>
      <c r="E71" s="92" t="s">
        <v>742</v>
      </c>
      <c r="F71" s="93" t="s">
        <v>743</v>
      </c>
      <c r="G71" s="90" t="s">
        <v>579</v>
      </c>
      <c r="H71" s="90">
        <v>2380</v>
      </c>
      <c r="I71" s="90">
        <v>50</v>
      </c>
      <c r="J71" s="90">
        <v>15</v>
      </c>
      <c r="K71" s="90">
        <v>2445</v>
      </c>
      <c r="L71" s="90" t="s">
        <v>19</v>
      </c>
      <c r="M71" s="90"/>
    </row>
    <row r="72" spans="1:13" ht="14.25" x14ac:dyDescent="0.35">
      <c r="A72" s="89">
        <v>69</v>
      </c>
      <c r="B72" s="88">
        <v>8804890067990</v>
      </c>
      <c r="C72" s="103" t="s">
        <v>620</v>
      </c>
      <c r="D72" s="104" t="s">
        <v>744</v>
      </c>
      <c r="E72" s="104" t="s">
        <v>621</v>
      </c>
      <c r="F72" s="105" t="s">
        <v>622</v>
      </c>
      <c r="G72" s="103" t="s">
        <v>593</v>
      </c>
      <c r="H72" s="103">
        <v>1950</v>
      </c>
      <c r="I72" s="103">
        <v>50</v>
      </c>
      <c r="J72" s="103">
        <v>15</v>
      </c>
      <c r="K72" s="103">
        <v>210</v>
      </c>
      <c r="L72" s="103">
        <v>195</v>
      </c>
      <c r="M72" s="89" t="s">
        <v>580</v>
      </c>
    </row>
    <row r="73" spans="1:13" ht="14.25" x14ac:dyDescent="0.35">
      <c r="A73" s="90">
        <v>70</v>
      </c>
      <c r="B73" s="91">
        <v>8804890067989</v>
      </c>
      <c r="C73" s="90" t="s">
        <v>620</v>
      </c>
      <c r="D73" s="92" t="s">
        <v>745</v>
      </c>
      <c r="E73" s="92" t="s">
        <v>621</v>
      </c>
      <c r="F73" s="93" t="s">
        <v>622</v>
      </c>
      <c r="G73" s="90" t="s">
        <v>593</v>
      </c>
      <c r="H73" s="90">
        <v>1950</v>
      </c>
      <c r="I73" s="90">
        <v>50</v>
      </c>
      <c r="J73" s="90">
        <v>15</v>
      </c>
      <c r="K73" s="90">
        <v>2015</v>
      </c>
      <c r="L73" s="90" t="s">
        <v>19</v>
      </c>
      <c r="M73" s="90"/>
    </row>
    <row r="74" spans="1:13" ht="14.25" x14ac:dyDescent="0.35">
      <c r="A74" s="90">
        <v>71</v>
      </c>
      <c r="B74" s="91">
        <v>8804890067988</v>
      </c>
      <c r="C74" s="90" t="s">
        <v>746</v>
      </c>
      <c r="D74" s="92" t="s">
        <v>747</v>
      </c>
      <c r="E74" s="92" t="s">
        <v>748</v>
      </c>
      <c r="F74" s="93" t="s">
        <v>749</v>
      </c>
      <c r="G74" s="90" t="s">
        <v>584</v>
      </c>
      <c r="H74" s="90">
        <v>1680</v>
      </c>
      <c r="I74" s="90">
        <v>50</v>
      </c>
      <c r="J74" s="90">
        <v>15</v>
      </c>
      <c r="K74" s="90">
        <v>1745</v>
      </c>
      <c r="L74" s="90" t="s">
        <v>19</v>
      </c>
      <c r="M74" s="90"/>
    </row>
    <row r="75" spans="1:13" ht="14.25" x14ac:dyDescent="0.35">
      <c r="A75" s="90">
        <v>72</v>
      </c>
      <c r="B75" s="91">
        <v>7814890067987</v>
      </c>
      <c r="C75" s="90" t="s">
        <v>750</v>
      </c>
      <c r="D75" s="92" t="s">
        <v>747</v>
      </c>
      <c r="E75" s="92" t="s">
        <v>751</v>
      </c>
      <c r="F75" s="93" t="s">
        <v>752</v>
      </c>
      <c r="G75" s="90" t="s">
        <v>593</v>
      </c>
      <c r="H75" s="90">
        <v>1540</v>
      </c>
      <c r="I75" s="90">
        <v>50</v>
      </c>
      <c r="J75" s="90">
        <v>15</v>
      </c>
      <c r="K75" s="90">
        <v>1605</v>
      </c>
      <c r="L75" s="90" t="s">
        <v>19</v>
      </c>
      <c r="M75" s="90"/>
    </row>
    <row r="76" spans="1:13" ht="14.25" x14ac:dyDescent="0.35">
      <c r="A76" s="90">
        <v>73</v>
      </c>
      <c r="B76" s="91">
        <v>8804890067985</v>
      </c>
      <c r="C76" s="90" t="s">
        <v>628</v>
      </c>
      <c r="D76" s="92" t="s">
        <v>753</v>
      </c>
      <c r="E76" s="92" t="s">
        <v>604</v>
      </c>
      <c r="F76" s="93" t="s">
        <v>630</v>
      </c>
      <c r="G76" s="90" t="s">
        <v>584</v>
      </c>
      <c r="H76" s="90">
        <v>1510</v>
      </c>
      <c r="I76" s="90">
        <v>50</v>
      </c>
      <c r="J76" s="90">
        <v>15</v>
      </c>
      <c r="K76" s="90">
        <v>1575</v>
      </c>
      <c r="L76" s="90" t="s">
        <v>19</v>
      </c>
      <c r="M76" s="90"/>
    </row>
    <row r="77" spans="1:13" ht="14.25" x14ac:dyDescent="0.35">
      <c r="A77" s="89">
        <v>74</v>
      </c>
      <c r="B77" s="88">
        <v>4794890067986</v>
      </c>
      <c r="C77" s="103" t="s">
        <v>754</v>
      </c>
      <c r="D77" s="104" t="s">
        <v>755</v>
      </c>
      <c r="E77" s="104" t="s">
        <v>626</v>
      </c>
      <c r="F77" s="105" t="s">
        <v>756</v>
      </c>
      <c r="G77" s="103" t="s">
        <v>647</v>
      </c>
      <c r="H77" s="103">
        <v>3330</v>
      </c>
      <c r="I77" s="103">
        <v>50</v>
      </c>
      <c r="J77" s="103">
        <v>15</v>
      </c>
      <c r="K77" s="103">
        <v>681</v>
      </c>
      <c r="L77" s="103">
        <v>666</v>
      </c>
      <c r="M77" s="89" t="s">
        <v>580</v>
      </c>
    </row>
    <row r="78" spans="1:13" ht="14.25" x14ac:dyDescent="0.35">
      <c r="A78" s="90">
        <v>75</v>
      </c>
      <c r="B78" s="91">
        <v>7844890067981</v>
      </c>
      <c r="C78" s="90" t="s">
        <v>636</v>
      </c>
      <c r="D78" s="92" t="s">
        <v>757</v>
      </c>
      <c r="E78" s="92" t="s">
        <v>638</v>
      </c>
      <c r="F78" s="93" t="s">
        <v>639</v>
      </c>
      <c r="G78" s="90" t="s">
        <v>579</v>
      </c>
      <c r="H78" s="90">
        <v>3280</v>
      </c>
      <c r="I78" s="90">
        <v>50</v>
      </c>
      <c r="J78" s="90">
        <v>15</v>
      </c>
      <c r="K78" s="90">
        <v>3345</v>
      </c>
      <c r="L78" s="90" t="s">
        <v>19</v>
      </c>
      <c r="M78" s="90"/>
    </row>
    <row r="79" spans="1:13" ht="15.75" x14ac:dyDescent="0.35">
      <c r="A79" s="90">
        <v>76</v>
      </c>
      <c r="B79" s="91">
        <v>7844890067980</v>
      </c>
      <c r="C79" s="90" t="s">
        <v>758</v>
      </c>
      <c r="D79" s="92" t="s">
        <v>759</v>
      </c>
      <c r="E79" s="92" t="s">
        <v>591</v>
      </c>
      <c r="F79" s="93" t="s">
        <v>760</v>
      </c>
      <c r="G79" s="90" t="s">
        <v>593</v>
      </c>
      <c r="H79" s="90">
        <v>1530</v>
      </c>
      <c r="I79" s="90">
        <v>50</v>
      </c>
      <c r="J79" s="90">
        <v>15</v>
      </c>
      <c r="K79" s="90">
        <v>1595</v>
      </c>
      <c r="L79" s="95" t="s">
        <v>19</v>
      </c>
      <c r="M79" s="90"/>
    </row>
    <row r="80" spans="1:13" ht="14.65" x14ac:dyDescent="0.35">
      <c r="A80" s="90">
        <v>77</v>
      </c>
      <c r="B80" s="91">
        <v>8804890067979</v>
      </c>
      <c r="C80" s="90" t="s">
        <v>620</v>
      </c>
      <c r="D80" s="92" t="s">
        <v>761</v>
      </c>
      <c r="E80" s="92" t="s">
        <v>621</v>
      </c>
      <c r="F80" s="93" t="s">
        <v>622</v>
      </c>
      <c r="G80" s="90" t="s">
        <v>593</v>
      </c>
      <c r="H80" s="90">
        <v>1950</v>
      </c>
      <c r="I80" s="90">
        <v>50</v>
      </c>
      <c r="J80" s="90">
        <v>15</v>
      </c>
      <c r="K80" s="90">
        <v>2015</v>
      </c>
      <c r="L80" s="96" t="s">
        <v>19</v>
      </c>
      <c r="M80" s="90"/>
    </row>
    <row r="81" spans="1:13" ht="14.25" x14ac:dyDescent="0.35">
      <c r="A81" s="89">
        <v>78</v>
      </c>
      <c r="B81" s="88">
        <v>8804890067974</v>
      </c>
      <c r="C81" s="103" t="s">
        <v>711</v>
      </c>
      <c r="D81" s="104" t="s">
        <v>762</v>
      </c>
      <c r="E81" s="104" t="s">
        <v>662</v>
      </c>
      <c r="F81" s="105" t="s">
        <v>712</v>
      </c>
      <c r="G81" s="103" t="s">
        <v>593</v>
      </c>
      <c r="H81" s="103">
        <v>1890</v>
      </c>
      <c r="I81" s="103">
        <v>50</v>
      </c>
      <c r="J81" s="103">
        <v>15</v>
      </c>
      <c r="K81" s="103">
        <v>393</v>
      </c>
      <c r="L81" s="103">
        <v>378</v>
      </c>
      <c r="M81" s="89" t="s">
        <v>580</v>
      </c>
    </row>
    <row r="82" spans="1:13" ht="14.25" x14ac:dyDescent="0.35">
      <c r="A82" s="90">
        <v>79</v>
      </c>
      <c r="B82" s="91">
        <v>7844890067972</v>
      </c>
      <c r="C82" s="90" t="s">
        <v>636</v>
      </c>
      <c r="D82" s="92" t="s">
        <v>763</v>
      </c>
      <c r="E82" s="92" t="s">
        <v>638</v>
      </c>
      <c r="F82" s="93" t="s">
        <v>639</v>
      </c>
      <c r="G82" s="90" t="s">
        <v>579</v>
      </c>
      <c r="H82" s="90">
        <v>3280</v>
      </c>
      <c r="I82" s="90">
        <v>50</v>
      </c>
      <c r="J82" s="90">
        <v>15</v>
      </c>
      <c r="K82" s="90">
        <v>3345</v>
      </c>
      <c r="L82" s="90" t="s">
        <v>19</v>
      </c>
      <c r="M82" s="90"/>
    </row>
    <row r="83" spans="1:13" ht="14.25" x14ac:dyDescent="0.35">
      <c r="A83" s="89">
        <v>80</v>
      </c>
      <c r="B83" s="88">
        <v>7844890067973</v>
      </c>
      <c r="C83" s="103" t="s">
        <v>636</v>
      </c>
      <c r="D83" s="104" t="s">
        <v>764</v>
      </c>
      <c r="E83" s="104" t="s">
        <v>638</v>
      </c>
      <c r="F83" s="105" t="s">
        <v>639</v>
      </c>
      <c r="G83" s="103" t="s">
        <v>579</v>
      </c>
      <c r="H83" s="103">
        <v>3280</v>
      </c>
      <c r="I83" s="103">
        <v>50</v>
      </c>
      <c r="J83" s="103">
        <v>15</v>
      </c>
      <c r="K83" s="103">
        <v>1327</v>
      </c>
      <c r="L83" s="103">
        <v>1312</v>
      </c>
      <c r="M83" s="89" t="s">
        <v>580</v>
      </c>
    </row>
    <row r="84" spans="1:13" ht="14.25" x14ac:dyDescent="0.35">
      <c r="A84" s="90">
        <v>81</v>
      </c>
      <c r="B84" s="91">
        <v>7814890068025</v>
      </c>
      <c r="C84" s="90" t="s">
        <v>765</v>
      </c>
      <c r="D84" s="92" t="s">
        <v>766</v>
      </c>
      <c r="E84" s="92" t="s">
        <v>695</v>
      </c>
      <c r="F84" s="94" t="s">
        <v>767</v>
      </c>
      <c r="G84" s="90" t="s">
        <v>593</v>
      </c>
      <c r="H84" s="90">
        <v>1860</v>
      </c>
      <c r="I84" s="90">
        <v>50</v>
      </c>
      <c r="J84" s="90">
        <v>15</v>
      </c>
      <c r="K84" s="90">
        <v>1925</v>
      </c>
      <c r="L84" s="90" t="s">
        <v>19</v>
      </c>
      <c r="M84" s="90"/>
    </row>
    <row r="85" spans="1:13" ht="14.25" x14ac:dyDescent="0.35">
      <c r="A85" s="89">
        <v>82</v>
      </c>
      <c r="B85" s="88">
        <v>8804890068011</v>
      </c>
      <c r="C85" s="103" t="s">
        <v>628</v>
      </c>
      <c r="D85" s="104" t="s">
        <v>768</v>
      </c>
      <c r="E85" s="104" t="s">
        <v>604</v>
      </c>
      <c r="F85" s="106" t="s">
        <v>630</v>
      </c>
      <c r="G85" s="103" t="s">
        <v>593</v>
      </c>
      <c r="H85" s="103">
        <v>2310</v>
      </c>
      <c r="I85" s="103">
        <v>50</v>
      </c>
      <c r="J85" s="103">
        <v>15</v>
      </c>
      <c r="K85" s="103">
        <v>246</v>
      </c>
      <c r="L85" s="103">
        <v>231</v>
      </c>
      <c r="M85" s="89" t="s">
        <v>580</v>
      </c>
    </row>
    <row r="86" spans="1:13" ht="14.25" x14ac:dyDescent="0.35">
      <c r="A86" s="89">
        <v>83</v>
      </c>
      <c r="B86" s="88">
        <v>7844891727903</v>
      </c>
      <c r="C86" s="103" t="s">
        <v>769</v>
      </c>
      <c r="D86" s="104" t="s">
        <v>770</v>
      </c>
      <c r="E86" s="104" t="s">
        <v>771</v>
      </c>
      <c r="F86" s="106" t="s">
        <v>772</v>
      </c>
      <c r="G86" s="103" t="s">
        <v>579</v>
      </c>
      <c r="H86" s="103">
        <v>2980</v>
      </c>
      <c r="I86" s="103">
        <v>50</v>
      </c>
      <c r="J86" s="103">
        <v>15</v>
      </c>
      <c r="K86" s="103">
        <v>1207</v>
      </c>
      <c r="L86" s="103">
        <v>1192</v>
      </c>
      <c r="M86" s="89" t="s">
        <v>580</v>
      </c>
    </row>
    <row r="87" spans="1:13" ht="14.25" x14ac:dyDescent="0.35">
      <c r="A87" s="90">
        <v>84</v>
      </c>
      <c r="B87" s="91">
        <v>7844891727902</v>
      </c>
      <c r="C87" s="90" t="s">
        <v>636</v>
      </c>
      <c r="D87" s="92" t="s">
        <v>770</v>
      </c>
      <c r="E87" s="92" t="s">
        <v>638</v>
      </c>
      <c r="F87" s="94" t="s">
        <v>639</v>
      </c>
      <c r="G87" s="90" t="s">
        <v>579</v>
      </c>
      <c r="H87" s="90">
        <v>3280</v>
      </c>
      <c r="I87" s="90">
        <v>50</v>
      </c>
      <c r="J87" s="90">
        <v>15</v>
      </c>
      <c r="K87" s="90">
        <v>3345</v>
      </c>
      <c r="L87" s="90" t="s">
        <v>19</v>
      </c>
      <c r="M87" s="90"/>
    </row>
    <row r="88" spans="1:13" ht="14.25" x14ac:dyDescent="0.35">
      <c r="A88" s="90">
        <v>85</v>
      </c>
      <c r="B88" s="91">
        <v>8984891727901</v>
      </c>
      <c r="C88" s="90" t="s">
        <v>773</v>
      </c>
      <c r="D88" s="92" t="s">
        <v>774</v>
      </c>
      <c r="E88" s="92" t="s">
        <v>775</v>
      </c>
      <c r="F88" s="94" t="s">
        <v>776</v>
      </c>
      <c r="G88" s="90" t="s">
        <v>593</v>
      </c>
      <c r="H88" s="90">
        <v>1570</v>
      </c>
      <c r="I88" s="90">
        <v>50</v>
      </c>
      <c r="J88" s="90">
        <v>15</v>
      </c>
      <c r="K88" s="90">
        <v>1635</v>
      </c>
      <c r="L88" s="90" t="s">
        <v>19</v>
      </c>
      <c r="M88" s="90"/>
    </row>
    <row r="89" spans="1:13" ht="14.25" x14ac:dyDescent="0.35">
      <c r="A89" s="90">
        <v>86</v>
      </c>
      <c r="B89" s="91">
        <v>8984891727900</v>
      </c>
      <c r="C89" s="90" t="s">
        <v>777</v>
      </c>
      <c r="D89" s="92" t="s">
        <v>774</v>
      </c>
      <c r="E89" s="92" t="s">
        <v>778</v>
      </c>
      <c r="F89" s="94" t="s">
        <v>779</v>
      </c>
      <c r="G89" s="90" t="s">
        <v>593</v>
      </c>
      <c r="H89" s="90">
        <v>1570</v>
      </c>
      <c r="I89" s="90">
        <v>50</v>
      </c>
      <c r="J89" s="90">
        <v>15</v>
      </c>
      <c r="K89" s="90">
        <v>1635</v>
      </c>
      <c r="L89" s="90" t="s">
        <v>19</v>
      </c>
      <c r="M89" s="90"/>
    </row>
    <row r="90" spans="1:13" ht="14.25" x14ac:dyDescent="0.35">
      <c r="A90" s="90">
        <v>87</v>
      </c>
      <c r="B90" s="91">
        <v>8804891727899</v>
      </c>
      <c r="C90" s="90" t="s">
        <v>651</v>
      </c>
      <c r="D90" s="92" t="s">
        <v>780</v>
      </c>
      <c r="E90" s="92" t="s">
        <v>611</v>
      </c>
      <c r="F90" s="94" t="s">
        <v>781</v>
      </c>
      <c r="G90" s="90" t="s">
        <v>593</v>
      </c>
      <c r="H90" s="90">
        <v>3480</v>
      </c>
      <c r="I90" s="90">
        <v>50</v>
      </c>
      <c r="J90" s="90">
        <v>15</v>
      </c>
      <c r="K90" s="90">
        <v>3545</v>
      </c>
      <c r="L90" s="90" t="s">
        <v>19</v>
      </c>
      <c r="M90" s="90"/>
    </row>
    <row r="91" spans="1:13" ht="14.25" x14ac:dyDescent="0.35">
      <c r="A91" s="90">
        <v>88</v>
      </c>
      <c r="B91" s="91">
        <v>7814891727898</v>
      </c>
      <c r="C91" s="90" t="s">
        <v>782</v>
      </c>
      <c r="D91" s="92" t="s">
        <v>766</v>
      </c>
      <c r="E91" s="92" t="s">
        <v>783</v>
      </c>
      <c r="F91" s="94" t="s">
        <v>784</v>
      </c>
      <c r="G91" s="90" t="s">
        <v>589</v>
      </c>
      <c r="H91" s="90">
        <v>2330</v>
      </c>
      <c r="I91" s="90">
        <v>50</v>
      </c>
      <c r="J91" s="90">
        <v>15</v>
      </c>
      <c r="K91" s="90">
        <v>2395</v>
      </c>
      <c r="L91" s="90" t="s">
        <v>19</v>
      </c>
      <c r="M91" s="90"/>
    </row>
    <row r="92" spans="1:13" ht="14.25" x14ac:dyDescent="0.35">
      <c r="A92" s="90">
        <v>89</v>
      </c>
      <c r="B92" s="91">
        <v>7844891727897</v>
      </c>
      <c r="C92" s="90" t="s">
        <v>667</v>
      </c>
      <c r="D92" s="92" t="s">
        <v>785</v>
      </c>
      <c r="E92" s="92" t="s">
        <v>587</v>
      </c>
      <c r="F92" s="94" t="s">
        <v>786</v>
      </c>
      <c r="G92" s="90" t="s">
        <v>593</v>
      </c>
      <c r="H92" s="90">
        <v>1840</v>
      </c>
      <c r="I92" s="90">
        <v>50</v>
      </c>
      <c r="J92" s="90">
        <v>15</v>
      </c>
      <c r="K92" s="90">
        <v>1905</v>
      </c>
      <c r="L92" s="90" t="s">
        <v>19</v>
      </c>
      <c r="M92" s="90"/>
    </row>
    <row r="93" spans="1:13" ht="14.25" x14ac:dyDescent="0.35">
      <c r="A93" s="89">
        <v>90</v>
      </c>
      <c r="B93" s="88">
        <v>8804891727896</v>
      </c>
      <c r="C93" s="103" t="s">
        <v>616</v>
      </c>
      <c r="D93" s="104" t="s">
        <v>787</v>
      </c>
      <c r="E93" s="104" t="s">
        <v>618</v>
      </c>
      <c r="F93" s="106" t="s">
        <v>619</v>
      </c>
      <c r="G93" s="103" t="s">
        <v>660</v>
      </c>
      <c r="H93" s="103">
        <v>6370</v>
      </c>
      <c r="I93" s="103">
        <v>50</v>
      </c>
      <c r="J93" s="103">
        <v>15</v>
      </c>
      <c r="K93" s="103">
        <v>1289</v>
      </c>
      <c r="L93" s="103">
        <v>1274</v>
      </c>
      <c r="M93" s="89" t="s">
        <v>580</v>
      </c>
    </row>
    <row r="94" spans="1:13" ht="14.25" x14ac:dyDescent="0.35">
      <c r="A94" s="89">
        <v>91</v>
      </c>
      <c r="B94" s="88">
        <v>8804891727895</v>
      </c>
      <c r="C94" s="103" t="s">
        <v>620</v>
      </c>
      <c r="D94" s="104" t="s">
        <v>787</v>
      </c>
      <c r="E94" s="104" t="s">
        <v>621</v>
      </c>
      <c r="F94" s="106" t="s">
        <v>622</v>
      </c>
      <c r="G94" s="103" t="s">
        <v>647</v>
      </c>
      <c r="H94" s="103">
        <v>2660</v>
      </c>
      <c r="I94" s="103">
        <v>50</v>
      </c>
      <c r="J94" s="103">
        <v>15</v>
      </c>
      <c r="K94" s="103">
        <v>547</v>
      </c>
      <c r="L94" s="103">
        <v>532</v>
      </c>
      <c r="M94" s="89" t="s">
        <v>580</v>
      </c>
    </row>
    <row r="95" spans="1:13" ht="14.25" x14ac:dyDescent="0.35">
      <c r="A95" s="89">
        <v>92</v>
      </c>
      <c r="B95" s="88">
        <v>8804890068083</v>
      </c>
      <c r="C95" s="103" t="s">
        <v>702</v>
      </c>
      <c r="D95" s="104" t="s">
        <v>738</v>
      </c>
      <c r="E95" s="104" t="s">
        <v>611</v>
      </c>
      <c r="F95" s="106" t="s">
        <v>704</v>
      </c>
      <c r="G95" s="103" t="s">
        <v>593</v>
      </c>
      <c r="H95" s="103">
        <v>3480</v>
      </c>
      <c r="I95" s="103">
        <v>50</v>
      </c>
      <c r="J95" s="103">
        <v>15</v>
      </c>
      <c r="K95" s="103">
        <v>711</v>
      </c>
      <c r="L95" s="103">
        <v>696</v>
      </c>
      <c r="M95" s="89" t="s">
        <v>580</v>
      </c>
    </row>
    <row r="96" spans="1:13" ht="14.25" x14ac:dyDescent="0.35">
      <c r="A96" s="90">
        <v>93</v>
      </c>
      <c r="B96" s="91">
        <v>8804890068082</v>
      </c>
      <c r="C96" s="90" t="s">
        <v>788</v>
      </c>
      <c r="D96" s="92" t="s">
        <v>629</v>
      </c>
      <c r="E96" s="92" t="s">
        <v>601</v>
      </c>
      <c r="F96" s="94" t="s">
        <v>789</v>
      </c>
      <c r="G96" s="90" t="s">
        <v>584</v>
      </c>
      <c r="H96" s="90">
        <v>1640</v>
      </c>
      <c r="I96" s="90">
        <v>50</v>
      </c>
      <c r="J96" s="90">
        <v>15</v>
      </c>
      <c r="K96" s="90">
        <v>1705</v>
      </c>
      <c r="L96" s="90" t="s">
        <v>19</v>
      </c>
      <c r="M96" s="90"/>
    </row>
    <row r="97" spans="1:13" ht="14.25" x14ac:dyDescent="0.35">
      <c r="A97" s="90">
        <v>94</v>
      </c>
      <c r="B97" s="91">
        <v>7844890068081</v>
      </c>
      <c r="C97" s="90" t="s">
        <v>790</v>
      </c>
      <c r="D97" s="92" t="s">
        <v>741</v>
      </c>
      <c r="E97" s="92" t="s">
        <v>791</v>
      </c>
      <c r="F97" s="94" t="s">
        <v>792</v>
      </c>
      <c r="G97" s="90" t="s">
        <v>579</v>
      </c>
      <c r="H97" s="90">
        <v>2380</v>
      </c>
      <c r="I97" s="90">
        <v>50</v>
      </c>
      <c r="J97" s="90">
        <v>15</v>
      </c>
      <c r="K97" s="90">
        <v>2445</v>
      </c>
      <c r="L97" s="90" t="s">
        <v>19</v>
      </c>
      <c r="M97" s="90"/>
    </row>
    <row r="98" spans="1:13" ht="14.25" x14ac:dyDescent="0.35">
      <c r="A98" s="89">
        <v>95</v>
      </c>
      <c r="B98" s="88">
        <v>3244890068080</v>
      </c>
      <c r="C98" s="103" t="s">
        <v>793</v>
      </c>
      <c r="D98" s="104" t="s">
        <v>735</v>
      </c>
      <c r="E98" s="104" t="s">
        <v>794</v>
      </c>
      <c r="F98" s="106" t="s">
        <v>795</v>
      </c>
      <c r="G98" s="103" t="s">
        <v>579</v>
      </c>
      <c r="H98" s="103">
        <v>2700</v>
      </c>
      <c r="I98" s="103">
        <v>50</v>
      </c>
      <c r="J98" s="103">
        <v>15</v>
      </c>
      <c r="K98" s="103">
        <v>15</v>
      </c>
      <c r="L98" s="103">
        <v>0</v>
      </c>
      <c r="M98" s="89" t="s">
        <v>580</v>
      </c>
    </row>
    <row r="99" spans="1:13" ht="14.25" x14ac:dyDescent="0.35">
      <c r="A99" s="89">
        <v>96</v>
      </c>
      <c r="B99" s="88">
        <v>8804890068079</v>
      </c>
      <c r="C99" s="103" t="s">
        <v>796</v>
      </c>
      <c r="D99" s="104" t="s">
        <v>755</v>
      </c>
      <c r="E99" s="104" t="s">
        <v>797</v>
      </c>
      <c r="F99" s="106" t="s">
        <v>798</v>
      </c>
      <c r="G99" s="103" t="s">
        <v>584</v>
      </c>
      <c r="H99" s="103">
        <v>2060</v>
      </c>
      <c r="I99" s="103">
        <v>50</v>
      </c>
      <c r="J99" s="103">
        <v>15</v>
      </c>
      <c r="K99" s="103">
        <v>839</v>
      </c>
      <c r="L99" s="103">
        <v>824</v>
      </c>
      <c r="M99" s="89" t="s">
        <v>580</v>
      </c>
    </row>
    <row r="100" spans="1:13" ht="14.25" x14ac:dyDescent="0.35">
      <c r="A100" s="89">
        <v>97</v>
      </c>
      <c r="B100" s="88">
        <v>8804890068078</v>
      </c>
      <c r="C100" s="103" t="s">
        <v>788</v>
      </c>
      <c r="D100" s="104" t="s">
        <v>753</v>
      </c>
      <c r="E100" s="104" t="s">
        <v>601</v>
      </c>
      <c r="F100" s="106" t="s">
        <v>789</v>
      </c>
      <c r="G100" s="103" t="s">
        <v>584</v>
      </c>
      <c r="H100" s="103">
        <v>1640</v>
      </c>
      <c r="I100" s="103">
        <v>50</v>
      </c>
      <c r="J100" s="103">
        <v>15</v>
      </c>
      <c r="K100" s="103">
        <v>835</v>
      </c>
      <c r="L100" s="103">
        <v>820</v>
      </c>
      <c r="M100" s="89" t="s">
        <v>580</v>
      </c>
    </row>
    <row r="101" spans="1:13" ht="14.25" x14ac:dyDescent="0.35">
      <c r="A101" s="89">
        <v>98</v>
      </c>
      <c r="B101" s="88">
        <v>7814891727894</v>
      </c>
      <c r="C101" s="103" t="s">
        <v>585</v>
      </c>
      <c r="D101" s="104" t="s">
        <v>759</v>
      </c>
      <c r="E101" s="104" t="s">
        <v>587</v>
      </c>
      <c r="F101" s="106" t="s">
        <v>588</v>
      </c>
      <c r="G101" s="103" t="s">
        <v>579</v>
      </c>
      <c r="H101" s="103">
        <v>3880</v>
      </c>
      <c r="I101" s="103">
        <v>50</v>
      </c>
      <c r="J101" s="103">
        <v>15</v>
      </c>
      <c r="K101" s="103">
        <v>15</v>
      </c>
      <c r="L101" s="103">
        <v>0</v>
      </c>
      <c r="M101" s="89" t="s">
        <v>580</v>
      </c>
    </row>
    <row r="102" spans="1:13" ht="14.25" x14ac:dyDescent="0.35">
      <c r="A102" s="90">
        <v>99</v>
      </c>
      <c r="B102" s="91">
        <v>7814890068077</v>
      </c>
      <c r="C102" s="90" t="s">
        <v>799</v>
      </c>
      <c r="D102" s="92" t="s">
        <v>731</v>
      </c>
      <c r="E102" s="92" t="s">
        <v>577</v>
      </c>
      <c r="F102" s="94" t="s">
        <v>800</v>
      </c>
      <c r="G102" s="90" t="s">
        <v>579</v>
      </c>
      <c r="H102" s="90">
        <v>4030</v>
      </c>
      <c r="I102" s="90">
        <v>50</v>
      </c>
      <c r="J102" s="90">
        <v>15</v>
      </c>
      <c r="K102" s="90">
        <v>4095</v>
      </c>
      <c r="L102" s="90" t="s">
        <v>19</v>
      </c>
      <c r="M102" s="90"/>
    </row>
    <row r="103" spans="1:13" ht="14.25" x14ac:dyDescent="0.35">
      <c r="A103" s="89">
        <v>100</v>
      </c>
      <c r="B103" s="88">
        <v>8804890068075</v>
      </c>
      <c r="C103" s="103" t="s">
        <v>722</v>
      </c>
      <c r="D103" s="104" t="s">
        <v>729</v>
      </c>
      <c r="E103" s="104" t="s">
        <v>618</v>
      </c>
      <c r="F103" s="106" t="s">
        <v>724</v>
      </c>
      <c r="G103" s="103" t="s">
        <v>593</v>
      </c>
      <c r="H103" s="103">
        <v>1950</v>
      </c>
      <c r="I103" s="103">
        <v>50</v>
      </c>
      <c r="J103" s="103">
        <v>15</v>
      </c>
      <c r="K103" s="103">
        <v>405</v>
      </c>
      <c r="L103" s="103">
        <v>390</v>
      </c>
      <c r="M103" s="89" t="s">
        <v>580</v>
      </c>
    </row>
    <row r="104" spans="1:13" ht="14.25" x14ac:dyDescent="0.35">
      <c r="A104" s="89">
        <v>101</v>
      </c>
      <c r="B104" s="88">
        <v>8804890068076</v>
      </c>
      <c r="C104" s="103" t="s">
        <v>722</v>
      </c>
      <c r="D104" s="104" t="s">
        <v>728</v>
      </c>
      <c r="E104" s="104" t="s">
        <v>618</v>
      </c>
      <c r="F104" s="106" t="s">
        <v>724</v>
      </c>
      <c r="G104" s="103" t="s">
        <v>593</v>
      </c>
      <c r="H104" s="103">
        <v>1950</v>
      </c>
      <c r="I104" s="103">
        <v>50</v>
      </c>
      <c r="J104" s="103">
        <v>15</v>
      </c>
      <c r="K104" s="103">
        <v>405</v>
      </c>
      <c r="L104" s="103">
        <v>390</v>
      </c>
      <c r="M104" s="89" t="s">
        <v>580</v>
      </c>
    </row>
    <row r="105" spans="1:13" ht="14.25" x14ac:dyDescent="0.35">
      <c r="A105" s="90">
        <v>102</v>
      </c>
      <c r="B105" s="91">
        <v>8804890068074</v>
      </c>
      <c r="C105" s="90" t="s">
        <v>616</v>
      </c>
      <c r="D105" s="92" t="s">
        <v>745</v>
      </c>
      <c r="E105" s="92" t="s">
        <v>618</v>
      </c>
      <c r="F105" s="94" t="s">
        <v>619</v>
      </c>
      <c r="G105" s="90" t="s">
        <v>579</v>
      </c>
      <c r="H105" s="90">
        <v>3890</v>
      </c>
      <c r="I105" s="90">
        <v>50</v>
      </c>
      <c r="J105" s="90">
        <v>15</v>
      </c>
      <c r="K105" s="90">
        <v>3955</v>
      </c>
      <c r="L105" s="90" t="s">
        <v>19</v>
      </c>
      <c r="M105" s="90"/>
    </row>
    <row r="106" spans="1:13" ht="14.25" x14ac:dyDescent="0.35">
      <c r="A106" s="89">
        <v>103</v>
      </c>
      <c r="B106" s="88">
        <v>8804890068072</v>
      </c>
      <c r="C106" s="103" t="s">
        <v>616</v>
      </c>
      <c r="D106" s="104" t="s">
        <v>747</v>
      </c>
      <c r="E106" s="104" t="s">
        <v>618</v>
      </c>
      <c r="F106" s="106" t="s">
        <v>619</v>
      </c>
      <c r="G106" s="103" t="s">
        <v>647</v>
      </c>
      <c r="H106" s="103">
        <v>2660</v>
      </c>
      <c r="I106" s="103">
        <v>50</v>
      </c>
      <c r="J106" s="103">
        <v>15</v>
      </c>
      <c r="K106" s="103">
        <v>813</v>
      </c>
      <c r="L106" s="103">
        <v>798</v>
      </c>
      <c r="M106" s="89" t="s">
        <v>580</v>
      </c>
    </row>
    <row r="107" spans="1:13" ht="14.25" x14ac:dyDescent="0.35">
      <c r="A107" s="89">
        <v>104</v>
      </c>
      <c r="B107" s="88">
        <v>8804890068073</v>
      </c>
      <c r="C107" s="103" t="s">
        <v>616</v>
      </c>
      <c r="D107" s="104" t="s">
        <v>744</v>
      </c>
      <c r="E107" s="104" t="s">
        <v>618</v>
      </c>
      <c r="F107" s="106" t="s">
        <v>619</v>
      </c>
      <c r="G107" s="103" t="s">
        <v>647</v>
      </c>
      <c r="H107" s="103">
        <v>2660</v>
      </c>
      <c r="I107" s="103">
        <v>50</v>
      </c>
      <c r="J107" s="103">
        <v>15</v>
      </c>
      <c r="K107" s="103">
        <v>281</v>
      </c>
      <c r="L107" s="103">
        <v>266</v>
      </c>
      <c r="M107" s="89" t="s">
        <v>580</v>
      </c>
    </row>
    <row r="108" spans="1:13" ht="14.25" x14ac:dyDescent="0.35">
      <c r="A108" s="90">
        <v>105</v>
      </c>
      <c r="B108" s="91">
        <v>8804890068071</v>
      </c>
      <c r="C108" s="90" t="s">
        <v>616</v>
      </c>
      <c r="D108" s="92" t="s">
        <v>761</v>
      </c>
      <c r="E108" s="92" t="s">
        <v>618</v>
      </c>
      <c r="F108" s="94" t="s">
        <v>619</v>
      </c>
      <c r="G108" s="90" t="s">
        <v>593</v>
      </c>
      <c r="H108" s="90">
        <v>1950</v>
      </c>
      <c r="I108" s="90">
        <v>50</v>
      </c>
      <c r="J108" s="90">
        <v>15</v>
      </c>
      <c r="K108" s="90">
        <v>2015</v>
      </c>
      <c r="L108" s="90" t="s">
        <v>19</v>
      </c>
      <c r="M108" s="90"/>
    </row>
    <row r="109" spans="1:13" ht="14.25" x14ac:dyDescent="0.35">
      <c r="A109" s="89">
        <v>106</v>
      </c>
      <c r="B109" s="88">
        <v>8804890068070</v>
      </c>
      <c r="C109" s="103" t="s">
        <v>708</v>
      </c>
      <c r="D109" s="104" t="s">
        <v>762</v>
      </c>
      <c r="E109" s="104" t="s">
        <v>658</v>
      </c>
      <c r="F109" s="106" t="s">
        <v>710</v>
      </c>
      <c r="G109" s="103" t="s">
        <v>584</v>
      </c>
      <c r="H109" s="103">
        <v>1140</v>
      </c>
      <c r="I109" s="103">
        <v>50</v>
      </c>
      <c r="J109" s="103">
        <v>15</v>
      </c>
      <c r="K109" s="103">
        <v>357</v>
      </c>
      <c r="L109" s="103">
        <v>342</v>
      </c>
      <c r="M109" s="89" t="s">
        <v>580</v>
      </c>
    </row>
    <row r="110" spans="1:13" ht="14.25" x14ac:dyDescent="0.35">
      <c r="A110" s="90">
        <v>107</v>
      </c>
      <c r="B110" s="91">
        <v>7844890068067</v>
      </c>
      <c r="C110" s="90" t="s">
        <v>769</v>
      </c>
      <c r="D110" s="92" t="s">
        <v>763</v>
      </c>
      <c r="E110" s="92" t="s">
        <v>771</v>
      </c>
      <c r="F110" s="94" t="s">
        <v>772</v>
      </c>
      <c r="G110" s="90" t="s">
        <v>579</v>
      </c>
      <c r="H110" s="90">
        <v>2980</v>
      </c>
      <c r="I110" s="90">
        <v>50</v>
      </c>
      <c r="J110" s="90">
        <v>15</v>
      </c>
      <c r="K110" s="90">
        <v>3045</v>
      </c>
      <c r="L110" s="90" t="s">
        <v>19</v>
      </c>
      <c r="M110" s="90"/>
    </row>
    <row r="111" spans="1:13" ht="14.25" x14ac:dyDescent="0.35">
      <c r="A111" s="89">
        <v>108</v>
      </c>
      <c r="B111" s="88">
        <v>7844890068068</v>
      </c>
      <c r="C111" s="103" t="s">
        <v>769</v>
      </c>
      <c r="D111" s="104" t="s">
        <v>764</v>
      </c>
      <c r="E111" s="104" t="s">
        <v>771</v>
      </c>
      <c r="F111" s="106" t="s">
        <v>772</v>
      </c>
      <c r="G111" s="103" t="s">
        <v>579</v>
      </c>
      <c r="H111" s="103">
        <v>2980</v>
      </c>
      <c r="I111" s="103">
        <v>50</v>
      </c>
      <c r="J111" s="103">
        <v>15</v>
      </c>
      <c r="K111" s="103">
        <v>611</v>
      </c>
      <c r="L111" s="103">
        <v>596</v>
      </c>
      <c r="M111" s="89" t="s">
        <v>580</v>
      </c>
    </row>
    <row r="112" spans="1:13" ht="14.25" x14ac:dyDescent="0.35">
      <c r="A112" s="90">
        <v>109</v>
      </c>
      <c r="B112" s="91">
        <v>7844890068069</v>
      </c>
      <c r="C112" s="90" t="s">
        <v>769</v>
      </c>
      <c r="D112" s="92" t="s">
        <v>757</v>
      </c>
      <c r="E112" s="92" t="s">
        <v>771</v>
      </c>
      <c r="F112" s="94" t="s">
        <v>772</v>
      </c>
      <c r="G112" s="90" t="s">
        <v>579</v>
      </c>
      <c r="H112" s="90">
        <v>2980</v>
      </c>
      <c r="I112" s="90">
        <v>50</v>
      </c>
      <c r="J112" s="90">
        <v>15</v>
      </c>
      <c r="K112" s="90">
        <v>3045</v>
      </c>
      <c r="L112" s="90" t="s">
        <v>19</v>
      </c>
      <c r="M112" s="90"/>
    </row>
    <row r="113" spans="1:13" ht="14.25" x14ac:dyDescent="0.35">
      <c r="A113" s="89">
        <v>110</v>
      </c>
      <c r="B113" s="88">
        <v>8804890068066</v>
      </c>
      <c r="C113" s="103" t="s">
        <v>616</v>
      </c>
      <c r="D113" s="104" t="s">
        <v>623</v>
      </c>
      <c r="E113" s="104" t="s">
        <v>618</v>
      </c>
      <c r="F113" s="106" t="s">
        <v>619</v>
      </c>
      <c r="G113" s="103" t="s">
        <v>593</v>
      </c>
      <c r="H113" s="103">
        <v>1950</v>
      </c>
      <c r="I113" s="103">
        <v>50</v>
      </c>
      <c r="J113" s="103">
        <v>15</v>
      </c>
      <c r="K113" s="103">
        <v>600</v>
      </c>
      <c r="L113" s="103">
        <v>585</v>
      </c>
      <c r="M113" s="89" t="s">
        <v>580</v>
      </c>
    </row>
    <row r="114" spans="1:13" ht="14.25" x14ac:dyDescent="0.35">
      <c r="A114" s="90">
        <v>111</v>
      </c>
      <c r="B114" s="91">
        <v>7844890068065</v>
      </c>
      <c r="C114" s="90" t="s">
        <v>801</v>
      </c>
      <c r="D114" s="92" t="s">
        <v>625</v>
      </c>
      <c r="E114" s="92" t="s">
        <v>797</v>
      </c>
      <c r="F114" s="94" t="s">
        <v>802</v>
      </c>
      <c r="G114" s="90" t="s">
        <v>593</v>
      </c>
      <c r="H114" s="90">
        <v>3400</v>
      </c>
      <c r="I114" s="90">
        <v>50</v>
      </c>
      <c r="J114" s="90">
        <v>15</v>
      </c>
      <c r="K114" s="90">
        <v>3465</v>
      </c>
      <c r="L114" s="90" t="s">
        <v>19</v>
      </c>
      <c r="M114" s="90"/>
    </row>
    <row r="115" spans="1:13" ht="14.25" x14ac:dyDescent="0.35">
      <c r="A115" s="90">
        <v>112</v>
      </c>
      <c r="B115" s="91">
        <v>8804890068064</v>
      </c>
      <c r="C115" s="90" t="s">
        <v>697</v>
      </c>
      <c r="D115" s="92" t="s">
        <v>632</v>
      </c>
      <c r="E115" s="92" t="s">
        <v>674</v>
      </c>
      <c r="F115" s="94" t="s">
        <v>699</v>
      </c>
      <c r="G115" s="90" t="s">
        <v>593</v>
      </c>
      <c r="H115" s="90">
        <v>1990</v>
      </c>
      <c r="I115" s="90">
        <v>50</v>
      </c>
      <c r="J115" s="90">
        <v>15</v>
      </c>
      <c r="K115" s="90">
        <v>2055</v>
      </c>
      <c r="L115" s="90" t="s">
        <v>19</v>
      </c>
      <c r="M115" s="90"/>
    </row>
    <row r="116" spans="1:13" ht="14.25" x14ac:dyDescent="0.35">
      <c r="A116" s="89">
        <v>113</v>
      </c>
      <c r="B116" s="88">
        <v>7844890068063</v>
      </c>
      <c r="C116" s="103" t="s">
        <v>769</v>
      </c>
      <c r="D116" s="104" t="s">
        <v>637</v>
      </c>
      <c r="E116" s="104" t="s">
        <v>771</v>
      </c>
      <c r="F116" s="106" t="s">
        <v>772</v>
      </c>
      <c r="G116" s="103" t="s">
        <v>579</v>
      </c>
      <c r="H116" s="103">
        <v>2980</v>
      </c>
      <c r="I116" s="103">
        <v>50</v>
      </c>
      <c r="J116" s="103">
        <v>15</v>
      </c>
      <c r="K116" s="103">
        <v>611</v>
      </c>
      <c r="L116" s="103">
        <v>596</v>
      </c>
      <c r="M116" s="89" t="s">
        <v>580</v>
      </c>
    </row>
    <row r="117" spans="1:13" ht="14.25" x14ac:dyDescent="0.35">
      <c r="A117" s="89">
        <v>114</v>
      </c>
      <c r="B117" s="88">
        <v>7814890068062</v>
      </c>
      <c r="C117" s="103" t="s">
        <v>803</v>
      </c>
      <c r="D117" s="104" t="s">
        <v>641</v>
      </c>
      <c r="E117" s="104" t="s">
        <v>804</v>
      </c>
      <c r="F117" s="106" t="s">
        <v>805</v>
      </c>
      <c r="G117" s="103" t="s">
        <v>593</v>
      </c>
      <c r="H117" s="103">
        <v>780</v>
      </c>
      <c r="I117" s="103">
        <v>50</v>
      </c>
      <c r="J117" s="103">
        <v>15</v>
      </c>
      <c r="K117" s="103">
        <v>93</v>
      </c>
      <c r="L117" s="103">
        <v>78</v>
      </c>
      <c r="M117" s="89" t="s">
        <v>580</v>
      </c>
    </row>
    <row r="118" spans="1:13" ht="14.25" x14ac:dyDescent="0.35">
      <c r="A118" s="89">
        <v>115</v>
      </c>
      <c r="B118" s="88">
        <v>7844890068061</v>
      </c>
      <c r="C118" s="103" t="s">
        <v>806</v>
      </c>
      <c r="D118" s="104" t="s">
        <v>641</v>
      </c>
      <c r="E118" s="104" t="s">
        <v>807</v>
      </c>
      <c r="F118" s="106" t="s">
        <v>808</v>
      </c>
      <c r="G118" s="103" t="s">
        <v>593</v>
      </c>
      <c r="H118" s="103">
        <v>1780</v>
      </c>
      <c r="I118" s="103">
        <v>50</v>
      </c>
      <c r="J118" s="103">
        <v>15</v>
      </c>
      <c r="K118" s="103">
        <v>193</v>
      </c>
      <c r="L118" s="103">
        <v>178</v>
      </c>
      <c r="M118" s="89" t="s">
        <v>580</v>
      </c>
    </row>
    <row r="119" spans="1:13" ht="14.25" x14ac:dyDescent="0.35">
      <c r="A119" s="90">
        <v>116</v>
      </c>
      <c r="B119" s="91">
        <v>8804890068060</v>
      </c>
      <c r="C119" s="90" t="s">
        <v>702</v>
      </c>
      <c r="D119" s="92" t="s">
        <v>649</v>
      </c>
      <c r="E119" s="92" t="s">
        <v>611</v>
      </c>
      <c r="F119" s="94" t="s">
        <v>704</v>
      </c>
      <c r="G119" s="90" t="s">
        <v>593</v>
      </c>
      <c r="H119" s="90">
        <v>3480</v>
      </c>
      <c r="I119" s="90">
        <v>50</v>
      </c>
      <c r="J119" s="90">
        <v>15</v>
      </c>
      <c r="K119" s="90">
        <v>3545</v>
      </c>
      <c r="L119" s="90" t="s">
        <v>19</v>
      </c>
      <c r="M119" s="90"/>
    </row>
    <row r="120" spans="1:13" ht="14.25" x14ac:dyDescent="0.35">
      <c r="A120" s="89">
        <v>117</v>
      </c>
      <c r="B120" s="88">
        <v>7844890068059</v>
      </c>
      <c r="C120" s="103" t="s">
        <v>809</v>
      </c>
      <c r="D120" s="104" t="s">
        <v>694</v>
      </c>
      <c r="E120" s="104" t="s">
        <v>810</v>
      </c>
      <c r="F120" s="106" t="s">
        <v>811</v>
      </c>
      <c r="G120" s="103" t="s">
        <v>579</v>
      </c>
      <c r="H120" s="103">
        <v>1420</v>
      </c>
      <c r="I120" s="103">
        <v>50</v>
      </c>
      <c r="J120" s="103">
        <v>15</v>
      </c>
      <c r="K120" s="103">
        <v>441</v>
      </c>
      <c r="L120" s="103">
        <v>426</v>
      </c>
      <c r="M120" s="89" t="s">
        <v>580</v>
      </c>
    </row>
    <row r="121" spans="1:13" ht="14.25" x14ac:dyDescent="0.35">
      <c r="A121" s="89">
        <v>118</v>
      </c>
      <c r="B121" s="88">
        <v>8804890068058</v>
      </c>
      <c r="C121" s="103" t="s">
        <v>708</v>
      </c>
      <c r="D121" s="104" t="s">
        <v>694</v>
      </c>
      <c r="E121" s="104" t="s">
        <v>658</v>
      </c>
      <c r="F121" s="106" t="s">
        <v>710</v>
      </c>
      <c r="G121" s="103" t="s">
        <v>584</v>
      </c>
      <c r="H121" s="103">
        <v>1140</v>
      </c>
      <c r="I121" s="103">
        <v>50</v>
      </c>
      <c r="J121" s="103">
        <v>15</v>
      </c>
      <c r="K121" s="103">
        <v>471</v>
      </c>
      <c r="L121" s="103">
        <v>456</v>
      </c>
      <c r="M121" s="89" t="s">
        <v>580</v>
      </c>
    </row>
    <row r="122" spans="1:13" ht="14.25" x14ac:dyDescent="0.35">
      <c r="A122" s="90">
        <v>119</v>
      </c>
      <c r="B122" s="91">
        <v>7844890068057</v>
      </c>
      <c r="C122" s="90" t="s">
        <v>812</v>
      </c>
      <c r="D122" s="92" t="s">
        <v>721</v>
      </c>
      <c r="E122" s="92" t="s">
        <v>718</v>
      </c>
      <c r="F122" s="94" t="s">
        <v>813</v>
      </c>
      <c r="G122" s="90" t="s">
        <v>579</v>
      </c>
      <c r="H122" s="90">
        <v>1770</v>
      </c>
      <c r="I122" s="90">
        <v>50</v>
      </c>
      <c r="J122" s="90">
        <v>15</v>
      </c>
      <c r="K122" s="90">
        <v>1835</v>
      </c>
      <c r="L122" s="90" t="s">
        <v>19</v>
      </c>
      <c r="M122" s="90"/>
    </row>
    <row r="123" spans="1:13" ht="14.25" x14ac:dyDescent="0.35">
      <c r="A123" s="90">
        <v>120</v>
      </c>
      <c r="B123" s="91">
        <v>8804890068045</v>
      </c>
      <c r="C123" s="90" t="s">
        <v>590</v>
      </c>
      <c r="D123" s="92" t="s">
        <v>785</v>
      </c>
      <c r="E123" s="92" t="s">
        <v>591</v>
      </c>
      <c r="F123" s="94" t="s">
        <v>592</v>
      </c>
      <c r="G123" s="90" t="s">
        <v>647</v>
      </c>
      <c r="H123" s="90">
        <v>3200</v>
      </c>
      <c r="I123" s="90">
        <v>50</v>
      </c>
      <c r="J123" s="90">
        <v>15</v>
      </c>
      <c r="K123" s="90">
        <v>3265</v>
      </c>
      <c r="L123" s="90" t="s">
        <v>19</v>
      </c>
      <c r="M123" s="90"/>
    </row>
    <row r="124" spans="1:13" ht="14.25" x14ac:dyDescent="0.35">
      <c r="A124" s="90">
        <v>121</v>
      </c>
      <c r="B124" s="91">
        <v>8804890068037</v>
      </c>
      <c r="C124" s="90" t="s">
        <v>654</v>
      </c>
      <c r="D124" s="92" t="s">
        <v>780</v>
      </c>
      <c r="E124" s="92" t="s">
        <v>614</v>
      </c>
      <c r="F124" s="94" t="s">
        <v>814</v>
      </c>
      <c r="G124" s="90" t="s">
        <v>593</v>
      </c>
      <c r="H124" s="90">
        <v>3480</v>
      </c>
      <c r="I124" s="90">
        <v>50</v>
      </c>
      <c r="J124" s="90">
        <v>15</v>
      </c>
      <c r="K124" s="90">
        <v>3545</v>
      </c>
      <c r="L124" s="90" t="s">
        <v>19</v>
      </c>
      <c r="M124" s="90"/>
    </row>
    <row r="125" spans="1:13" ht="14.25" x14ac:dyDescent="0.35">
      <c r="A125" s="90">
        <v>122</v>
      </c>
      <c r="B125" s="91">
        <v>7814891727965</v>
      </c>
      <c r="C125" s="90" t="s">
        <v>782</v>
      </c>
      <c r="D125" s="92" t="s">
        <v>815</v>
      </c>
      <c r="E125" s="92" t="s">
        <v>783</v>
      </c>
      <c r="F125" s="93" t="s">
        <v>816</v>
      </c>
      <c r="G125" s="90" t="s">
        <v>589</v>
      </c>
      <c r="H125" s="90">
        <v>2180</v>
      </c>
      <c r="I125" s="90">
        <v>50</v>
      </c>
      <c r="J125" s="90">
        <v>15</v>
      </c>
      <c r="K125" s="90">
        <v>2245</v>
      </c>
      <c r="L125" s="90" t="s">
        <v>19</v>
      </c>
      <c r="M125" s="90"/>
    </row>
    <row r="126" spans="1:13" ht="14.25" x14ac:dyDescent="0.35">
      <c r="A126" s="89">
        <v>123</v>
      </c>
      <c r="B126" s="88">
        <v>8804891727964</v>
      </c>
      <c r="C126" s="103" t="s">
        <v>817</v>
      </c>
      <c r="D126" s="104" t="s">
        <v>815</v>
      </c>
      <c r="E126" s="104" t="s">
        <v>695</v>
      </c>
      <c r="F126" s="105" t="s">
        <v>818</v>
      </c>
      <c r="G126" s="103" t="s">
        <v>593</v>
      </c>
      <c r="H126" s="103">
        <v>3410</v>
      </c>
      <c r="I126" s="103">
        <v>50</v>
      </c>
      <c r="J126" s="103">
        <v>15</v>
      </c>
      <c r="K126" s="103">
        <v>15</v>
      </c>
      <c r="L126" s="103">
        <v>0</v>
      </c>
      <c r="M126" s="89" t="s">
        <v>580</v>
      </c>
    </row>
    <row r="127" spans="1:13" ht="14.25" x14ac:dyDescent="0.35">
      <c r="A127" s="89">
        <v>124</v>
      </c>
      <c r="B127" s="88">
        <v>8804891727954</v>
      </c>
      <c r="C127" s="103" t="s">
        <v>705</v>
      </c>
      <c r="D127" s="104" t="s">
        <v>735</v>
      </c>
      <c r="E127" s="104" t="s">
        <v>614</v>
      </c>
      <c r="F127" s="105" t="s">
        <v>819</v>
      </c>
      <c r="G127" s="103" t="s">
        <v>593</v>
      </c>
      <c r="H127" s="103">
        <v>3480</v>
      </c>
      <c r="I127" s="103">
        <v>50</v>
      </c>
      <c r="J127" s="103">
        <v>15</v>
      </c>
      <c r="K127" s="103">
        <v>711</v>
      </c>
      <c r="L127" s="103">
        <v>696</v>
      </c>
      <c r="M127" s="89" t="s">
        <v>580</v>
      </c>
    </row>
    <row r="128" spans="1:13" ht="14.25" x14ac:dyDescent="0.35">
      <c r="A128" s="90">
        <v>125</v>
      </c>
      <c r="B128" s="91">
        <v>7844891727952</v>
      </c>
      <c r="C128" s="90" t="s">
        <v>769</v>
      </c>
      <c r="D128" s="92" t="s">
        <v>820</v>
      </c>
      <c r="E128" s="92" t="s">
        <v>771</v>
      </c>
      <c r="F128" s="93" t="s">
        <v>772</v>
      </c>
      <c r="G128" s="90" t="s">
        <v>579</v>
      </c>
      <c r="H128" s="90">
        <v>2980</v>
      </c>
      <c r="I128" s="90">
        <v>50</v>
      </c>
      <c r="J128" s="90">
        <v>15</v>
      </c>
      <c r="K128" s="90">
        <v>3045</v>
      </c>
      <c r="L128" s="90" t="s">
        <v>19</v>
      </c>
      <c r="M128" s="90"/>
    </row>
    <row r="129" spans="1:13" ht="14.25" x14ac:dyDescent="0.35">
      <c r="A129" s="90">
        <v>126</v>
      </c>
      <c r="B129" s="91">
        <v>7844891727951</v>
      </c>
      <c r="C129" s="90" t="s">
        <v>636</v>
      </c>
      <c r="D129" s="92" t="s">
        <v>820</v>
      </c>
      <c r="E129" s="92" t="s">
        <v>638</v>
      </c>
      <c r="F129" s="93" t="s">
        <v>639</v>
      </c>
      <c r="G129" s="90" t="s">
        <v>660</v>
      </c>
      <c r="H129" s="90">
        <v>4680</v>
      </c>
      <c r="I129" s="90">
        <v>50</v>
      </c>
      <c r="J129" s="90">
        <v>15</v>
      </c>
      <c r="K129" s="90">
        <v>4745</v>
      </c>
      <c r="L129" s="90" t="s">
        <v>19</v>
      </c>
      <c r="M129" s="90"/>
    </row>
    <row r="130" spans="1:13" ht="14.25" x14ac:dyDescent="0.35">
      <c r="A130" s="89">
        <v>127</v>
      </c>
      <c r="B130" s="88">
        <v>7814891727930</v>
      </c>
      <c r="C130" s="103" t="s">
        <v>782</v>
      </c>
      <c r="D130" s="104" t="s">
        <v>821</v>
      </c>
      <c r="E130" s="104" t="s">
        <v>783</v>
      </c>
      <c r="F130" s="105" t="s">
        <v>822</v>
      </c>
      <c r="G130" s="103" t="s">
        <v>589</v>
      </c>
      <c r="H130" s="103">
        <v>2180</v>
      </c>
      <c r="I130" s="103">
        <v>50</v>
      </c>
      <c r="J130" s="103">
        <v>15</v>
      </c>
      <c r="K130" s="103">
        <v>887</v>
      </c>
      <c r="L130" s="103">
        <v>872</v>
      </c>
      <c r="M130" s="89" t="s">
        <v>580</v>
      </c>
    </row>
    <row r="131" spans="1:13" ht="14.25" x14ac:dyDescent="0.35">
      <c r="A131" s="90">
        <v>128</v>
      </c>
      <c r="B131" s="91">
        <v>8804891727929</v>
      </c>
      <c r="C131" s="90" t="s">
        <v>817</v>
      </c>
      <c r="D131" s="92" t="s">
        <v>821</v>
      </c>
      <c r="E131" s="92" t="s">
        <v>695</v>
      </c>
      <c r="F131" s="93" t="s">
        <v>823</v>
      </c>
      <c r="G131" s="90" t="s">
        <v>593</v>
      </c>
      <c r="H131" s="90">
        <v>3410</v>
      </c>
      <c r="I131" s="90">
        <v>50</v>
      </c>
      <c r="J131" s="90">
        <v>15</v>
      </c>
      <c r="K131" s="90">
        <v>3475</v>
      </c>
      <c r="L131" s="90" t="s">
        <v>19</v>
      </c>
      <c r="M131" s="90"/>
    </row>
    <row r="132" spans="1:13" ht="14.25" x14ac:dyDescent="0.35">
      <c r="A132" s="89">
        <v>129</v>
      </c>
      <c r="B132" s="88">
        <v>7844891727919</v>
      </c>
      <c r="C132" s="103" t="s">
        <v>769</v>
      </c>
      <c r="D132" s="104" t="s">
        <v>824</v>
      </c>
      <c r="E132" s="104" t="s">
        <v>771</v>
      </c>
      <c r="F132" s="105" t="s">
        <v>772</v>
      </c>
      <c r="G132" s="103" t="s">
        <v>579</v>
      </c>
      <c r="H132" s="103">
        <v>2980</v>
      </c>
      <c r="I132" s="103">
        <v>50</v>
      </c>
      <c r="J132" s="103">
        <v>15</v>
      </c>
      <c r="K132" s="103">
        <v>909</v>
      </c>
      <c r="L132" s="103">
        <v>894</v>
      </c>
      <c r="M132" s="89" t="s">
        <v>580</v>
      </c>
    </row>
    <row r="133" spans="1:13" ht="14.25" x14ac:dyDescent="0.35">
      <c r="A133" s="89">
        <v>130</v>
      </c>
      <c r="B133" s="88">
        <v>7844891727918</v>
      </c>
      <c r="C133" s="103" t="s">
        <v>636</v>
      </c>
      <c r="D133" s="104" t="s">
        <v>824</v>
      </c>
      <c r="E133" s="104" t="s">
        <v>638</v>
      </c>
      <c r="F133" s="105" t="s">
        <v>639</v>
      </c>
      <c r="G133" s="103" t="s">
        <v>579</v>
      </c>
      <c r="H133" s="103">
        <v>3280</v>
      </c>
      <c r="I133" s="103">
        <v>50</v>
      </c>
      <c r="J133" s="103">
        <v>15</v>
      </c>
      <c r="K133" s="103">
        <v>1327</v>
      </c>
      <c r="L133" s="103">
        <v>1312</v>
      </c>
      <c r="M133" s="89" t="s">
        <v>580</v>
      </c>
    </row>
    <row r="134" spans="1:13" ht="14.25" x14ac:dyDescent="0.35">
      <c r="A134" s="90">
        <v>131</v>
      </c>
      <c r="B134" s="91">
        <v>9994891727917</v>
      </c>
      <c r="C134" s="90" t="s">
        <v>825</v>
      </c>
      <c r="D134" s="92" t="s">
        <v>826</v>
      </c>
      <c r="E134" s="92" t="s">
        <v>618</v>
      </c>
      <c r="F134" s="93" t="s">
        <v>827</v>
      </c>
      <c r="G134" s="90" t="s">
        <v>584</v>
      </c>
      <c r="H134" s="90">
        <v>1130</v>
      </c>
      <c r="I134" s="90">
        <v>50</v>
      </c>
      <c r="J134" s="90">
        <v>15</v>
      </c>
      <c r="K134" s="90">
        <v>1195</v>
      </c>
      <c r="L134" s="90" t="s">
        <v>19</v>
      </c>
      <c r="M134" s="90"/>
    </row>
    <row r="135" spans="1:13" ht="14.25" x14ac:dyDescent="0.35">
      <c r="A135" s="90">
        <v>132</v>
      </c>
      <c r="B135" s="91">
        <v>8804891727916</v>
      </c>
      <c r="C135" s="90" t="s">
        <v>620</v>
      </c>
      <c r="D135" s="92" t="s">
        <v>826</v>
      </c>
      <c r="E135" s="92" t="s">
        <v>621</v>
      </c>
      <c r="F135" s="93" t="s">
        <v>828</v>
      </c>
      <c r="G135" s="90" t="s">
        <v>593</v>
      </c>
      <c r="H135" s="90">
        <v>1950</v>
      </c>
      <c r="I135" s="90">
        <v>50</v>
      </c>
      <c r="J135" s="90">
        <v>15</v>
      </c>
      <c r="K135" s="90">
        <v>2015</v>
      </c>
      <c r="L135" s="90" t="s">
        <v>19</v>
      </c>
      <c r="M135" s="90"/>
    </row>
    <row r="136" spans="1:13" ht="14.25" x14ac:dyDescent="0.35">
      <c r="A136" s="89">
        <v>133</v>
      </c>
      <c r="B136" s="88">
        <v>7844891727984</v>
      </c>
      <c r="C136" s="103" t="s">
        <v>693</v>
      </c>
      <c r="D136" s="104" t="s">
        <v>641</v>
      </c>
      <c r="E136" s="104" t="s">
        <v>642</v>
      </c>
      <c r="F136" s="106" t="s">
        <v>829</v>
      </c>
      <c r="G136" s="103" t="s">
        <v>579</v>
      </c>
      <c r="H136" s="103">
        <v>2790</v>
      </c>
      <c r="I136" s="103">
        <v>50</v>
      </c>
      <c r="J136" s="103">
        <v>15</v>
      </c>
      <c r="K136" s="103">
        <v>573</v>
      </c>
      <c r="L136" s="103">
        <v>558</v>
      </c>
      <c r="M136" s="89" t="s">
        <v>580</v>
      </c>
    </row>
    <row r="137" spans="1:13" ht="14.25" x14ac:dyDescent="0.35">
      <c r="A137" s="89">
        <v>134</v>
      </c>
      <c r="B137" s="88">
        <v>7814891727974</v>
      </c>
      <c r="C137" s="103" t="s">
        <v>799</v>
      </c>
      <c r="D137" s="104" t="s">
        <v>830</v>
      </c>
      <c r="E137" s="104" t="s">
        <v>577</v>
      </c>
      <c r="F137" s="106" t="s">
        <v>800</v>
      </c>
      <c r="G137" s="103" t="s">
        <v>579</v>
      </c>
      <c r="H137" s="103">
        <v>4030</v>
      </c>
      <c r="I137" s="103">
        <v>50</v>
      </c>
      <c r="J137" s="103">
        <v>15</v>
      </c>
      <c r="K137" s="103">
        <v>1224</v>
      </c>
      <c r="L137" s="103">
        <v>1209</v>
      </c>
      <c r="M137" s="89" t="s">
        <v>580</v>
      </c>
    </row>
    <row r="138" spans="1:13" ht="14.25" x14ac:dyDescent="0.35">
      <c r="A138" s="89">
        <v>135</v>
      </c>
      <c r="B138" s="88">
        <v>8804891727973</v>
      </c>
      <c r="C138" s="103" t="s">
        <v>581</v>
      </c>
      <c r="D138" s="104" t="s">
        <v>830</v>
      </c>
      <c r="E138" s="104" t="s">
        <v>582</v>
      </c>
      <c r="F138" s="106" t="s">
        <v>831</v>
      </c>
      <c r="G138" s="103" t="s">
        <v>593</v>
      </c>
      <c r="H138" s="103">
        <v>2110</v>
      </c>
      <c r="I138" s="103">
        <v>50</v>
      </c>
      <c r="J138" s="103">
        <v>15</v>
      </c>
      <c r="K138" s="103">
        <v>15</v>
      </c>
      <c r="L138" s="103">
        <v>0</v>
      </c>
      <c r="M138" s="89" t="s">
        <v>580</v>
      </c>
    </row>
    <row r="139" spans="1:13" ht="14.25" x14ac:dyDescent="0.35">
      <c r="A139" s="89">
        <v>136</v>
      </c>
      <c r="B139" s="88">
        <v>8804891728010</v>
      </c>
      <c r="C139" s="103" t="s">
        <v>788</v>
      </c>
      <c r="D139" s="104" t="s">
        <v>832</v>
      </c>
      <c r="E139" s="104" t="s">
        <v>601</v>
      </c>
      <c r="F139" s="105" t="s">
        <v>833</v>
      </c>
      <c r="G139" s="103" t="s">
        <v>584</v>
      </c>
      <c r="H139" s="103">
        <v>1400</v>
      </c>
      <c r="I139" s="103">
        <v>50</v>
      </c>
      <c r="J139" s="103">
        <v>15</v>
      </c>
      <c r="K139" s="103">
        <v>715</v>
      </c>
      <c r="L139" s="103">
        <v>700</v>
      </c>
      <c r="M139" s="89" t="s">
        <v>580</v>
      </c>
    </row>
    <row r="140" spans="1:13" ht="14.25" x14ac:dyDescent="0.35">
      <c r="A140" s="89">
        <v>137</v>
      </c>
      <c r="B140" s="88">
        <v>7844891728009</v>
      </c>
      <c r="C140" s="103" t="s">
        <v>834</v>
      </c>
      <c r="D140" s="104" t="s">
        <v>835</v>
      </c>
      <c r="E140" s="104" t="s">
        <v>836</v>
      </c>
      <c r="F140" s="105" t="s">
        <v>837</v>
      </c>
      <c r="G140" s="103" t="s">
        <v>593</v>
      </c>
      <c r="H140" s="103">
        <v>3190</v>
      </c>
      <c r="I140" s="103">
        <v>50</v>
      </c>
      <c r="J140" s="103">
        <v>15</v>
      </c>
      <c r="K140" s="103">
        <v>15</v>
      </c>
      <c r="L140" s="103">
        <v>0</v>
      </c>
      <c r="M140" s="89" t="s">
        <v>580</v>
      </c>
    </row>
    <row r="141" spans="1:13" ht="14.25" x14ac:dyDescent="0.35">
      <c r="A141" s="89">
        <v>138</v>
      </c>
      <c r="B141" s="88">
        <v>8804891728007</v>
      </c>
      <c r="C141" s="103" t="s">
        <v>651</v>
      </c>
      <c r="D141" s="104" t="s">
        <v>838</v>
      </c>
      <c r="E141" s="104" t="s">
        <v>611</v>
      </c>
      <c r="F141" s="105" t="s">
        <v>653</v>
      </c>
      <c r="G141" s="103" t="s">
        <v>593</v>
      </c>
      <c r="H141" s="103">
        <v>3480</v>
      </c>
      <c r="I141" s="103">
        <v>50</v>
      </c>
      <c r="J141" s="103">
        <v>15</v>
      </c>
      <c r="K141" s="103">
        <v>711</v>
      </c>
      <c r="L141" s="103">
        <v>696</v>
      </c>
      <c r="M141" s="89" t="s">
        <v>580</v>
      </c>
    </row>
    <row r="142" spans="1:13" ht="14.25" x14ac:dyDescent="0.35">
      <c r="A142" s="89">
        <v>139</v>
      </c>
      <c r="B142" s="88">
        <v>9994891728006</v>
      </c>
      <c r="C142" s="103" t="s">
        <v>839</v>
      </c>
      <c r="D142" s="104" t="s">
        <v>838</v>
      </c>
      <c r="E142" s="104" t="s">
        <v>614</v>
      </c>
      <c r="F142" s="105" t="s">
        <v>840</v>
      </c>
      <c r="G142" s="103" t="s">
        <v>584</v>
      </c>
      <c r="H142" s="103">
        <v>3160</v>
      </c>
      <c r="I142" s="103">
        <v>50</v>
      </c>
      <c r="J142" s="103">
        <v>15</v>
      </c>
      <c r="K142" s="103">
        <v>963</v>
      </c>
      <c r="L142" s="103">
        <v>948</v>
      </c>
      <c r="M142" s="89" t="s">
        <v>580</v>
      </c>
    </row>
    <row r="143" spans="1:13" ht="14.25" x14ac:dyDescent="0.35">
      <c r="A143" s="90">
        <v>140</v>
      </c>
      <c r="B143" s="91">
        <v>7844891727988</v>
      </c>
      <c r="C143" s="90" t="s">
        <v>801</v>
      </c>
      <c r="D143" s="92" t="s">
        <v>625</v>
      </c>
      <c r="E143" s="92" t="s">
        <v>797</v>
      </c>
      <c r="F143" s="93" t="s">
        <v>841</v>
      </c>
      <c r="G143" s="90" t="s">
        <v>593</v>
      </c>
      <c r="H143" s="90">
        <v>0</v>
      </c>
      <c r="I143" s="90">
        <v>170</v>
      </c>
      <c r="J143" s="90">
        <v>15</v>
      </c>
      <c r="K143" s="90">
        <v>185</v>
      </c>
      <c r="L143" s="90" t="s">
        <v>19</v>
      </c>
      <c r="M143" s="97" t="s">
        <v>842</v>
      </c>
    </row>
    <row r="144" spans="1:13" ht="14.25" x14ac:dyDescent="0.35">
      <c r="A144" s="90">
        <v>141</v>
      </c>
      <c r="B144" s="91">
        <v>9994891728042</v>
      </c>
      <c r="C144" s="90" t="s">
        <v>843</v>
      </c>
      <c r="D144" s="92" t="s">
        <v>830</v>
      </c>
      <c r="E144" s="92" t="s">
        <v>582</v>
      </c>
      <c r="F144" s="94" t="s">
        <v>844</v>
      </c>
      <c r="G144" s="90" t="s">
        <v>647</v>
      </c>
      <c r="H144" s="90">
        <v>1690</v>
      </c>
      <c r="I144" s="90">
        <v>50</v>
      </c>
      <c r="J144" s="90">
        <v>15</v>
      </c>
      <c r="K144" s="90">
        <v>1755</v>
      </c>
      <c r="L144" s="90" t="s">
        <v>19</v>
      </c>
      <c r="M144" s="90"/>
    </row>
    <row r="145" spans="1:13" ht="14.25" x14ac:dyDescent="0.35">
      <c r="A145" s="90">
        <v>142</v>
      </c>
      <c r="B145" s="91">
        <v>8804891728040</v>
      </c>
      <c r="C145" s="90" t="s">
        <v>628</v>
      </c>
      <c r="D145" s="92" t="s">
        <v>600</v>
      </c>
      <c r="E145" s="92" t="s">
        <v>604</v>
      </c>
      <c r="F145" s="94" t="s">
        <v>630</v>
      </c>
      <c r="G145" s="90" t="s">
        <v>593</v>
      </c>
      <c r="H145" s="90">
        <v>2310</v>
      </c>
      <c r="I145" s="90">
        <v>50</v>
      </c>
      <c r="J145" s="90">
        <v>15</v>
      </c>
      <c r="K145" s="90">
        <v>2375</v>
      </c>
      <c r="L145" s="90" t="s">
        <v>19</v>
      </c>
      <c r="M145" s="90"/>
    </row>
    <row r="146" spans="1:13" ht="14.25" x14ac:dyDescent="0.35">
      <c r="A146" s="89">
        <v>143</v>
      </c>
      <c r="B146" s="88">
        <v>7844891728028</v>
      </c>
      <c r="C146" s="103" t="s">
        <v>769</v>
      </c>
      <c r="D146" s="104" t="s">
        <v>845</v>
      </c>
      <c r="E146" s="104" t="s">
        <v>771</v>
      </c>
      <c r="F146" s="106" t="s">
        <v>772</v>
      </c>
      <c r="G146" s="103" t="s">
        <v>579</v>
      </c>
      <c r="H146" s="103">
        <v>2980</v>
      </c>
      <c r="I146" s="103">
        <v>50</v>
      </c>
      <c r="J146" s="103">
        <v>15</v>
      </c>
      <c r="K146" s="103">
        <v>1207</v>
      </c>
      <c r="L146" s="103">
        <v>1192</v>
      </c>
      <c r="M146" s="89" t="s">
        <v>580</v>
      </c>
    </row>
    <row r="147" spans="1:13" ht="14.25" x14ac:dyDescent="0.35">
      <c r="A147" s="89">
        <v>144</v>
      </c>
      <c r="B147" s="88">
        <v>7844891728027</v>
      </c>
      <c r="C147" s="103" t="s">
        <v>636</v>
      </c>
      <c r="D147" s="104" t="s">
        <v>845</v>
      </c>
      <c r="E147" s="104" t="s">
        <v>638</v>
      </c>
      <c r="F147" s="106" t="s">
        <v>846</v>
      </c>
      <c r="G147" s="103" t="s">
        <v>593</v>
      </c>
      <c r="H147" s="103">
        <v>2380</v>
      </c>
      <c r="I147" s="103">
        <v>50</v>
      </c>
      <c r="J147" s="103">
        <v>15</v>
      </c>
      <c r="K147" s="103">
        <v>967</v>
      </c>
      <c r="L147" s="103">
        <v>952</v>
      </c>
      <c r="M147" s="89" t="s">
        <v>580</v>
      </c>
    </row>
    <row r="148" spans="1:13" ht="14.25" x14ac:dyDescent="0.35">
      <c r="A148" s="89">
        <v>145</v>
      </c>
      <c r="B148" s="88">
        <v>8224891728026</v>
      </c>
      <c r="C148" s="103" t="s">
        <v>847</v>
      </c>
      <c r="D148" s="104" t="s">
        <v>735</v>
      </c>
      <c r="E148" s="104" t="s">
        <v>848</v>
      </c>
      <c r="F148" s="106" t="s">
        <v>849</v>
      </c>
      <c r="G148" s="103" t="s">
        <v>850</v>
      </c>
      <c r="H148" s="103">
        <v>2880</v>
      </c>
      <c r="I148" s="103">
        <v>50</v>
      </c>
      <c r="J148" s="103">
        <v>15</v>
      </c>
      <c r="K148" s="103">
        <v>15</v>
      </c>
      <c r="L148" s="103">
        <v>0</v>
      </c>
      <c r="M148" s="89" t="s">
        <v>580</v>
      </c>
    </row>
    <row r="149" spans="1:13" ht="14.25" x14ac:dyDescent="0.35">
      <c r="A149" s="90">
        <v>146</v>
      </c>
      <c r="B149" s="91">
        <v>8804891728051</v>
      </c>
      <c r="C149" s="90" t="s">
        <v>708</v>
      </c>
      <c r="D149" s="92" t="s">
        <v>851</v>
      </c>
      <c r="E149" s="92" t="s">
        <v>658</v>
      </c>
      <c r="F149" s="93" t="s">
        <v>710</v>
      </c>
      <c r="G149" s="90" t="s">
        <v>584</v>
      </c>
      <c r="H149" s="90">
        <v>1140</v>
      </c>
      <c r="I149" s="90">
        <v>50</v>
      </c>
      <c r="J149" s="90">
        <v>15</v>
      </c>
      <c r="K149" s="90">
        <v>1205</v>
      </c>
      <c r="L149" s="90" t="s">
        <v>19</v>
      </c>
      <c r="M149" s="90"/>
    </row>
    <row r="150" spans="1:13" ht="14.25" x14ac:dyDescent="0.35">
      <c r="A150" s="90">
        <v>147</v>
      </c>
      <c r="B150" s="91">
        <v>8804891728050</v>
      </c>
      <c r="C150" s="90" t="s">
        <v>711</v>
      </c>
      <c r="D150" s="92" t="s">
        <v>851</v>
      </c>
      <c r="E150" s="92" t="s">
        <v>662</v>
      </c>
      <c r="F150" s="93" t="s">
        <v>712</v>
      </c>
      <c r="G150" s="90" t="s">
        <v>593</v>
      </c>
      <c r="H150" s="90">
        <v>1890</v>
      </c>
      <c r="I150" s="90">
        <v>50</v>
      </c>
      <c r="J150" s="90">
        <v>15</v>
      </c>
      <c r="K150" s="90">
        <v>1955</v>
      </c>
      <c r="L150" s="90" t="s">
        <v>19</v>
      </c>
      <c r="M150" s="90"/>
    </row>
    <row r="151" spans="1:13" ht="14.25" x14ac:dyDescent="0.35">
      <c r="A151" s="90">
        <v>148</v>
      </c>
      <c r="B151" s="91">
        <v>8984891728055</v>
      </c>
      <c r="C151" s="90" t="s">
        <v>852</v>
      </c>
      <c r="D151" s="92" t="s">
        <v>698</v>
      </c>
      <c r="E151" s="92" t="s">
        <v>633</v>
      </c>
      <c r="F151" s="93" t="s">
        <v>853</v>
      </c>
      <c r="G151" s="90" t="s">
        <v>589</v>
      </c>
      <c r="H151" s="90">
        <v>800</v>
      </c>
      <c r="I151" s="90">
        <v>50</v>
      </c>
      <c r="J151" s="90">
        <v>15</v>
      </c>
      <c r="K151" s="90">
        <v>865</v>
      </c>
      <c r="L151" s="90" t="s">
        <v>19</v>
      </c>
      <c r="M151" s="90"/>
    </row>
    <row r="152" spans="1:13" ht="14.25" x14ac:dyDescent="0.35">
      <c r="A152" s="90">
        <v>149</v>
      </c>
      <c r="B152" s="91">
        <v>8804891728065</v>
      </c>
      <c r="C152" s="90" t="s">
        <v>854</v>
      </c>
      <c r="D152" s="92" t="s">
        <v>738</v>
      </c>
      <c r="E152" s="92" t="s">
        <v>633</v>
      </c>
      <c r="F152" s="93" t="s">
        <v>855</v>
      </c>
      <c r="G152" s="90" t="s">
        <v>593</v>
      </c>
      <c r="H152" s="90">
        <v>1990</v>
      </c>
      <c r="I152" s="90">
        <v>50</v>
      </c>
      <c r="J152" s="90">
        <v>15</v>
      </c>
      <c r="K152" s="90">
        <v>2055</v>
      </c>
      <c r="L152" s="90" t="s">
        <v>19</v>
      </c>
      <c r="M152" s="90"/>
    </row>
    <row r="153" spans="1:13" ht="14.25" x14ac:dyDescent="0.35">
      <c r="A153" s="90">
        <v>150</v>
      </c>
      <c r="B153" s="91">
        <v>7844891728063</v>
      </c>
      <c r="C153" s="90" t="s">
        <v>693</v>
      </c>
      <c r="D153" s="92" t="s">
        <v>694</v>
      </c>
      <c r="E153" s="92" t="s">
        <v>695</v>
      </c>
      <c r="F153" s="93" t="s">
        <v>856</v>
      </c>
      <c r="G153" s="90" t="s">
        <v>660</v>
      </c>
      <c r="H153" s="90">
        <v>0</v>
      </c>
      <c r="I153" s="90">
        <v>369</v>
      </c>
      <c r="J153" s="90">
        <v>15</v>
      </c>
      <c r="K153" s="90">
        <v>384</v>
      </c>
      <c r="L153" s="90" t="s">
        <v>19</v>
      </c>
      <c r="M153" s="97" t="s">
        <v>842</v>
      </c>
    </row>
    <row r="154" spans="1:13" ht="14.25" x14ac:dyDescent="0.35">
      <c r="A154" s="90">
        <v>151</v>
      </c>
      <c r="B154" s="91">
        <v>7844891728059</v>
      </c>
      <c r="C154" s="90" t="s">
        <v>693</v>
      </c>
      <c r="D154" s="92" t="s">
        <v>815</v>
      </c>
      <c r="E154" s="92" t="s">
        <v>695</v>
      </c>
      <c r="F154" s="93" t="s">
        <v>696</v>
      </c>
      <c r="G154" s="90" t="s">
        <v>598</v>
      </c>
      <c r="H154" s="90">
        <v>11660</v>
      </c>
      <c r="I154" s="90">
        <v>50</v>
      </c>
      <c r="J154" s="90">
        <v>15</v>
      </c>
      <c r="K154" s="90">
        <v>11725</v>
      </c>
      <c r="L154" s="90" t="s">
        <v>19</v>
      </c>
      <c r="M154" s="90"/>
    </row>
    <row r="155" spans="1:13" ht="14.25" x14ac:dyDescent="0.35">
      <c r="A155" s="90">
        <v>152</v>
      </c>
      <c r="B155" s="91">
        <v>8804891728085</v>
      </c>
      <c r="C155" s="90" t="s">
        <v>722</v>
      </c>
      <c r="D155" s="92" t="s">
        <v>857</v>
      </c>
      <c r="E155" s="92" t="s">
        <v>618</v>
      </c>
      <c r="F155" s="93" t="s">
        <v>724</v>
      </c>
      <c r="G155" s="90" t="s">
        <v>660</v>
      </c>
      <c r="H155" s="90">
        <v>6370</v>
      </c>
      <c r="I155" s="90">
        <v>50</v>
      </c>
      <c r="J155" s="90">
        <v>15</v>
      </c>
      <c r="K155" s="90">
        <v>6435</v>
      </c>
      <c r="L155" s="90" t="s">
        <v>19</v>
      </c>
      <c r="M155" s="90"/>
    </row>
    <row r="156" spans="1:13" ht="15.75" x14ac:dyDescent="0.35">
      <c r="A156" s="90">
        <v>153</v>
      </c>
      <c r="B156" s="91">
        <v>8804891728083</v>
      </c>
      <c r="C156" s="90" t="s">
        <v>858</v>
      </c>
      <c r="D156" s="92" t="s">
        <v>857</v>
      </c>
      <c r="E156" s="92" t="s">
        <v>621</v>
      </c>
      <c r="F156" s="93" t="s">
        <v>859</v>
      </c>
      <c r="G156" s="90" t="s">
        <v>593</v>
      </c>
      <c r="H156" s="90">
        <v>1950</v>
      </c>
      <c r="I156" s="90">
        <v>50</v>
      </c>
      <c r="J156" s="90">
        <v>15</v>
      </c>
      <c r="K156" s="90">
        <v>2015</v>
      </c>
      <c r="L156" s="95" t="s">
        <v>19</v>
      </c>
      <c r="M156" s="90"/>
    </row>
    <row r="157" spans="1:13" ht="14.65" x14ac:dyDescent="0.35">
      <c r="A157" s="90">
        <v>154</v>
      </c>
      <c r="B157" s="91">
        <v>7314891728074</v>
      </c>
      <c r="C157" s="90" t="s">
        <v>716</v>
      </c>
      <c r="D157" s="92" t="s">
        <v>720</v>
      </c>
      <c r="E157" s="92" t="s">
        <v>718</v>
      </c>
      <c r="F157" s="93" t="s">
        <v>860</v>
      </c>
      <c r="G157" s="90" t="s">
        <v>593</v>
      </c>
      <c r="H157" s="90">
        <v>0</v>
      </c>
      <c r="I157" s="90">
        <v>258</v>
      </c>
      <c r="J157" s="90">
        <v>15</v>
      </c>
      <c r="K157" s="90">
        <v>273</v>
      </c>
      <c r="L157" s="96" t="s">
        <v>19</v>
      </c>
      <c r="M157" s="97" t="s">
        <v>842</v>
      </c>
    </row>
    <row r="158" spans="1:13" ht="14.25" x14ac:dyDescent="0.35">
      <c r="A158" s="90">
        <v>155</v>
      </c>
      <c r="B158" s="91">
        <v>7314891728073</v>
      </c>
      <c r="C158" s="90" t="s">
        <v>716</v>
      </c>
      <c r="D158" s="92" t="s">
        <v>717</v>
      </c>
      <c r="E158" s="92" t="s">
        <v>718</v>
      </c>
      <c r="F158" s="93" t="s">
        <v>860</v>
      </c>
      <c r="G158" s="90" t="s">
        <v>579</v>
      </c>
      <c r="H158" s="90">
        <v>0</v>
      </c>
      <c r="I158" s="90">
        <v>233</v>
      </c>
      <c r="J158" s="90">
        <v>15</v>
      </c>
      <c r="K158" s="90">
        <v>248</v>
      </c>
      <c r="L158" s="90" t="s">
        <v>19</v>
      </c>
      <c r="M158" s="97" t="s">
        <v>842</v>
      </c>
    </row>
    <row r="159" spans="1:13" ht="14.25" x14ac:dyDescent="0.35">
      <c r="A159" s="89">
        <v>156</v>
      </c>
      <c r="B159" s="88">
        <v>8224891728107</v>
      </c>
      <c r="C159" s="103" t="s">
        <v>847</v>
      </c>
      <c r="D159" s="104" t="s">
        <v>735</v>
      </c>
      <c r="E159" s="104" t="s">
        <v>848</v>
      </c>
      <c r="F159" s="106" t="s">
        <v>849</v>
      </c>
      <c r="G159" s="103" t="s">
        <v>850</v>
      </c>
      <c r="H159" s="103">
        <v>2880</v>
      </c>
      <c r="I159" s="103">
        <v>50</v>
      </c>
      <c r="J159" s="103">
        <v>15</v>
      </c>
      <c r="K159" s="103">
        <v>1743</v>
      </c>
      <c r="L159" s="103">
        <v>1728</v>
      </c>
      <c r="M159" s="89" t="s">
        <v>580</v>
      </c>
    </row>
    <row r="160" spans="1:13" ht="14.25" x14ac:dyDescent="0.35">
      <c r="A160" s="90">
        <v>157</v>
      </c>
      <c r="B160" s="91">
        <v>9994891728106</v>
      </c>
      <c r="C160" s="90" t="s">
        <v>861</v>
      </c>
      <c r="D160" s="92" t="s">
        <v>787</v>
      </c>
      <c r="E160" s="92" t="s">
        <v>621</v>
      </c>
      <c r="F160" s="94" t="s">
        <v>862</v>
      </c>
      <c r="G160" s="90" t="s">
        <v>584</v>
      </c>
      <c r="H160" s="90">
        <v>1130</v>
      </c>
      <c r="I160" s="90">
        <v>50</v>
      </c>
      <c r="J160" s="90">
        <v>15</v>
      </c>
      <c r="K160" s="90">
        <v>1195</v>
      </c>
      <c r="L160" s="90" t="s">
        <v>19</v>
      </c>
      <c r="M160" s="90"/>
    </row>
    <row r="161" spans="1:13" ht="14.25" x14ac:dyDescent="0.35">
      <c r="A161" s="90">
        <v>158</v>
      </c>
      <c r="B161" s="91">
        <v>8804891728117</v>
      </c>
      <c r="C161" s="90" t="s">
        <v>863</v>
      </c>
      <c r="D161" s="92" t="s">
        <v>673</v>
      </c>
      <c r="E161" s="92" t="s">
        <v>587</v>
      </c>
      <c r="F161" s="93" t="s">
        <v>864</v>
      </c>
      <c r="G161" s="90" t="s">
        <v>584</v>
      </c>
      <c r="H161" s="90">
        <v>1350</v>
      </c>
      <c r="I161" s="90">
        <v>50</v>
      </c>
      <c r="J161" s="90">
        <v>15</v>
      </c>
      <c r="K161" s="90">
        <v>1415</v>
      </c>
      <c r="L161" s="90" t="s">
        <v>19</v>
      </c>
      <c r="M161" s="90"/>
    </row>
    <row r="162" spans="1:13" ht="14.25" x14ac:dyDescent="0.35">
      <c r="A162" s="90">
        <v>159</v>
      </c>
      <c r="B162" s="91">
        <v>8804891728118</v>
      </c>
      <c r="C162" s="90" t="s">
        <v>863</v>
      </c>
      <c r="D162" s="92" t="s">
        <v>668</v>
      </c>
      <c r="E162" s="92" t="s">
        <v>587</v>
      </c>
      <c r="F162" s="93" t="s">
        <v>864</v>
      </c>
      <c r="G162" s="90" t="s">
        <v>584</v>
      </c>
      <c r="H162" s="90">
        <v>1350</v>
      </c>
      <c r="I162" s="90">
        <v>50</v>
      </c>
      <c r="J162" s="90">
        <v>15</v>
      </c>
      <c r="K162" s="90">
        <v>1415</v>
      </c>
      <c r="L162" s="90" t="s">
        <v>19</v>
      </c>
      <c r="M162" s="90"/>
    </row>
    <row r="163" spans="1:13" ht="14.25" x14ac:dyDescent="0.35">
      <c r="A163" s="89">
        <v>160</v>
      </c>
      <c r="B163" s="88">
        <v>8804891728116</v>
      </c>
      <c r="C163" s="103" t="s">
        <v>865</v>
      </c>
      <c r="D163" s="104" t="s">
        <v>673</v>
      </c>
      <c r="E163" s="104" t="s">
        <v>674</v>
      </c>
      <c r="F163" s="105" t="s">
        <v>866</v>
      </c>
      <c r="G163" s="103" t="s">
        <v>584</v>
      </c>
      <c r="H163" s="103">
        <v>1080</v>
      </c>
      <c r="I163" s="103">
        <v>50</v>
      </c>
      <c r="J163" s="103">
        <v>15</v>
      </c>
      <c r="K163" s="103">
        <v>447</v>
      </c>
      <c r="L163" s="103">
        <v>432</v>
      </c>
      <c r="M163" s="89" t="s">
        <v>580</v>
      </c>
    </row>
    <row r="164" spans="1:13" ht="14.25" x14ac:dyDescent="0.35">
      <c r="A164" s="90">
        <v>161</v>
      </c>
      <c r="B164" s="91">
        <v>8804891728131</v>
      </c>
      <c r="C164" s="90" t="s">
        <v>863</v>
      </c>
      <c r="D164" s="92" t="s">
        <v>759</v>
      </c>
      <c r="E164" s="92" t="s">
        <v>587</v>
      </c>
      <c r="F164" s="93" t="s">
        <v>864</v>
      </c>
      <c r="G164" s="90" t="s">
        <v>584</v>
      </c>
      <c r="H164" s="90">
        <v>1350</v>
      </c>
      <c r="I164" s="90">
        <v>50</v>
      </c>
      <c r="J164" s="90">
        <v>15</v>
      </c>
      <c r="K164" s="90">
        <v>1415</v>
      </c>
      <c r="L164" s="90" t="s">
        <v>19</v>
      </c>
      <c r="M164" s="90"/>
    </row>
    <row r="165" spans="1:13" ht="14.25" x14ac:dyDescent="0.35">
      <c r="A165" s="90">
        <v>162</v>
      </c>
      <c r="B165" s="91">
        <v>8764891728129</v>
      </c>
      <c r="C165" s="90" t="s">
        <v>867</v>
      </c>
      <c r="D165" s="92" t="s">
        <v>694</v>
      </c>
      <c r="E165" s="92" t="s">
        <v>601</v>
      </c>
      <c r="F165" s="93" t="s">
        <v>868</v>
      </c>
      <c r="G165" s="90" t="s">
        <v>598</v>
      </c>
      <c r="H165" s="90">
        <v>2130</v>
      </c>
      <c r="I165" s="90">
        <v>50</v>
      </c>
      <c r="J165" s="90">
        <v>15</v>
      </c>
      <c r="K165" s="90">
        <v>2195</v>
      </c>
      <c r="L165" s="90" t="s">
        <v>19</v>
      </c>
      <c r="M165" s="90"/>
    </row>
    <row r="166" spans="1:13" ht="14.25" x14ac:dyDescent="0.35">
      <c r="A166" s="90">
        <v>163</v>
      </c>
      <c r="B166" s="91">
        <v>8804891728128</v>
      </c>
      <c r="C166" s="90" t="s">
        <v>865</v>
      </c>
      <c r="D166" s="92" t="s">
        <v>632</v>
      </c>
      <c r="E166" s="92" t="s">
        <v>674</v>
      </c>
      <c r="F166" s="93" t="s">
        <v>869</v>
      </c>
      <c r="G166" s="90" t="s">
        <v>593</v>
      </c>
      <c r="H166" s="90">
        <v>0</v>
      </c>
      <c r="I166" s="90">
        <v>199</v>
      </c>
      <c r="J166" s="90">
        <v>15</v>
      </c>
      <c r="K166" s="90">
        <v>214</v>
      </c>
      <c r="L166" s="90" t="s">
        <v>19</v>
      </c>
      <c r="M166" s="97" t="s">
        <v>842</v>
      </c>
    </row>
    <row r="167" spans="1:13" ht="14.25" x14ac:dyDescent="0.35">
      <c r="A167" s="90">
        <v>164</v>
      </c>
      <c r="B167" s="91">
        <v>9994891728122</v>
      </c>
      <c r="C167" s="90" t="s">
        <v>843</v>
      </c>
      <c r="D167" s="92" t="s">
        <v>635</v>
      </c>
      <c r="E167" s="92" t="s">
        <v>582</v>
      </c>
      <c r="F167" s="93" t="s">
        <v>870</v>
      </c>
      <c r="G167" s="90" t="s">
        <v>579</v>
      </c>
      <c r="H167" s="90">
        <v>2050</v>
      </c>
      <c r="I167" s="90">
        <v>50</v>
      </c>
      <c r="J167" s="90">
        <v>15</v>
      </c>
      <c r="K167" s="90">
        <v>2115</v>
      </c>
      <c r="L167" s="90" t="s">
        <v>19</v>
      </c>
      <c r="M167" s="90"/>
    </row>
    <row r="168" spans="1:13" ht="14.25" x14ac:dyDescent="0.35">
      <c r="A168" s="89">
        <v>165</v>
      </c>
      <c r="B168" s="88">
        <v>4794891728156</v>
      </c>
      <c r="C168" s="103" t="s">
        <v>871</v>
      </c>
      <c r="D168" s="104" t="s">
        <v>835</v>
      </c>
      <c r="E168" s="104" t="s">
        <v>872</v>
      </c>
      <c r="F168" s="106" t="s">
        <v>873</v>
      </c>
      <c r="G168" s="103" t="s">
        <v>579</v>
      </c>
      <c r="H168" s="103">
        <v>3720</v>
      </c>
      <c r="I168" s="103">
        <v>50</v>
      </c>
      <c r="J168" s="103">
        <v>15</v>
      </c>
      <c r="K168" s="103">
        <v>15</v>
      </c>
      <c r="L168" s="103">
        <v>0</v>
      </c>
      <c r="M168" s="89" t="s">
        <v>580</v>
      </c>
    </row>
    <row r="169" spans="1:13" ht="14.25" x14ac:dyDescent="0.35">
      <c r="A169" s="89">
        <v>166</v>
      </c>
      <c r="B169" s="88">
        <v>9994891728154</v>
      </c>
      <c r="C169" s="103" t="s">
        <v>874</v>
      </c>
      <c r="D169" s="104" t="s">
        <v>600</v>
      </c>
      <c r="E169" s="104" t="s">
        <v>875</v>
      </c>
      <c r="F169" s="106" t="s">
        <v>876</v>
      </c>
      <c r="G169" s="103" t="s">
        <v>584</v>
      </c>
      <c r="H169" s="103">
        <v>1010</v>
      </c>
      <c r="I169" s="103">
        <v>50</v>
      </c>
      <c r="J169" s="103">
        <v>15</v>
      </c>
      <c r="K169" s="103">
        <v>419</v>
      </c>
      <c r="L169" s="103">
        <v>404</v>
      </c>
      <c r="M169" s="89" t="s">
        <v>580</v>
      </c>
    </row>
    <row r="170" spans="1:13" ht="14.25" x14ac:dyDescent="0.35">
      <c r="A170" s="90">
        <v>167</v>
      </c>
      <c r="B170" s="91">
        <v>7814891728138</v>
      </c>
      <c r="C170" s="90" t="s">
        <v>877</v>
      </c>
      <c r="D170" s="92" t="s">
        <v>747</v>
      </c>
      <c r="E170" s="92" t="s">
        <v>878</v>
      </c>
      <c r="F170" s="93" t="s">
        <v>879</v>
      </c>
      <c r="G170" s="90" t="s">
        <v>593</v>
      </c>
      <c r="H170" s="90">
        <v>1410</v>
      </c>
      <c r="I170" s="90">
        <v>50</v>
      </c>
      <c r="J170" s="90">
        <v>15</v>
      </c>
      <c r="K170" s="90">
        <v>1475</v>
      </c>
      <c r="L170" s="90" t="s">
        <v>19</v>
      </c>
      <c r="M170" s="90"/>
    </row>
    <row r="171" spans="1:13" ht="14.25" x14ac:dyDescent="0.35">
      <c r="A171" s="90">
        <v>168</v>
      </c>
      <c r="B171" s="91">
        <v>7844891728139</v>
      </c>
      <c r="C171" s="90" t="s">
        <v>880</v>
      </c>
      <c r="D171" s="92" t="s">
        <v>747</v>
      </c>
      <c r="E171" s="92" t="s">
        <v>881</v>
      </c>
      <c r="F171" s="93" t="s">
        <v>882</v>
      </c>
      <c r="G171" s="90" t="s">
        <v>579</v>
      </c>
      <c r="H171" s="90">
        <v>2560</v>
      </c>
      <c r="I171" s="90">
        <v>50</v>
      </c>
      <c r="J171" s="90">
        <v>15</v>
      </c>
      <c r="K171" s="90">
        <v>2625</v>
      </c>
      <c r="L171" s="90" t="s">
        <v>19</v>
      </c>
      <c r="M171" s="90"/>
    </row>
    <row r="172" spans="1:13" ht="14.25" x14ac:dyDescent="0.35">
      <c r="A172" s="90">
        <v>169</v>
      </c>
      <c r="B172" s="91">
        <v>4794891728145</v>
      </c>
      <c r="C172" s="90" t="s">
        <v>883</v>
      </c>
      <c r="D172" s="92" t="s">
        <v>770</v>
      </c>
      <c r="E172" s="92" t="s">
        <v>884</v>
      </c>
      <c r="F172" s="93" t="s">
        <v>885</v>
      </c>
      <c r="G172" s="90" t="s">
        <v>647</v>
      </c>
      <c r="H172" s="90">
        <v>2000</v>
      </c>
      <c r="I172" s="90">
        <v>50</v>
      </c>
      <c r="J172" s="90">
        <v>15</v>
      </c>
      <c r="K172" s="90">
        <v>2065</v>
      </c>
      <c r="L172" s="90" t="s">
        <v>19</v>
      </c>
      <c r="M172" s="90"/>
    </row>
    <row r="173" spans="1:13" ht="14.25" x14ac:dyDescent="0.35">
      <c r="A173" s="90">
        <v>170</v>
      </c>
      <c r="B173" s="91">
        <v>8804891728135</v>
      </c>
      <c r="C173" s="90" t="s">
        <v>865</v>
      </c>
      <c r="D173" s="92" t="s">
        <v>738</v>
      </c>
      <c r="E173" s="92" t="s">
        <v>674</v>
      </c>
      <c r="F173" s="93" t="s">
        <v>869</v>
      </c>
      <c r="G173" s="90" t="s">
        <v>593</v>
      </c>
      <c r="H173" s="90">
        <v>1990</v>
      </c>
      <c r="I173" s="90">
        <v>50</v>
      </c>
      <c r="J173" s="90">
        <v>15</v>
      </c>
      <c r="K173" s="90">
        <v>2055</v>
      </c>
      <c r="L173" s="90" t="s">
        <v>19</v>
      </c>
      <c r="M173" s="90"/>
    </row>
    <row r="174" spans="1:13" ht="14.25" x14ac:dyDescent="0.35">
      <c r="A174" s="90">
        <v>171</v>
      </c>
      <c r="B174" s="91">
        <v>4794891728164</v>
      </c>
      <c r="C174" s="90" t="s">
        <v>886</v>
      </c>
      <c r="D174" s="92" t="s">
        <v>835</v>
      </c>
      <c r="E174" s="92" t="s">
        <v>872</v>
      </c>
      <c r="F174" s="93" t="s">
        <v>887</v>
      </c>
      <c r="G174" s="90" t="s">
        <v>647</v>
      </c>
      <c r="H174" s="90">
        <v>2240</v>
      </c>
      <c r="I174" s="90">
        <v>50</v>
      </c>
      <c r="J174" s="90">
        <v>15</v>
      </c>
      <c r="K174" s="90">
        <v>2305</v>
      </c>
      <c r="L174" s="90" t="s">
        <v>19</v>
      </c>
      <c r="M174" s="90"/>
    </row>
    <row r="175" spans="1:13" ht="15.75" x14ac:dyDescent="0.35">
      <c r="A175" s="98" t="s">
        <v>888</v>
      </c>
      <c r="B175" s="99" t="s">
        <v>19</v>
      </c>
      <c r="C175" s="100" t="s">
        <v>19</v>
      </c>
      <c r="D175" s="100" t="s">
        <v>19</v>
      </c>
      <c r="E175" s="100" t="s">
        <v>19</v>
      </c>
      <c r="F175" s="100" t="s">
        <v>19</v>
      </c>
      <c r="G175" s="100" t="s">
        <v>19</v>
      </c>
      <c r="H175" s="100" t="s">
        <v>19</v>
      </c>
      <c r="I175" s="100" t="s">
        <v>19</v>
      </c>
      <c r="J175" s="100"/>
      <c r="K175" s="100">
        <f>SUM(K4:K174)</f>
        <v>273037</v>
      </c>
      <c r="L175" s="101" t="s">
        <v>19</v>
      </c>
      <c r="M175" s="102"/>
    </row>
  </sheetData>
  <mergeCells count="2">
    <mergeCell ref="A2:M2"/>
    <mergeCell ref="A1:M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7F024-A722-4D8F-AD8C-D3486ECB3D58}">
  <dimension ref="A1:M336"/>
  <sheetViews>
    <sheetView topLeftCell="A324" workbookViewId="0">
      <selection activeCell="I344" sqref="I344"/>
    </sheetView>
  </sheetViews>
  <sheetFormatPr defaultRowHeight="12.75" x14ac:dyDescent="0.35"/>
  <cols>
    <col min="1" max="1" width="5.42578125" bestFit="1" customWidth="1"/>
    <col min="2" max="2" width="17.0703125" bestFit="1" customWidth="1"/>
    <col min="3" max="3" width="9.5703125" bestFit="1" customWidth="1"/>
    <col min="4" max="4" width="7.28515625" bestFit="1" customWidth="1"/>
    <col min="5" max="5" width="15.5" bestFit="1" customWidth="1"/>
    <col min="6" max="6" width="25.28515625" bestFit="1" customWidth="1"/>
    <col min="7" max="7" width="7.140625" bestFit="1" customWidth="1"/>
    <col min="8" max="8" width="5.7109375" bestFit="1" customWidth="1"/>
    <col min="9" max="9" width="5.28515625" bestFit="1" customWidth="1"/>
    <col min="10" max="10" width="7.28515625" bestFit="1" customWidth="1"/>
    <col min="11" max="12" width="9" bestFit="1" customWidth="1"/>
    <col min="13" max="13" width="5.140625" bestFit="1" customWidth="1"/>
  </cols>
  <sheetData>
    <row r="1" spans="1:13" ht="81" customHeight="1" x14ac:dyDescent="0.35">
      <c r="A1" s="335" t="s">
        <v>890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112"/>
    </row>
    <row r="2" spans="1:13" ht="16.899999999999999" x14ac:dyDescent="0.35">
      <c r="A2" s="334" t="s">
        <v>891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112"/>
    </row>
    <row r="3" spans="1:13" ht="15" x14ac:dyDescent="0.35">
      <c r="A3" s="107" t="s">
        <v>0</v>
      </c>
      <c r="B3" s="130" t="s">
        <v>564</v>
      </c>
      <c r="C3" s="113" t="s">
        <v>565</v>
      </c>
      <c r="D3" s="113" t="s">
        <v>566</v>
      </c>
      <c r="E3" s="113" t="s">
        <v>567</v>
      </c>
      <c r="F3" s="114" t="s">
        <v>568</v>
      </c>
      <c r="G3" s="113" t="s">
        <v>569</v>
      </c>
      <c r="H3" s="113" t="s">
        <v>570</v>
      </c>
      <c r="I3" s="113" t="s">
        <v>571</v>
      </c>
      <c r="J3" s="113" t="s">
        <v>572</v>
      </c>
      <c r="K3" s="113" t="s">
        <v>573</v>
      </c>
      <c r="L3" s="115" t="s">
        <v>574</v>
      </c>
      <c r="M3" s="115" t="s">
        <v>1</v>
      </c>
    </row>
    <row r="4" spans="1:13" ht="14.25" x14ac:dyDescent="0.35">
      <c r="A4" s="116">
        <v>1</v>
      </c>
      <c r="B4" s="132">
        <v>7844888713623</v>
      </c>
      <c r="C4" s="133" t="s">
        <v>892</v>
      </c>
      <c r="D4" s="134" t="s">
        <v>893</v>
      </c>
      <c r="E4" s="134" t="s">
        <v>894</v>
      </c>
      <c r="F4" s="135" t="s">
        <v>895</v>
      </c>
      <c r="G4" s="133" t="s">
        <v>647</v>
      </c>
      <c r="H4" s="133">
        <v>1200</v>
      </c>
      <c r="I4" s="133">
        <v>50</v>
      </c>
      <c r="J4" s="133">
        <v>15</v>
      </c>
      <c r="K4" s="133">
        <v>15</v>
      </c>
      <c r="L4" s="133">
        <v>0</v>
      </c>
      <c r="M4" s="117" t="s">
        <v>580</v>
      </c>
    </row>
    <row r="5" spans="1:13" ht="14.25" x14ac:dyDescent="0.35">
      <c r="A5" s="118">
        <v>2</v>
      </c>
      <c r="B5" s="131">
        <v>8364888713622</v>
      </c>
      <c r="C5" s="119" t="s">
        <v>896</v>
      </c>
      <c r="D5" s="120" t="s">
        <v>893</v>
      </c>
      <c r="E5" s="120" t="s">
        <v>897</v>
      </c>
      <c r="F5" s="121" t="s">
        <v>898</v>
      </c>
      <c r="G5" s="119" t="s">
        <v>899</v>
      </c>
      <c r="H5" s="119">
        <v>610</v>
      </c>
      <c r="I5" s="119">
        <v>50</v>
      </c>
      <c r="J5" s="119">
        <v>15</v>
      </c>
      <c r="K5" s="119">
        <v>675</v>
      </c>
      <c r="L5" s="119" t="s">
        <v>19</v>
      </c>
      <c r="M5" s="122"/>
    </row>
    <row r="6" spans="1:13" ht="14.25" x14ac:dyDescent="0.35">
      <c r="A6" s="116">
        <v>3</v>
      </c>
      <c r="B6" s="132">
        <v>8804888713621</v>
      </c>
      <c r="C6" s="133" t="s">
        <v>620</v>
      </c>
      <c r="D6" s="134" t="s">
        <v>900</v>
      </c>
      <c r="E6" s="134" t="s">
        <v>621</v>
      </c>
      <c r="F6" s="135" t="s">
        <v>901</v>
      </c>
      <c r="G6" s="133" t="s">
        <v>902</v>
      </c>
      <c r="H6" s="133">
        <v>780</v>
      </c>
      <c r="I6" s="133">
        <v>50</v>
      </c>
      <c r="J6" s="133">
        <v>15</v>
      </c>
      <c r="K6" s="133">
        <v>639</v>
      </c>
      <c r="L6" s="133">
        <v>624</v>
      </c>
      <c r="M6" s="117" t="s">
        <v>580</v>
      </c>
    </row>
    <row r="7" spans="1:13" ht="14.25" x14ac:dyDescent="0.35">
      <c r="A7" s="116">
        <v>4</v>
      </c>
      <c r="B7" s="132">
        <v>8804888713620</v>
      </c>
      <c r="C7" s="133" t="s">
        <v>624</v>
      </c>
      <c r="D7" s="134" t="s">
        <v>903</v>
      </c>
      <c r="E7" s="134" t="s">
        <v>626</v>
      </c>
      <c r="F7" s="135" t="s">
        <v>627</v>
      </c>
      <c r="G7" s="133" t="s">
        <v>902</v>
      </c>
      <c r="H7" s="133">
        <v>1470</v>
      </c>
      <c r="I7" s="133">
        <v>50</v>
      </c>
      <c r="J7" s="133">
        <v>15</v>
      </c>
      <c r="K7" s="133">
        <v>603</v>
      </c>
      <c r="L7" s="133">
        <v>588</v>
      </c>
      <c r="M7" s="117" t="s">
        <v>580</v>
      </c>
    </row>
    <row r="8" spans="1:13" ht="14.25" x14ac:dyDescent="0.35">
      <c r="A8" s="116">
        <v>5</v>
      </c>
      <c r="B8" s="132">
        <v>8804888713619</v>
      </c>
      <c r="C8" s="133" t="s">
        <v>904</v>
      </c>
      <c r="D8" s="134" t="s">
        <v>905</v>
      </c>
      <c r="E8" s="134" t="s">
        <v>614</v>
      </c>
      <c r="F8" s="135" t="s">
        <v>906</v>
      </c>
      <c r="G8" s="133" t="s">
        <v>899</v>
      </c>
      <c r="H8" s="133">
        <v>1520</v>
      </c>
      <c r="I8" s="133">
        <v>50</v>
      </c>
      <c r="J8" s="133">
        <v>15</v>
      </c>
      <c r="K8" s="133">
        <v>1231</v>
      </c>
      <c r="L8" s="133">
        <v>1216</v>
      </c>
      <c r="M8" s="117" t="s">
        <v>580</v>
      </c>
    </row>
    <row r="9" spans="1:13" ht="14.25" x14ac:dyDescent="0.35">
      <c r="A9" s="118">
        <v>6</v>
      </c>
      <c r="B9" s="131">
        <v>8804888713618</v>
      </c>
      <c r="C9" s="119" t="s">
        <v>686</v>
      </c>
      <c r="D9" s="120" t="s">
        <v>907</v>
      </c>
      <c r="E9" s="120" t="s">
        <v>687</v>
      </c>
      <c r="F9" s="121" t="s">
        <v>908</v>
      </c>
      <c r="G9" s="119" t="s">
        <v>902</v>
      </c>
      <c r="H9" s="119">
        <v>700</v>
      </c>
      <c r="I9" s="119">
        <v>50</v>
      </c>
      <c r="J9" s="119">
        <v>15</v>
      </c>
      <c r="K9" s="119">
        <v>765</v>
      </c>
      <c r="L9" s="119" t="s">
        <v>19</v>
      </c>
      <c r="M9" s="122"/>
    </row>
    <row r="10" spans="1:13" ht="14.25" x14ac:dyDescent="0.35">
      <c r="A10" s="116">
        <v>7</v>
      </c>
      <c r="B10" s="132">
        <v>8804888713617</v>
      </c>
      <c r="C10" s="133" t="s">
        <v>788</v>
      </c>
      <c r="D10" s="134" t="s">
        <v>909</v>
      </c>
      <c r="E10" s="134" t="s">
        <v>601</v>
      </c>
      <c r="F10" s="135" t="s">
        <v>789</v>
      </c>
      <c r="G10" s="133" t="s">
        <v>910</v>
      </c>
      <c r="H10" s="133">
        <v>1090</v>
      </c>
      <c r="I10" s="133">
        <v>50</v>
      </c>
      <c r="J10" s="133">
        <v>15</v>
      </c>
      <c r="K10" s="133">
        <v>887</v>
      </c>
      <c r="L10" s="133">
        <v>872</v>
      </c>
      <c r="M10" s="117" t="s">
        <v>580</v>
      </c>
    </row>
    <row r="11" spans="1:13" ht="14.25" x14ac:dyDescent="0.35">
      <c r="A11" s="118">
        <v>8</v>
      </c>
      <c r="B11" s="131">
        <v>8804888713616</v>
      </c>
      <c r="C11" s="119" t="s">
        <v>616</v>
      </c>
      <c r="D11" s="120" t="s">
        <v>911</v>
      </c>
      <c r="E11" s="120" t="s">
        <v>618</v>
      </c>
      <c r="F11" s="121" t="s">
        <v>619</v>
      </c>
      <c r="G11" s="119" t="s">
        <v>912</v>
      </c>
      <c r="H11" s="119">
        <v>570</v>
      </c>
      <c r="I11" s="119">
        <v>50</v>
      </c>
      <c r="J11" s="119">
        <v>15</v>
      </c>
      <c r="K11" s="119">
        <v>635</v>
      </c>
      <c r="L11" s="119" t="s">
        <v>19</v>
      </c>
      <c r="M11" s="122"/>
    </row>
    <row r="12" spans="1:13" ht="14.25" x14ac:dyDescent="0.35">
      <c r="A12" s="118">
        <v>9</v>
      </c>
      <c r="B12" s="131">
        <v>8804888713615</v>
      </c>
      <c r="C12" s="119" t="s">
        <v>913</v>
      </c>
      <c r="D12" s="120" t="s">
        <v>911</v>
      </c>
      <c r="E12" s="120" t="s">
        <v>914</v>
      </c>
      <c r="F12" s="121" t="s">
        <v>915</v>
      </c>
      <c r="G12" s="119" t="s">
        <v>912</v>
      </c>
      <c r="H12" s="119">
        <v>970</v>
      </c>
      <c r="I12" s="119">
        <v>50</v>
      </c>
      <c r="J12" s="119">
        <v>15</v>
      </c>
      <c r="K12" s="119">
        <v>1035</v>
      </c>
      <c r="L12" s="119" t="s">
        <v>19</v>
      </c>
      <c r="M12" s="122"/>
    </row>
    <row r="13" spans="1:13" ht="14.25" x14ac:dyDescent="0.35">
      <c r="A13" s="116">
        <v>10</v>
      </c>
      <c r="B13" s="132">
        <v>8804888713614</v>
      </c>
      <c r="C13" s="133" t="s">
        <v>916</v>
      </c>
      <c r="D13" s="134" t="s">
        <v>917</v>
      </c>
      <c r="E13" s="134" t="s">
        <v>778</v>
      </c>
      <c r="F13" s="135" t="s">
        <v>918</v>
      </c>
      <c r="G13" s="133" t="s">
        <v>912</v>
      </c>
      <c r="H13" s="133">
        <v>920</v>
      </c>
      <c r="I13" s="133">
        <v>50</v>
      </c>
      <c r="J13" s="133">
        <v>15</v>
      </c>
      <c r="K13" s="133">
        <v>751</v>
      </c>
      <c r="L13" s="133">
        <v>736</v>
      </c>
      <c r="M13" s="117" t="s">
        <v>580</v>
      </c>
    </row>
    <row r="14" spans="1:13" ht="14.25" x14ac:dyDescent="0.35">
      <c r="A14" s="116">
        <v>11</v>
      </c>
      <c r="B14" s="132">
        <v>8804888713613</v>
      </c>
      <c r="C14" s="133" t="s">
        <v>682</v>
      </c>
      <c r="D14" s="134" t="s">
        <v>919</v>
      </c>
      <c r="E14" s="134" t="s">
        <v>684</v>
      </c>
      <c r="F14" s="135" t="s">
        <v>920</v>
      </c>
      <c r="G14" s="133" t="s">
        <v>902</v>
      </c>
      <c r="H14" s="133">
        <v>700</v>
      </c>
      <c r="I14" s="133">
        <v>50</v>
      </c>
      <c r="J14" s="133">
        <v>15</v>
      </c>
      <c r="K14" s="133">
        <v>575</v>
      </c>
      <c r="L14" s="133">
        <v>560</v>
      </c>
      <c r="M14" s="117" t="s">
        <v>580</v>
      </c>
    </row>
    <row r="15" spans="1:13" ht="14.25" x14ac:dyDescent="0.35">
      <c r="A15" s="118">
        <v>12</v>
      </c>
      <c r="B15" s="131">
        <v>8804888713612</v>
      </c>
      <c r="C15" s="119" t="s">
        <v>904</v>
      </c>
      <c r="D15" s="120" t="s">
        <v>921</v>
      </c>
      <c r="E15" s="120" t="s">
        <v>614</v>
      </c>
      <c r="F15" s="121" t="s">
        <v>922</v>
      </c>
      <c r="G15" s="119" t="s">
        <v>899</v>
      </c>
      <c r="H15" s="119">
        <v>1520</v>
      </c>
      <c r="I15" s="119">
        <v>50</v>
      </c>
      <c r="J15" s="119">
        <v>15</v>
      </c>
      <c r="K15" s="119">
        <v>1585</v>
      </c>
      <c r="L15" s="119" t="s">
        <v>19</v>
      </c>
      <c r="M15" s="122"/>
    </row>
    <row r="16" spans="1:13" ht="14.25" x14ac:dyDescent="0.35">
      <c r="A16" s="116">
        <v>13</v>
      </c>
      <c r="B16" s="132">
        <v>8804888713611</v>
      </c>
      <c r="C16" s="133" t="s">
        <v>923</v>
      </c>
      <c r="D16" s="134" t="s">
        <v>924</v>
      </c>
      <c r="E16" s="134" t="s">
        <v>925</v>
      </c>
      <c r="F16" s="135" t="s">
        <v>926</v>
      </c>
      <c r="G16" s="133" t="s">
        <v>912</v>
      </c>
      <c r="H16" s="133">
        <v>250</v>
      </c>
      <c r="I16" s="133">
        <v>50</v>
      </c>
      <c r="J16" s="133">
        <v>15</v>
      </c>
      <c r="K16" s="133">
        <v>240</v>
      </c>
      <c r="L16" s="133">
        <v>225</v>
      </c>
      <c r="M16" s="117" t="s">
        <v>580</v>
      </c>
    </row>
    <row r="17" spans="1:13" ht="14.25" x14ac:dyDescent="0.35">
      <c r="A17" s="116">
        <v>14</v>
      </c>
      <c r="B17" s="132">
        <v>8804888713610</v>
      </c>
      <c r="C17" s="133" t="s">
        <v>858</v>
      </c>
      <c r="D17" s="134" t="s">
        <v>927</v>
      </c>
      <c r="E17" s="134" t="s">
        <v>621</v>
      </c>
      <c r="F17" s="135" t="s">
        <v>859</v>
      </c>
      <c r="G17" s="133" t="s">
        <v>899</v>
      </c>
      <c r="H17" s="133">
        <v>670</v>
      </c>
      <c r="I17" s="133">
        <v>50</v>
      </c>
      <c r="J17" s="133">
        <v>15</v>
      </c>
      <c r="K17" s="133">
        <v>216</v>
      </c>
      <c r="L17" s="133">
        <v>201</v>
      </c>
      <c r="M17" s="117" t="s">
        <v>580</v>
      </c>
    </row>
    <row r="18" spans="1:13" ht="14.25" x14ac:dyDescent="0.35">
      <c r="A18" s="118">
        <v>15</v>
      </c>
      <c r="B18" s="131">
        <v>8804888713609</v>
      </c>
      <c r="C18" s="119" t="s">
        <v>928</v>
      </c>
      <c r="D18" s="120" t="s">
        <v>929</v>
      </c>
      <c r="E18" s="120" t="s">
        <v>748</v>
      </c>
      <c r="F18" s="121" t="s">
        <v>930</v>
      </c>
      <c r="G18" s="119" t="s">
        <v>899</v>
      </c>
      <c r="H18" s="119">
        <v>1060</v>
      </c>
      <c r="I18" s="119">
        <v>50</v>
      </c>
      <c r="J18" s="119">
        <v>15</v>
      </c>
      <c r="K18" s="119">
        <v>1125</v>
      </c>
      <c r="L18" s="119" t="s">
        <v>19</v>
      </c>
      <c r="M18" s="122"/>
    </row>
    <row r="19" spans="1:13" ht="14.25" x14ac:dyDescent="0.35">
      <c r="A19" s="118">
        <v>16</v>
      </c>
      <c r="B19" s="131">
        <v>8804888713608</v>
      </c>
      <c r="C19" s="119" t="s">
        <v>931</v>
      </c>
      <c r="D19" s="120" t="s">
        <v>932</v>
      </c>
      <c r="E19" s="120" t="s">
        <v>933</v>
      </c>
      <c r="F19" s="121" t="s">
        <v>934</v>
      </c>
      <c r="G19" s="119" t="s">
        <v>910</v>
      </c>
      <c r="H19" s="119">
        <v>680</v>
      </c>
      <c r="I19" s="119">
        <v>50</v>
      </c>
      <c r="J19" s="119">
        <v>15</v>
      </c>
      <c r="K19" s="119">
        <v>745</v>
      </c>
      <c r="L19" s="119" t="s">
        <v>19</v>
      </c>
      <c r="M19" s="122"/>
    </row>
    <row r="20" spans="1:13" ht="14.25" x14ac:dyDescent="0.35">
      <c r="A20" s="116">
        <v>17</v>
      </c>
      <c r="B20" s="132">
        <v>8804888713607</v>
      </c>
      <c r="C20" s="133" t="s">
        <v>935</v>
      </c>
      <c r="D20" s="134" t="s">
        <v>936</v>
      </c>
      <c r="E20" s="134" t="s">
        <v>684</v>
      </c>
      <c r="F20" s="135" t="s">
        <v>937</v>
      </c>
      <c r="G20" s="133" t="s">
        <v>912</v>
      </c>
      <c r="H20" s="133">
        <v>510</v>
      </c>
      <c r="I20" s="133">
        <v>50</v>
      </c>
      <c r="J20" s="133">
        <v>15</v>
      </c>
      <c r="K20" s="133">
        <v>423</v>
      </c>
      <c r="L20" s="133">
        <v>408</v>
      </c>
      <c r="M20" s="117" t="s">
        <v>580</v>
      </c>
    </row>
    <row r="21" spans="1:13" ht="14.25" x14ac:dyDescent="0.35">
      <c r="A21" s="118">
        <v>18</v>
      </c>
      <c r="B21" s="131">
        <v>8804888713606</v>
      </c>
      <c r="C21" s="119" t="s">
        <v>686</v>
      </c>
      <c r="D21" s="120" t="s">
        <v>936</v>
      </c>
      <c r="E21" s="120" t="s">
        <v>687</v>
      </c>
      <c r="F21" s="121" t="s">
        <v>908</v>
      </c>
      <c r="G21" s="119" t="s">
        <v>902</v>
      </c>
      <c r="H21" s="119">
        <v>700</v>
      </c>
      <c r="I21" s="119">
        <v>50</v>
      </c>
      <c r="J21" s="119">
        <v>15</v>
      </c>
      <c r="K21" s="119">
        <v>765</v>
      </c>
      <c r="L21" s="119" t="s">
        <v>19</v>
      </c>
      <c r="M21" s="122"/>
    </row>
    <row r="22" spans="1:13" ht="14.25" x14ac:dyDescent="0.35">
      <c r="A22" s="118">
        <v>19</v>
      </c>
      <c r="B22" s="131">
        <v>8804888713605</v>
      </c>
      <c r="C22" s="119" t="s">
        <v>938</v>
      </c>
      <c r="D22" s="120" t="s">
        <v>939</v>
      </c>
      <c r="E22" s="120" t="s">
        <v>940</v>
      </c>
      <c r="F22" s="121" t="s">
        <v>941</v>
      </c>
      <c r="G22" s="119" t="s">
        <v>902</v>
      </c>
      <c r="H22" s="119">
        <v>960</v>
      </c>
      <c r="I22" s="119">
        <v>50</v>
      </c>
      <c r="J22" s="119">
        <v>15</v>
      </c>
      <c r="K22" s="119">
        <v>1025</v>
      </c>
      <c r="L22" s="119" t="s">
        <v>19</v>
      </c>
      <c r="M22" s="122"/>
    </row>
    <row r="23" spans="1:13" ht="14.25" x14ac:dyDescent="0.35">
      <c r="A23" s="118">
        <v>20</v>
      </c>
      <c r="B23" s="131">
        <v>7314888713604</v>
      </c>
      <c r="C23" s="119" t="s">
        <v>942</v>
      </c>
      <c r="D23" s="120" t="s">
        <v>943</v>
      </c>
      <c r="E23" s="120" t="s">
        <v>718</v>
      </c>
      <c r="F23" s="121" t="s">
        <v>944</v>
      </c>
      <c r="G23" s="119" t="s">
        <v>945</v>
      </c>
      <c r="H23" s="119">
        <v>630</v>
      </c>
      <c r="I23" s="119">
        <v>50</v>
      </c>
      <c r="J23" s="119">
        <v>15</v>
      </c>
      <c r="K23" s="119">
        <v>695</v>
      </c>
      <c r="L23" s="119" t="s">
        <v>19</v>
      </c>
      <c r="M23" s="122"/>
    </row>
    <row r="24" spans="1:13" ht="14.25" x14ac:dyDescent="0.35">
      <c r="A24" s="116">
        <v>21</v>
      </c>
      <c r="B24" s="132">
        <v>8114889721378</v>
      </c>
      <c r="C24" s="133" t="s">
        <v>946</v>
      </c>
      <c r="D24" s="134" t="s">
        <v>900</v>
      </c>
      <c r="E24" s="134" t="s">
        <v>618</v>
      </c>
      <c r="F24" s="135" t="s">
        <v>947</v>
      </c>
      <c r="G24" s="133" t="s">
        <v>593</v>
      </c>
      <c r="H24" s="133">
        <v>660</v>
      </c>
      <c r="I24" s="133">
        <v>50</v>
      </c>
      <c r="J24" s="133">
        <v>15</v>
      </c>
      <c r="K24" s="133">
        <v>675</v>
      </c>
      <c r="L24" s="133">
        <v>660</v>
      </c>
      <c r="M24" s="117" t="s">
        <v>580</v>
      </c>
    </row>
    <row r="25" spans="1:13" ht="14.25" x14ac:dyDescent="0.35">
      <c r="A25" s="116">
        <v>22</v>
      </c>
      <c r="B25" s="132">
        <v>9994889721377</v>
      </c>
      <c r="C25" s="133" t="s">
        <v>948</v>
      </c>
      <c r="D25" s="134" t="s">
        <v>949</v>
      </c>
      <c r="E25" s="134" t="s">
        <v>836</v>
      </c>
      <c r="F25" s="135" t="s">
        <v>950</v>
      </c>
      <c r="G25" s="133" t="s">
        <v>951</v>
      </c>
      <c r="H25" s="133">
        <v>2880</v>
      </c>
      <c r="I25" s="133">
        <v>50</v>
      </c>
      <c r="J25" s="133">
        <v>15</v>
      </c>
      <c r="K25" s="133">
        <v>591</v>
      </c>
      <c r="L25" s="133">
        <v>576</v>
      </c>
      <c r="M25" s="117" t="s">
        <v>580</v>
      </c>
    </row>
    <row r="26" spans="1:13" ht="14.25" x14ac:dyDescent="0.35">
      <c r="A26" s="116">
        <v>23</v>
      </c>
      <c r="B26" s="132">
        <v>8114889721376</v>
      </c>
      <c r="C26" s="133" t="s">
        <v>952</v>
      </c>
      <c r="D26" s="134" t="s">
        <v>949</v>
      </c>
      <c r="E26" s="134" t="s">
        <v>691</v>
      </c>
      <c r="F26" s="135" t="s">
        <v>953</v>
      </c>
      <c r="G26" s="133" t="s">
        <v>584</v>
      </c>
      <c r="H26" s="133">
        <v>1150</v>
      </c>
      <c r="I26" s="133">
        <v>50</v>
      </c>
      <c r="J26" s="133">
        <v>15</v>
      </c>
      <c r="K26" s="133">
        <v>475</v>
      </c>
      <c r="L26" s="133">
        <v>460</v>
      </c>
      <c r="M26" s="117" t="s">
        <v>580</v>
      </c>
    </row>
    <row r="27" spans="1:13" ht="14.25" x14ac:dyDescent="0.35">
      <c r="A27" s="116">
        <v>24</v>
      </c>
      <c r="B27" s="132">
        <v>4794889721375</v>
      </c>
      <c r="C27" s="133" t="s">
        <v>954</v>
      </c>
      <c r="D27" s="134" t="s">
        <v>955</v>
      </c>
      <c r="E27" s="134" t="s">
        <v>691</v>
      </c>
      <c r="F27" s="135" t="s">
        <v>956</v>
      </c>
      <c r="G27" s="133" t="s">
        <v>957</v>
      </c>
      <c r="H27" s="133">
        <v>1300</v>
      </c>
      <c r="I27" s="133">
        <v>50</v>
      </c>
      <c r="J27" s="133">
        <v>15</v>
      </c>
      <c r="K27" s="133">
        <v>795</v>
      </c>
      <c r="L27" s="133">
        <v>780</v>
      </c>
      <c r="M27" s="117" t="s">
        <v>580</v>
      </c>
    </row>
    <row r="28" spans="1:13" ht="14.25" x14ac:dyDescent="0.35">
      <c r="A28" s="116">
        <v>25</v>
      </c>
      <c r="B28" s="132">
        <v>2994889721374</v>
      </c>
      <c r="C28" s="133" t="s">
        <v>958</v>
      </c>
      <c r="D28" s="134" t="s">
        <v>959</v>
      </c>
      <c r="E28" s="134" t="s">
        <v>960</v>
      </c>
      <c r="F28" s="135" t="s">
        <v>961</v>
      </c>
      <c r="G28" s="133" t="s">
        <v>899</v>
      </c>
      <c r="H28" s="133">
        <v>630</v>
      </c>
      <c r="I28" s="133">
        <v>50</v>
      </c>
      <c r="J28" s="133">
        <v>15</v>
      </c>
      <c r="K28" s="133">
        <v>582</v>
      </c>
      <c r="L28" s="133">
        <v>567</v>
      </c>
      <c r="M28" s="117" t="s">
        <v>580</v>
      </c>
    </row>
    <row r="29" spans="1:13" ht="14.25" x14ac:dyDescent="0.35">
      <c r="A29" s="118">
        <v>26</v>
      </c>
      <c r="B29" s="131">
        <v>8114889721372</v>
      </c>
      <c r="C29" s="119" t="s">
        <v>962</v>
      </c>
      <c r="D29" s="120" t="s">
        <v>963</v>
      </c>
      <c r="E29" s="120" t="s">
        <v>621</v>
      </c>
      <c r="F29" s="121" t="s">
        <v>964</v>
      </c>
      <c r="G29" s="119" t="s">
        <v>965</v>
      </c>
      <c r="H29" s="119">
        <v>1590</v>
      </c>
      <c r="I29" s="119">
        <v>50</v>
      </c>
      <c r="J29" s="119">
        <v>15</v>
      </c>
      <c r="K29" s="119">
        <v>1655</v>
      </c>
      <c r="L29" s="119" t="s">
        <v>19</v>
      </c>
      <c r="M29" s="122"/>
    </row>
    <row r="30" spans="1:13" ht="14.25" x14ac:dyDescent="0.35">
      <c r="A30" s="118">
        <v>27</v>
      </c>
      <c r="B30" s="131">
        <v>8114889721373</v>
      </c>
      <c r="C30" s="119" t="s">
        <v>946</v>
      </c>
      <c r="D30" s="120" t="s">
        <v>963</v>
      </c>
      <c r="E30" s="120" t="s">
        <v>618</v>
      </c>
      <c r="F30" s="121" t="s">
        <v>947</v>
      </c>
      <c r="G30" s="119" t="s">
        <v>593</v>
      </c>
      <c r="H30" s="119">
        <v>660</v>
      </c>
      <c r="I30" s="119">
        <v>50</v>
      </c>
      <c r="J30" s="119">
        <v>15</v>
      </c>
      <c r="K30" s="119">
        <v>725</v>
      </c>
      <c r="L30" s="119" t="s">
        <v>19</v>
      </c>
      <c r="M30" s="122"/>
    </row>
    <row r="31" spans="1:13" ht="14.25" x14ac:dyDescent="0.35">
      <c r="A31" s="118">
        <v>28</v>
      </c>
      <c r="B31" s="131">
        <v>8335465377713</v>
      </c>
      <c r="C31" s="119" t="s">
        <v>966</v>
      </c>
      <c r="D31" s="120" t="s">
        <v>939</v>
      </c>
      <c r="E31" s="120" t="s">
        <v>967</v>
      </c>
      <c r="F31" s="121" t="s">
        <v>968</v>
      </c>
      <c r="G31" s="119" t="s">
        <v>957</v>
      </c>
      <c r="H31" s="119">
        <v>1150</v>
      </c>
      <c r="I31" s="119">
        <v>50</v>
      </c>
      <c r="J31" s="119">
        <v>15</v>
      </c>
      <c r="K31" s="119">
        <v>1215</v>
      </c>
      <c r="L31" s="119" t="s">
        <v>19</v>
      </c>
      <c r="M31" s="122"/>
    </row>
    <row r="32" spans="1:13" ht="14.25" x14ac:dyDescent="0.35">
      <c r="A32" s="118">
        <v>29</v>
      </c>
      <c r="B32" s="131">
        <v>7844888713603</v>
      </c>
      <c r="C32" s="119" t="s">
        <v>656</v>
      </c>
      <c r="D32" s="120" t="s">
        <v>969</v>
      </c>
      <c r="E32" s="120" t="s">
        <v>658</v>
      </c>
      <c r="F32" s="121" t="s">
        <v>970</v>
      </c>
      <c r="G32" s="119" t="s">
        <v>584</v>
      </c>
      <c r="H32" s="119">
        <v>550</v>
      </c>
      <c r="I32" s="119">
        <v>50</v>
      </c>
      <c r="J32" s="119">
        <v>15</v>
      </c>
      <c r="K32" s="119">
        <v>615</v>
      </c>
      <c r="L32" s="119" t="s">
        <v>19</v>
      </c>
      <c r="M32" s="122"/>
    </row>
    <row r="33" spans="1:13" ht="14.25" x14ac:dyDescent="0.35">
      <c r="A33" s="118">
        <v>30</v>
      </c>
      <c r="B33" s="131">
        <v>7844888713602</v>
      </c>
      <c r="C33" s="119" t="s">
        <v>971</v>
      </c>
      <c r="D33" s="120" t="s">
        <v>969</v>
      </c>
      <c r="E33" s="120" t="s">
        <v>662</v>
      </c>
      <c r="F33" s="121" t="s">
        <v>972</v>
      </c>
      <c r="G33" s="119" t="s">
        <v>647</v>
      </c>
      <c r="H33" s="119">
        <v>830</v>
      </c>
      <c r="I33" s="119">
        <v>50</v>
      </c>
      <c r="J33" s="119">
        <v>15</v>
      </c>
      <c r="K33" s="119">
        <v>895</v>
      </c>
      <c r="L33" s="119" t="s">
        <v>19</v>
      </c>
      <c r="M33" s="122"/>
    </row>
    <row r="34" spans="1:13" ht="14.25" x14ac:dyDescent="0.35">
      <c r="A34" s="116">
        <v>31</v>
      </c>
      <c r="B34" s="132">
        <v>7844888713601</v>
      </c>
      <c r="C34" s="133" t="s">
        <v>801</v>
      </c>
      <c r="D34" s="134" t="s">
        <v>903</v>
      </c>
      <c r="E34" s="134" t="s">
        <v>797</v>
      </c>
      <c r="F34" s="135" t="s">
        <v>973</v>
      </c>
      <c r="G34" s="133" t="s">
        <v>899</v>
      </c>
      <c r="H34" s="133">
        <v>1630</v>
      </c>
      <c r="I34" s="133">
        <v>50</v>
      </c>
      <c r="J34" s="133">
        <v>15</v>
      </c>
      <c r="K34" s="133">
        <v>504</v>
      </c>
      <c r="L34" s="133">
        <v>489</v>
      </c>
      <c r="M34" s="117" t="s">
        <v>580</v>
      </c>
    </row>
    <row r="35" spans="1:13" ht="14.25" x14ac:dyDescent="0.35">
      <c r="A35" s="116">
        <v>32</v>
      </c>
      <c r="B35" s="132">
        <v>7814888713599</v>
      </c>
      <c r="C35" s="133" t="s">
        <v>974</v>
      </c>
      <c r="D35" s="134" t="s">
        <v>975</v>
      </c>
      <c r="E35" s="134" t="s">
        <v>783</v>
      </c>
      <c r="F35" s="135" t="s">
        <v>822</v>
      </c>
      <c r="G35" s="133" t="s">
        <v>584</v>
      </c>
      <c r="H35" s="133">
        <v>1090</v>
      </c>
      <c r="I35" s="133">
        <v>50</v>
      </c>
      <c r="J35" s="133">
        <v>15</v>
      </c>
      <c r="K35" s="133">
        <v>996</v>
      </c>
      <c r="L35" s="133">
        <v>981</v>
      </c>
      <c r="M35" s="117" t="s">
        <v>580</v>
      </c>
    </row>
    <row r="36" spans="1:13" ht="14.25" x14ac:dyDescent="0.35">
      <c r="A36" s="116">
        <v>33</v>
      </c>
      <c r="B36" s="132">
        <v>7844888713600</v>
      </c>
      <c r="C36" s="133" t="s">
        <v>892</v>
      </c>
      <c r="D36" s="134" t="s">
        <v>976</v>
      </c>
      <c r="E36" s="134" t="s">
        <v>894</v>
      </c>
      <c r="F36" s="135" t="s">
        <v>977</v>
      </c>
      <c r="G36" s="133" t="s">
        <v>945</v>
      </c>
      <c r="H36" s="133">
        <v>900</v>
      </c>
      <c r="I36" s="133">
        <v>50</v>
      </c>
      <c r="J36" s="133">
        <v>15</v>
      </c>
      <c r="K36" s="133">
        <v>465</v>
      </c>
      <c r="L36" s="133">
        <v>450</v>
      </c>
      <c r="M36" s="117" t="s">
        <v>580</v>
      </c>
    </row>
    <row r="37" spans="1:13" ht="14.25" x14ac:dyDescent="0.35">
      <c r="A37" s="116">
        <v>34</v>
      </c>
      <c r="B37" s="132">
        <v>8984888713598</v>
      </c>
      <c r="C37" s="133" t="s">
        <v>978</v>
      </c>
      <c r="D37" s="134" t="s">
        <v>975</v>
      </c>
      <c r="E37" s="134" t="s">
        <v>695</v>
      </c>
      <c r="F37" s="135" t="s">
        <v>979</v>
      </c>
      <c r="G37" s="133" t="s">
        <v>912</v>
      </c>
      <c r="H37" s="133">
        <v>1300</v>
      </c>
      <c r="I37" s="133">
        <v>50</v>
      </c>
      <c r="J37" s="133">
        <v>15</v>
      </c>
      <c r="K37" s="133">
        <v>1315</v>
      </c>
      <c r="L37" s="133">
        <v>1300</v>
      </c>
      <c r="M37" s="117" t="s">
        <v>580</v>
      </c>
    </row>
    <row r="38" spans="1:13" ht="14.25" x14ac:dyDescent="0.35">
      <c r="A38" s="116">
        <v>35</v>
      </c>
      <c r="B38" s="132">
        <v>8984888713597</v>
      </c>
      <c r="C38" s="133" t="s">
        <v>773</v>
      </c>
      <c r="D38" s="134" t="s">
        <v>980</v>
      </c>
      <c r="E38" s="134" t="s">
        <v>775</v>
      </c>
      <c r="F38" s="135" t="s">
        <v>776</v>
      </c>
      <c r="G38" s="133" t="s">
        <v>902</v>
      </c>
      <c r="H38" s="133">
        <v>1180</v>
      </c>
      <c r="I38" s="133">
        <v>50</v>
      </c>
      <c r="J38" s="133">
        <v>15</v>
      </c>
      <c r="K38" s="133">
        <v>841</v>
      </c>
      <c r="L38" s="133">
        <v>826</v>
      </c>
      <c r="M38" s="117" t="s">
        <v>580</v>
      </c>
    </row>
    <row r="39" spans="1:13" ht="14.25" x14ac:dyDescent="0.35">
      <c r="A39" s="116">
        <v>36</v>
      </c>
      <c r="B39" s="132">
        <v>8984888713596</v>
      </c>
      <c r="C39" s="133" t="s">
        <v>777</v>
      </c>
      <c r="D39" s="134" t="s">
        <v>980</v>
      </c>
      <c r="E39" s="134" t="s">
        <v>778</v>
      </c>
      <c r="F39" s="135" t="s">
        <v>981</v>
      </c>
      <c r="G39" s="133" t="s">
        <v>910</v>
      </c>
      <c r="H39" s="133">
        <v>1310</v>
      </c>
      <c r="I39" s="133">
        <v>50</v>
      </c>
      <c r="J39" s="133">
        <v>15</v>
      </c>
      <c r="K39" s="133">
        <v>932</v>
      </c>
      <c r="L39" s="133">
        <v>917</v>
      </c>
      <c r="M39" s="117" t="s">
        <v>580</v>
      </c>
    </row>
    <row r="40" spans="1:13" ht="14.25" x14ac:dyDescent="0.35">
      <c r="A40" s="116">
        <v>37</v>
      </c>
      <c r="B40" s="132">
        <v>7844888713595</v>
      </c>
      <c r="C40" s="133" t="s">
        <v>834</v>
      </c>
      <c r="D40" s="134" t="s">
        <v>982</v>
      </c>
      <c r="E40" s="134" t="s">
        <v>836</v>
      </c>
      <c r="F40" s="135" t="s">
        <v>983</v>
      </c>
      <c r="G40" s="133" t="s">
        <v>899</v>
      </c>
      <c r="H40" s="133">
        <v>1450</v>
      </c>
      <c r="I40" s="133">
        <v>50</v>
      </c>
      <c r="J40" s="133">
        <v>15</v>
      </c>
      <c r="K40" s="133">
        <v>450</v>
      </c>
      <c r="L40" s="133">
        <v>435</v>
      </c>
      <c r="M40" s="117" t="s">
        <v>580</v>
      </c>
    </row>
    <row r="41" spans="1:13" ht="14.25" x14ac:dyDescent="0.35">
      <c r="A41" s="116">
        <v>38</v>
      </c>
      <c r="B41" s="132">
        <v>7844888713594</v>
      </c>
      <c r="C41" s="133" t="s">
        <v>689</v>
      </c>
      <c r="D41" s="134" t="s">
        <v>982</v>
      </c>
      <c r="E41" s="134" t="s">
        <v>691</v>
      </c>
      <c r="F41" s="135" t="s">
        <v>984</v>
      </c>
      <c r="G41" s="133" t="s">
        <v>985</v>
      </c>
      <c r="H41" s="133">
        <v>1610</v>
      </c>
      <c r="I41" s="133">
        <v>50</v>
      </c>
      <c r="J41" s="133">
        <v>15</v>
      </c>
      <c r="K41" s="133">
        <v>498</v>
      </c>
      <c r="L41" s="133">
        <v>483</v>
      </c>
      <c r="M41" s="117" t="s">
        <v>580</v>
      </c>
    </row>
    <row r="42" spans="1:13" ht="14.25" x14ac:dyDescent="0.35">
      <c r="A42" s="116">
        <v>39</v>
      </c>
      <c r="B42" s="132">
        <v>7814888713593</v>
      </c>
      <c r="C42" s="133" t="s">
        <v>986</v>
      </c>
      <c r="D42" s="134" t="s">
        <v>987</v>
      </c>
      <c r="E42" s="134" t="s">
        <v>988</v>
      </c>
      <c r="F42" s="135" t="s">
        <v>989</v>
      </c>
      <c r="G42" s="133" t="s">
        <v>945</v>
      </c>
      <c r="H42" s="133">
        <v>860</v>
      </c>
      <c r="I42" s="133">
        <v>50</v>
      </c>
      <c r="J42" s="133">
        <v>15</v>
      </c>
      <c r="K42" s="133">
        <v>875</v>
      </c>
      <c r="L42" s="133">
        <v>860</v>
      </c>
      <c r="M42" s="117" t="s">
        <v>580</v>
      </c>
    </row>
    <row r="43" spans="1:13" ht="14.25" x14ac:dyDescent="0.35">
      <c r="A43" s="116">
        <v>40</v>
      </c>
      <c r="B43" s="132">
        <v>7844888713592</v>
      </c>
      <c r="C43" s="133" t="s">
        <v>689</v>
      </c>
      <c r="D43" s="134" t="s">
        <v>987</v>
      </c>
      <c r="E43" s="134" t="s">
        <v>691</v>
      </c>
      <c r="F43" s="135" t="s">
        <v>990</v>
      </c>
      <c r="G43" s="133" t="s">
        <v>991</v>
      </c>
      <c r="H43" s="133">
        <v>1930</v>
      </c>
      <c r="I43" s="133">
        <v>50</v>
      </c>
      <c r="J43" s="133">
        <v>15</v>
      </c>
      <c r="K43" s="133">
        <v>15</v>
      </c>
      <c r="L43" s="133">
        <v>0</v>
      </c>
      <c r="M43" s="117" t="s">
        <v>580</v>
      </c>
    </row>
    <row r="44" spans="1:13" ht="14.25" x14ac:dyDescent="0.35">
      <c r="A44" s="116">
        <v>41</v>
      </c>
      <c r="B44" s="132">
        <v>8984888713591</v>
      </c>
      <c r="C44" s="133" t="s">
        <v>992</v>
      </c>
      <c r="D44" s="134" t="s">
        <v>993</v>
      </c>
      <c r="E44" s="134" t="s">
        <v>674</v>
      </c>
      <c r="F44" s="135" t="s">
        <v>994</v>
      </c>
      <c r="G44" s="133" t="s">
        <v>912</v>
      </c>
      <c r="H44" s="133">
        <v>840</v>
      </c>
      <c r="I44" s="133">
        <v>50</v>
      </c>
      <c r="J44" s="133">
        <v>15</v>
      </c>
      <c r="K44" s="133">
        <v>687</v>
      </c>
      <c r="L44" s="133">
        <v>672</v>
      </c>
      <c r="M44" s="117" t="s">
        <v>580</v>
      </c>
    </row>
    <row r="45" spans="1:13" ht="14.25" x14ac:dyDescent="0.35">
      <c r="A45" s="116">
        <v>42</v>
      </c>
      <c r="B45" s="132">
        <v>8984888713590</v>
      </c>
      <c r="C45" s="133" t="s">
        <v>852</v>
      </c>
      <c r="D45" s="134" t="s">
        <v>993</v>
      </c>
      <c r="E45" s="134" t="s">
        <v>633</v>
      </c>
      <c r="F45" s="135" t="s">
        <v>853</v>
      </c>
      <c r="G45" s="133" t="s">
        <v>912</v>
      </c>
      <c r="H45" s="133">
        <v>840</v>
      </c>
      <c r="I45" s="133">
        <v>50</v>
      </c>
      <c r="J45" s="133">
        <v>15</v>
      </c>
      <c r="K45" s="133">
        <v>687</v>
      </c>
      <c r="L45" s="133">
        <v>672</v>
      </c>
      <c r="M45" s="117" t="s">
        <v>580</v>
      </c>
    </row>
    <row r="46" spans="1:13" ht="14.25" x14ac:dyDescent="0.35">
      <c r="A46" s="116">
        <v>43</v>
      </c>
      <c r="B46" s="132">
        <v>7844888713589</v>
      </c>
      <c r="C46" s="133" t="s">
        <v>995</v>
      </c>
      <c r="D46" s="134" t="s">
        <v>996</v>
      </c>
      <c r="E46" s="134" t="s">
        <v>658</v>
      </c>
      <c r="F46" s="135" t="s">
        <v>997</v>
      </c>
      <c r="G46" s="133" t="s">
        <v>584</v>
      </c>
      <c r="H46" s="133">
        <v>450</v>
      </c>
      <c r="I46" s="133">
        <v>50</v>
      </c>
      <c r="J46" s="133">
        <v>15</v>
      </c>
      <c r="K46" s="133">
        <v>465</v>
      </c>
      <c r="L46" s="133">
        <v>450</v>
      </c>
      <c r="M46" s="117" t="s">
        <v>580</v>
      </c>
    </row>
    <row r="47" spans="1:13" ht="14.25" x14ac:dyDescent="0.35">
      <c r="A47" s="118">
        <v>44</v>
      </c>
      <c r="B47" s="131">
        <v>7844888713588</v>
      </c>
      <c r="C47" s="119" t="s">
        <v>998</v>
      </c>
      <c r="D47" s="120" t="s">
        <v>996</v>
      </c>
      <c r="E47" s="120" t="s">
        <v>662</v>
      </c>
      <c r="F47" s="121" t="s">
        <v>999</v>
      </c>
      <c r="G47" s="119" t="s">
        <v>647</v>
      </c>
      <c r="H47" s="119">
        <v>830</v>
      </c>
      <c r="I47" s="119">
        <v>50</v>
      </c>
      <c r="J47" s="119">
        <v>15</v>
      </c>
      <c r="K47" s="119">
        <v>895</v>
      </c>
      <c r="L47" s="119" t="s">
        <v>19</v>
      </c>
      <c r="M47" s="122"/>
    </row>
    <row r="48" spans="1:13" ht="14.25" x14ac:dyDescent="0.35">
      <c r="A48" s="118">
        <v>45</v>
      </c>
      <c r="B48" s="131">
        <v>8764888713587</v>
      </c>
      <c r="C48" s="119" t="s">
        <v>867</v>
      </c>
      <c r="D48" s="120" t="s">
        <v>1000</v>
      </c>
      <c r="E48" s="120" t="s">
        <v>601</v>
      </c>
      <c r="F48" s="121" t="s">
        <v>868</v>
      </c>
      <c r="G48" s="119" t="s">
        <v>985</v>
      </c>
      <c r="H48" s="119">
        <v>1130</v>
      </c>
      <c r="I48" s="119">
        <v>50</v>
      </c>
      <c r="J48" s="119">
        <v>15</v>
      </c>
      <c r="K48" s="119">
        <v>1195</v>
      </c>
      <c r="L48" s="119" t="s">
        <v>19</v>
      </c>
      <c r="M48" s="122"/>
    </row>
    <row r="49" spans="1:13" ht="14.25" x14ac:dyDescent="0.35">
      <c r="A49" s="118">
        <v>46</v>
      </c>
      <c r="B49" s="131">
        <v>8764888713586</v>
      </c>
      <c r="C49" s="119" t="s">
        <v>1001</v>
      </c>
      <c r="D49" s="120" t="s">
        <v>1000</v>
      </c>
      <c r="E49" s="120" t="s">
        <v>604</v>
      </c>
      <c r="F49" s="121" t="s">
        <v>1002</v>
      </c>
      <c r="G49" s="119" t="s">
        <v>899</v>
      </c>
      <c r="H49" s="119">
        <v>1030</v>
      </c>
      <c r="I49" s="119">
        <v>50</v>
      </c>
      <c r="J49" s="119">
        <v>15</v>
      </c>
      <c r="K49" s="119">
        <v>1095</v>
      </c>
      <c r="L49" s="119" t="s">
        <v>19</v>
      </c>
      <c r="M49" s="122"/>
    </row>
    <row r="50" spans="1:13" ht="14.25" x14ac:dyDescent="0.35">
      <c r="A50" s="116">
        <v>47</v>
      </c>
      <c r="B50" s="132">
        <v>7844888713585</v>
      </c>
      <c r="C50" s="133" t="s">
        <v>769</v>
      </c>
      <c r="D50" s="134" t="s">
        <v>1003</v>
      </c>
      <c r="E50" s="134" t="s">
        <v>771</v>
      </c>
      <c r="F50" s="135" t="s">
        <v>772</v>
      </c>
      <c r="G50" s="133" t="s">
        <v>951</v>
      </c>
      <c r="H50" s="133">
        <v>1220</v>
      </c>
      <c r="I50" s="133">
        <v>50</v>
      </c>
      <c r="J50" s="133">
        <v>15</v>
      </c>
      <c r="K50" s="133">
        <v>259</v>
      </c>
      <c r="L50" s="133">
        <v>244</v>
      </c>
      <c r="M50" s="117" t="s">
        <v>580</v>
      </c>
    </row>
    <row r="51" spans="1:13" ht="14.25" x14ac:dyDescent="0.35">
      <c r="A51" s="116">
        <v>48</v>
      </c>
      <c r="B51" s="132">
        <v>7844888713584</v>
      </c>
      <c r="C51" s="133" t="s">
        <v>636</v>
      </c>
      <c r="D51" s="134" t="s">
        <v>1003</v>
      </c>
      <c r="E51" s="134" t="s">
        <v>638</v>
      </c>
      <c r="F51" s="135" t="s">
        <v>639</v>
      </c>
      <c r="G51" s="133" t="s">
        <v>951</v>
      </c>
      <c r="H51" s="133">
        <v>1220</v>
      </c>
      <c r="I51" s="133">
        <v>50</v>
      </c>
      <c r="J51" s="133">
        <v>15</v>
      </c>
      <c r="K51" s="133">
        <v>259</v>
      </c>
      <c r="L51" s="133">
        <v>244</v>
      </c>
      <c r="M51" s="117" t="s">
        <v>580</v>
      </c>
    </row>
    <row r="52" spans="1:13" ht="14.25" x14ac:dyDescent="0.35">
      <c r="A52" s="116">
        <v>49</v>
      </c>
      <c r="B52" s="132">
        <v>7314888713582</v>
      </c>
      <c r="C52" s="133" t="s">
        <v>942</v>
      </c>
      <c r="D52" s="134" t="s">
        <v>1004</v>
      </c>
      <c r="E52" s="134" t="s">
        <v>718</v>
      </c>
      <c r="F52" s="135" t="s">
        <v>944</v>
      </c>
      <c r="G52" s="133" t="s">
        <v>945</v>
      </c>
      <c r="H52" s="133">
        <v>630</v>
      </c>
      <c r="I52" s="133">
        <v>50</v>
      </c>
      <c r="J52" s="133">
        <v>15</v>
      </c>
      <c r="K52" s="133">
        <v>645</v>
      </c>
      <c r="L52" s="133">
        <v>630</v>
      </c>
      <c r="M52" s="117" t="s">
        <v>580</v>
      </c>
    </row>
    <row r="53" spans="1:13" ht="14.25" x14ac:dyDescent="0.35">
      <c r="A53" s="116">
        <v>50</v>
      </c>
      <c r="B53" s="132">
        <v>7844888713581</v>
      </c>
      <c r="C53" s="133" t="s">
        <v>594</v>
      </c>
      <c r="D53" s="134" t="s">
        <v>1004</v>
      </c>
      <c r="E53" s="134" t="s">
        <v>596</v>
      </c>
      <c r="F53" s="135" t="s">
        <v>1005</v>
      </c>
      <c r="G53" s="133" t="s">
        <v>1006</v>
      </c>
      <c r="H53" s="133">
        <v>830</v>
      </c>
      <c r="I53" s="133">
        <v>50</v>
      </c>
      <c r="J53" s="133">
        <v>15</v>
      </c>
      <c r="K53" s="133">
        <v>181</v>
      </c>
      <c r="L53" s="133">
        <v>166</v>
      </c>
      <c r="M53" s="117" t="s">
        <v>580</v>
      </c>
    </row>
    <row r="54" spans="1:13" ht="14.25" x14ac:dyDescent="0.35">
      <c r="A54" s="116">
        <v>51</v>
      </c>
      <c r="B54" s="132">
        <v>8764888713583</v>
      </c>
      <c r="C54" s="133" t="s">
        <v>607</v>
      </c>
      <c r="D54" s="134" t="s">
        <v>909</v>
      </c>
      <c r="E54" s="134" t="s">
        <v>604</v>
      </c>
      <c r="F54" s="135" t="s">
        <v>1007</v>
      </c>
      <c r="G54" s="133" t="s">
        <v>899</v>
      </c>
      <c r="H54" s="133">
        <v>1030</v>
      </c>
      <c r="I54" s="133">
        <v>50</v>
      </c>
      <c r="J54" s="133">
        <v>15</v>
      </c>
      <c r="K54" s="133">
        <v>324</v>
      </c>
      <c r="L54" s="133">
        <v>309</v>
      </c>
      <c r="M54" s="117" t="s">
        <v>580</v>
      </c>
    </row>
    <row r="55" spans="1:13" ht="14.25" x14ac:dyDescent="0.35">
      <c r="A55" s="118">
        <v>52</v>
      </c>
      <c r="B55" s="131">
        <v>3244888713580</v>
      </c>
      <c r="C55" s="119" t="s">
        <v>1008</v>
      </c>
      <c r="D55" s="120" t="s">
        <v>911</v>
      </c>
      <c r="E55" s="120" t="s">
        <v>1009</v>
      </c>
      <c r="F55" s="121" t="s">
        <v>1010</v>
      </c>
      <c r="G55" s="119" t="s">
        <v>945</v>
      </c>
      <c r="H55" s="119">
        <v>360</v>
      </c>
      <c r="I55" s="119">
        <v>50</v>
      </c>
      <c r="J55" s="119">
        <v>15</v>
      </c>
      <c r="K55" s="119">
        <v>425</v>
      </c>
      <c r="L55" s="119" t="s">
        <v>19</v>
      </c>
      <c r="M55" s="122"/>
    </row>
    <row r="56" spans="1:13" ht="14.25" x14ac:dyDescent="0.35">
      <c r="A56" s="116">
        <v>53</v>
      </c>
      <c r="B56" s="132">
        <v>8594888713579</v>
      </c>
      <c r="C56" s="133" t="s">
        <v>1011</v>
      </c>
      <c r="D56" s="134" t="s">
        <v>1012</v>
      </c>
      <c r="E56" s="134" t="s">
        <v>1013</v>
      </c>
      <c r="F56" s="135" t="s">
        <v>1014</v>
      </c>
      <c r="G56" s="133" t="s">
        <v>902</v>
      </c>
      <c r="H56" s="133">
        <v>570</v>
      </c>
      <c r="I56" s="133">
        <v>50</v>
      </c>
      <c r="J56" s="133">
        <v>15</v>
      </c>
      <c r="K56" s="133">
        <v>186</v>
      </c>
      <c r="L56" s="133">
        <v>171</v>
      </c>
      <c r="M56" s="117" t="s">
        <v>580</v>
      </c>
    </row>
    <row r="57" spans="1:13" ht="14.25" x14ac:dyDescent="0.35">
      <c r="A57" s="116">
        <v>54</v>
      </c>
      <c r="B57" s="132">
        <v>8594888713578</v>
      </c>
      <c r="C57" s="133" t="s">
        <v>1015</v>
      </c>
      <c r="D57" s="134" t="s">
        <v>1012</v>
      </c>
      <c r="E57" s="134" t="s">
        <v>1016</v>
      </c>
      <c r="F57" s="135" t="s">
        <v>1017</v>
      </c>
      <c r="G57" s="133" t="s">
        <v>902</v>
      </c>
      <c r="H57" s="133">
        <v>570</v>
      </c>
      <c r="I57" s="133">
        <v>50</v>
      </c>
      <c r="J57" s="133">
        <v>15</v>
      </c>
      <c r="K57" s="133">
        <v>186</v>
      </c>
      <c r="L57" s="133">
        <v>171</v>
      </c>
      <c r="M57" s="117" t="s">
        <v>580</v>
      </c>
    </row>
    <row r="58" spans="1:13" ht="14.25" x14ac:dyDescent="0.35">
      <c r="A58" s="116">
        <v>55</v>
      </c>
      <c r="B58" s="132">
        <v>7844888713577</v>
      </c>
      <c r="C58" s="133" t="s">
        <v>1018</v>
      </c>
      <c r="D58" s="134" t="s">
        <v>1019</v>
      </c>
      <c r="E58" s="134" t="s">
        <v>836</v>
      </c>
      <c r="F58" s="135" t="s">
        <v>1020</v>
      </c>
      <c r="G58" s="133" t="s">
        <v>899</v>
      </c>
      <c r="H58" s="133">
        <v>1450</v>
      </c>
      <c r="I58" s="133">
        <v>50</v>
      </c>
      <c r="J58" s="133">
        <v>15</v>
      </c>
      <c r="K58" s="133">
        <v>740</v>
      </c>
      <c r="L58" s="133">
        <v>725</v>
      </c>
      <c r="M58" s="117" t="s">
        <v>580</v>
      </c>
    </row>
    <row r="59" spans="1:13" ht="14.25" x14ac:dyDescent="0.35">
      <c r="A59" s="118">
        <v>56</v>
      </c>
      <c r="B59" s="131">
        <v>8984888713575</v>
      </c>
      <c r="C59" s="119" t="s">
        <v>1021</v>
      </c>
      <c r="D59" s="120" t="s">
        <v>1022</v>
      </c>
      <c r="E59" s="120" t="s">
        <v>618</v>
      </c>
      <c r="F59" s="121" t="s">
        <v>1023</v>
      </c>
      <c r="G59" s="119" t="s">
        <v>1024</v>
      </c>
      <c r="H59" s="119">
        <v>500</v>
      </c>
      <c r="I59" s="119">
        <v>50</v>
      </c>
      <c r="J59" s="119">
        <v>15</v>
      </c>
      <c r="K59" s="119">
        <v>565</v>
      </c>
      <c r="L59" s="119" t="s">
        <v>19</v>
      </c>
      <c r="M59" s="122"/>
    </row>
    <row r="60" spans="1:13" ht="14.25" x14ac:dyDescent="0.35">
      <c r="A60" s="116">
        <v>57</v>
      </c>
      <c r="B60" s="132">
        <v>8264888713576</v>
      </c>
      <c r="C60" s="133" t="s">
        <v>1025</v>
      </c>
      <c r="D60" s="134" t="s">
        <v>1019</v>
      </c>
      <c r="E60" s="134" t="s">
        <v>1026</v>
      </c>
      <c r="F60" s="135" t="s">
        <v>1027</v>
      </c>
      <c r="G60" s="133" t="s">
        <v>910</v>
      </c>
      <c r="H60" s="133">
        <v>650</v>
      </c>
      <c r="I60" s="133">
        <v>50</v>
      </c>
      <c r="J60" s="133">
        <v>15</v>
      </c>
      <c r="K60" s="133">
        <v>340</v>
      </c>
      <c r="L60" s="133">
        <v>325</v>
      </c>
      <c r="M60" s="117" t="s">
        <v>580</v>
      </c>
    </row>
    <row r="61" spans="1:13" ht="14.25" x14ac:dyDescent="0.35">
      <c r="A61" s="116">
        <v>58</v>
      </c>
      <c r="B61" s="132">
        <v>8984888713574</v>
      </c>
      <c r="C61" s="133" t="s">
        <v>1028</v>
      </c>
      <c r="D61" s="134" t="s">
        <v>1022</v>
      </c>
      <c r="E61" s="134" t="s">
        <v>621</v>
      </c>
      <c r="F61" s="135" t="s">
        <v>1029</v>
      </c>
      <c r="G61" s="133" t="s">
        <v>910</v>
      </c>
      <c r="H61" s="133">
        <v>1160</v>
      </c>
      <c r="I61" s="133">
        <v>50</v>
      </c>
      <c r="J61" s="133">
        <v>15</v>
      </c>
      <c r="K61" s="133">
        <v>247</v>
      </c>
      <c r="L61" s="133">
        <v>232</v>
      </c>
      <c r="M61" s="117" t="s">
        <v>580</v>
      </c>
    </row>
    <row r="62" spans="1:13" ht="14.25" x14ac:dyDescent="0.35">
      <c r="A62" s="116">
        <v>59</v>
      </c>
      <c r="B62" s="132">
        <v>8984888713573</v>
      </c>
      <c r="C62" s="133" t="s">
        <v>773</v>
      </c>
      <c r="D62" s="134" t="s">
        <v>917</v>
      </c>
      <c r="E62" s="134" t="s">
        <v>775</v>
      </c>
      <c r="F62" s="135" t="s">
        <v>776</v>
      </c>
      <c r="G62" s="133" t="s">
        <v>902</v>
      </c>
      <c r="H62" s="133">
        <v>1180</v>
      </c>
      <c r="I62" s="133">
        <v>50</v>
      </c>
      <c r="J62" s="133">
        <v>15</v>
      </c>
      <c r="K62" s="133">
        <v>841</v>
      </c>
      <c r="L62" s="133">
        <v>826</v>
      </c>
      <c r="M62" s="117" t="s">
        <v>580</v>
      </c>
    </row>
    <row r="63" spans="1:13" ht="14.25" x14ac:dyDescent="0.35">
      <c r="A63" s="116">
        <v>60</v>
      </c>
      <c r="B63" s="132">
        <v>8984888713571</v>
      </c>
      <c r="C63" s="133" t="s">
        <v>777</v>
      </c>
      <c r="D63" s="134" t="s">
        <v>1030</v>
      </c>
      <c r="E63" s="134" t="s">
        <v>691</v>
      </c>
      <c r="F63" s="135" t="s">
        <v>1031</v>
      </c>
      <c r="G63" s="133" t="s">
        <v>899</v>
      </c>
      <c r="H63" s="133">
        <v>1380</v>
      </c>
      <c r="I63" s="133">
        <v>50</v>
      </c>
      <c r="J63" s="133">
        <v>15</v>
      </c>
      <c r="K63" s="133">
        <v>1119</v>
      </c>
      <c r="L63" s="133">
        <v>1104</v>
      </c>
      <c r="M63" s="117" t="s">
        <v>580</v>
      </c>
    </row>
    <row r="64" spans="1:13" ht="14.25" x14ac:dyDescent="0.35">
      <c r="A64" s="118">
        <v>61</v>
      </c>
      <c r="B64" s="131">
        <v>7844888713572</v>
      </c>
      <c r="C64" s="119" t="s">
        <v>1032</v>
      </c>
      <c r="D64" s="120" t="s">
        <v>1030</v>
      </c>
      <c r="E64" s="120" t="s">
        <v>872</v>
      </c>
      <c r="F64" s="121" t="s">
        <v>1033</v>
      </c>
      <c r="G64" s="119" t="s">
        <v>985</v>
      </c>
      <c r="H64" s="119">
        <v>1840</v>
      </c>
      <c r="I64" s="119">
        <v>50</v>
      </c>
      <c r="J64" s="119">
        <v>15</v>
      </c>
      <c r="K64" s="119">
        <v>1905</v>
      </c>
      <c r="L64" s="119" t="s">
        <v>19</v>
      </c>
      <c r="M64" s="122"/>
    </row>
    <row r="65" spans="1:13" ht="14.25" x14ac:dyDescent="0.35">
      <c r="A65" s="116">
        <v>62</v>
      </c>
      <c r="B65" s="132">
        <v>7844888713570</v>
      </c>
      <c r="C65" s="133" t="s">
        <v>1034</v>
      </c>
      <c r="D65" s="134" t="s">
        <v>1035</v>
      </c>
      <c r="E65" s="134" t="s">
        <v>1036</v>
      </c>
      <c r="F65" s="135" t="s">
        <v>1037</v>
      </c>
      <c r="G65" s="133" t="s">
        <v>991</v>
      </c>
      <c r="H65" s="133">
        <v>2290</v>
      </c>
      <c r="I65" s="133">
        <v>50</v>
      </c>
      <c r="J65" s="133">
        <v>15</v>
      </c>
      <c r="K65" s="133">
        <v>15</v>
      </c>
      <c r="L65" s="133">
        <v>0</v>
      </c>
      <c r="M65" s="117" t="s">
        <v>580</v>
      </c>
    </row>
    <row r="66" spans="1:13" ht="14.25" x14ac:dyDescent="0.35">
      <c r="A66" s="116">
        <v>63</v>
      </c>
      <c r="B66" s="132">
        <v>7814888713569</v>
      </c>
      <c r="C66" s="133" t="s">
        <v>1038</v>
      </c>
      <c r="D66" s="134" t="s">
        <v>1035</v>
      </c>
      <c r="E66" s="134" t="s">
        <v>894</v>
      </c>
      <c r="F66" s="135" t="s">
        <v>1039</v>
      </c>
      <c r="G66" s="133" t="s">
        <v>912</v>
      </c>
      <c r="H66" s="133">
        <v>1200</v>
      </c>
      <c r="I66" s="133">
        <v>50</v>
      </c>
      <c r="J66" s="133">
        <v>15</v>
      </c>
      <c r="K66" s="133">
        <v>375</v>
      </c>
      <c r="L66" s="133">
        <v>360</v>
      </c>
      <c r="M66" s="117" t="s">
        <v>580</v>
      </c>
    </row>
    <row r="67" spans="1:13" ht="14.25" x14ac:dyDescent="0.35">
      <c r="A67" s="116">
        <v>64</v>
      </c>
      <c r="B67" s="132">
        <v>8984888713568</v>
      </c>
      <c r="C67" s="133" t="s">
        <v>1040</v>
      </c>
      <c r="D67" s="134" t="s">
        <v>1035</v>
      </c>
      <c r="E67" s="134" t="s">
        <v>1041</v>
      </c>
      <c r="F67" s="135" t="s">
        <v>1042</v>
      </c>
      <c r="G67" s="133" t="s">
        <v>910</v>
      </c>
      <c r="H67" s="133">
        <v>870</v>
      </c>
      <c r="I67" s="133">
        <v>50</v>
      </c>
      <c r="J67" s="133">
        <v>15</v>
      </c>
      <c r="K67" s="133">
        <v>450</v>
      </c>
      <c r="L67" s="133">
        <v>435</v>
      </c>
      <c r="M67" s="117" t="s">
        <v>580</v>
      </c>
    </row>
    <row r="68" spans="1:13" ht="14.25" x14ac:dyDescent="0.35">
      <c r="A68" s="116">
        <v>65</v>
      </c>
      <c r="B68" s="132">
        <v>7844888713567</v>
      </c>
      <c r="C68" s="133" t="s">
        <v>1043</v>
      </c>
      <c r="D68" s="134" t="s">
        <v>919</v>
      </c>
      <c r="E68" s="134" t="s">
        <v>687</v>
      </c>
      <c r="F68" s="135" t="s">
        <v>1044</v>
      </c>
      <c r="G68" s="133" t="s">
        <v>910</v>
      </c>
      <c r="H68" s="133">
        <v>1170</v>
      </c>
      <c r="I68" s="133">
        <v>50</v>
      </c>
      <c r="J68" s="133">
        <v>15</v>
      </c>
      <c r="K68" s="133">
        <v>600</v>
      </c>
      <c r="L68" s="133">
        <v>585</v>
      </c>
      <c r="M68" s="117" t="s">
        <v>580</v>
      </c>
    </row>
    <row r="69" spans="1:13" ht="14.25" x14ac:dyDescent="0.35">
      <c r="A69" s="116">
        <v>66</v>
      </c>
      <c r="B69" s="132">
        <v>7844888713566</v>
      </c>
      <c r="C69" s="133" t="s">
        <v>1045</v>
      </c>
      <c r="D69" s="134" t="s">
        <v>1046</v>
      </c>
      <c r="E69" s="134" t="s">
        <v>1047</v>
      </c>
      <c r="F69" s="135" t="s">
        <v>1048</v>
      </c>
      <c r="G69" s="133" t="s">
        <v>985</v>
      </c>
      <c r="H69" s="133">
        <v>660</v>
      </c>
      <c r="I69" s="133">
        <v>50</v>
      </c>
      <c r="J69" s="133">
        <v>15</v>
      </c>
      <c r="K69" s="133">
        <v>213</v>
      </c>
      <c r="L69" s="133">
        <v>198</v>
      </c>
      <c r="M69" s="117" t="s">
        <v>580</v>
      </c>
    </row>
    <row r="70" spans="1:13" ht="14.25" x14ac:dyDescent="0.35">
      <c r="A70" s="116">
        <v>67</v>
      </c>
      <c r="B70" s="132">
        <v>8264888713565</v>
      </c>
      <c r="C70" s="133" t="s">
        <v>1049</v>
      </c>
      <c r="D70" s="134" t="s">
        <v>1050</v>
      </c>
      <c r="E70" s="134" t="s">
        <v>1051</v>
      </c>
      <c r="F70" s="135" t="s">
        <v>1052</v>
      </c>
      <c r="G70" s="133" t="s">
        <v>910</v>
      </c>
      <c r="H70" s="133">
        <v>760</v>
      </c>
      <c r="I70" s="133">
        <v>50</v>
      </c>
      <c r="J70" s="133">
        <v>15</v>
      </c>
      <c r="K70" s="133">
        <v>15</v>
      </c>
      <c r="L70" s="133">
        <v>0</v>
      </c>
      <c r="M70" s="117" t="s">
        <v>580</v>
      </c>
    </row>
    <row r="71" spans="1:13" ht="14.25" x14ac:dyDescent="0.35">
      <c r="A71" s="116">
        <v>68</v>
      </c>
      <c r="B71" s="132">
        <v>8984888713564</v>
      </c>
      <c r="C71" s="133" t="s">
        <v>1053</v>
      </c>
      <c r="D71" s="134" t="s">
        <v>1054</v>
      </c>
      <c r="E71" s="134" t="s">
        <v>791</v>
      </c>
      <c r="F71" s="135" t="s">
        <v>1055</v>
      </c>
      <c r="G71" s="133" t="s">
        <v>1006</v>
      </c>
      <c r="H71" s="133">
        <v>510</v>
      </c>
      <c r="I71" s="133">
        <v>50</v>
      </c>
      <c r="J71" s="133">
        <v>15</v>
      </c>
      <c r="K71" s="133">
        <v>15</v>
      </c>
      <c r="L71" s="133">
        <v>0</v>
      </c>
      <c r="M71" s="117" t="s">
        <v>580</v>
      </c>
    </row>
    <row r="72" spans="1:13" ht="14.25" x14ac:dyDescent="0.35">
      <c r="A72" s="118">
        <v>69</v>
      </c>
      <c r="B72" s="131">
        <v>7844888713563</v>
      </c>
      <c r="C72" s="119" t="s">
        <v>740</v>
      </c>
      <c r="D72" s="120" t="s">
        <v>1054</v>
      </c>
      <c r="E72" s="120" t="s">
        <v>742</v>
      </c>
      <c r="F72" s="121" t="s">
        <v>1056</v>
      </c>
      <c r="G72" s="119" t="s">
        <v>985</v>
      </c>
      <c r="H72" s="119">
        <v>790</v>
      </c>
      <c r="I72" s="119">
        <v>50</v>
      </c>
      <c r="J72" s="119">
        <v>15</v>
      </c>
      <c r="K72" s="119">
        <v>855</v>
      </c>
      <c r="L72" s="119" t="s">
        <v>19</v>
      </c>
      <c r="M72" s="122"/>
    </row>
    <row r="73" spans="1:13" ht="14.25" x14ac:dyDescent="0.35">
      <c r="A73" s="116">
        <v>70</v>
      </c>
      <c r="B73" s="132">
        <v>7844888713562</v>
      </c>
      <c r="C73" s="133" t="s">
        <v>834</v>
      </c>
      <c r="D73" s="134" t="s">
        <v>955</v>
      </c>
      <c r="E73" s="134" t="s">
        <v>836</v>
      </c>
      <c r="F73" s="135" t="s">
        <v>983</v>
      </c>
      <c r="G73" s="133" t="s">
        <v>899</v>
      </c>
      <c r="H73" s="133">
        <v>1450</v>
      </c>
      <c r="I73" s="133">
        <v>50</v>
      </c>
      <c r="J73" s="133">
        <v>15</v>
      </c>
      <c r="K73" s="133">
        <v>740</v>
      </c>
      <c r="L73" s="133">
        <v>725</v>
      </c>
      <c r="M73" s="117" t="s">
        <v>580</v>
      </c>
    </row>
    <row r="74" spans="1:13" ht="14.25" x14ac:dyDescent="0.35">
      <c r="A74" s="116">
        <v>71</v>
      </c>
      <c r="B74" s="132">
        <v>9994888713561</v>
      </c>
      <c r="C74" s="133" t="s">
        <v>1057</v>
      </c>
      <c r="D74" s="134" t="s">
        <v>1058</v>
      </c>
      <c r="E74" s="134" t="s">
        <v>611</v>
      </c>
      <c r="F74" s="135" t="s">
        <v>1059</v>
      </c>
      <c r="G74" s="133" t="s">
        <v>1060</v>
      </c>
      <c r="H74" s="133">
        <v>1110</v>
      </c>
      <c r="I74" s="133">
        <v>50</v>
      </c>
      <c r="J74" s="133">
        <v>15</v>
      </c>
      <c r="K74" s="133">
        <v>1014</v>
      </c>
      <c r="L74" s="133">
        <v>999</v>
      </c>
      <c r="M74" s="117" t="s">
        <v>580</v>
      </c>
    </row>
    <row r="75" spans="1:13" ht="14.25" x14ac:dyDescent="0.35">
      <c r="A75" s="116">
        <v>72</v>
      </c>
      <c r="B75" s="132">
        <v>9994888713560</v>
      </c>
      <c r="C75" s="133" t="s">
        <v>1061</v>
      </c>
      <c r="D75" s="134" t="s">
        <v>1058</v>
      </c>
      <c r="E75" s="134" t="s">
        <v>614</v>
      </c>
      <c r="F75" s="135" t="s">
        <v>1062</v>
      </c>
      <c r="G75" s="133" t="s">
        <v>957</v>
      </c>
      <c r="H75" s="133">
        <v>1420</v>
      </c>
      <c r="I75" s="133">
        <v>50</v>
      </c>
      <c r="J75" s="133">
        <v>15</v>
      </c>
      <c r="K75" s="133">
        <v>867</v>
      </c>
      <c r="L75" s="133">
        <v>852</v>
      </c>
      <c r="M75" s="117" t="s">
        <v>580</v>
      </c>
    </row>
    <row r="76" spans="1:13" ht="14.25" x14ac:dyDescent="0.35">
      <c r="A76" s="116">
        <v>73</v>
      </c>
      <c r="B76" s="132">
        <v>3244888713559</v>
      </c>
      <c r="C76" s="133" t="s">
        <v>1063</v>
      </c>
      <c r="D76" s="134" t="s">
        <v>924</v>
      </c>
      <c r="E76" s="134" t="s">
        <v>611</v>
      </c>
      <c r="F76" s="135" t="s">
        <v>1064</v>
      </c>
      <c r="G76" s="133" t="s">
        <v>1006</v>
      </c>
      <c r="H76" s="133">
        <v>1670</v>
      </c>
      <c r="I76" s="133">
        <v>50</v>
      </c>
      <c r="J76" s="133">
        <v>15</v>
      </c>
      <c r="K76" s="133">
        <v>15</v>
      </c>
      <c r="L76" s="133">
        <v>0</v>
      </c>
      <c r="M76" s="117" t="s">
        <v>580</v>
      </c>
    </row>
    <row r="77" spans="1:13" ht="14.25" x14ac:dyDescent="0.35">
      <c r="A77" s="118">
        <v>74</v>
      </c>
      <c r="B77" s="131">
        <v>7844888713558</v>
      </c>
      <c r="C77" s="119" t="s">
        <v>790</v>
      </c>
      <c r="D77" s="120" t="s">
        <v>1065</v>
      </c>
      <c r="E77" s="120" t="s">
        <v>791</v>
      </c>
      <c r="F77" s="121" t="s">
        <v>1066</v>
      </c>
      <c r="G77" s="119" t="s">
        <v>991</v>
      </c>
      <c r="H77" s="119">
        <v>950</v>
      </c>
      <c r="I77" s="119">
        <v>50</v>
      </c>
      <c r="J77" s="119">
        <v>15</v>
      </c>
      <c r="K77" s="119">
        <v>1015</v>
      </c>
      <c r="L77" s="119" t="s">
        <v>19</v>
      </c>
      <c r="M77" s="122"/>
    </row>
    <row r="78" spans="1:13" ht="14.25" x14ac:dyDescent="0.35">
      <c r="A78" s="118">
        <v>75</v>
      </c>
      <c r="B78" s="131">
        <v>9994888713557</v>
      </c>
      <c r="C78" s="119" t="s">
        <v>1067</v>
      </c>
      <c r="D78" s="120" t="s">
        <v>1065</v>
      </c>
      <c r="E78" s="120" t="s">
        <v>742</v>
      </c>
      <c r="F78" s="121" t="s">
        <v>1068</v>
      </c>
      <c r="G78" s="119" t="s">
        <v>850</v>
      </c>
      <c r="H78" s="119">
        <v>720</v>
      </c>
      <c r="I78" s="119">
        <v>50</v>
      </c>
      <c r="J78" s="119">
        <v>15</v>
      </c>
      <c r="K78" s="119">
        <v>785</v>
      </c>
      <c r="L78" s="119" t="s">
        <v>19</v>
      </c>
      <c r="M78" s="122"/>
    </row>
    <row r="79" spans="1:13" ht="14.25" x14ac:dyDescent="0.35">
      <c r="A79" s="118">
        <v>76</v>
      </c>
      <c r="B79" s="131">
        <v>7844888713556</v>
      </c>
      <c r="C79" s="119" t="s">
        <v>1018</v>
      </c>
      <c r="D79" s="120" t="s">
        <v>1069</v>
      </c>
      <c r="E79" s="120" t="s">
        <v>1070</v>
      </c>
      <c r="F79" s="121" t="s">
        <v>1071</v>
      </c>
      <c r="G79" s="119" t="s">
        <v>991</v>
      </c>
      <c r="H79" s="119">
        <v>790</v>
      </c>
      <c r="I79" s="119">
        <v>50</v>
      </c>
      <c r="J79" s="119">
        <v>15</v>
      </c>
      <c r="K79" s="119">
        <v>855</v>
      </c>
      <c r="L79" s="119" t="s">
        <v>19</v>
      </c>
      <c r="M79" s="122"/>
    </row>
    <row r="80" spans="1:13" ht="14.25" x14ac:dyDescent="0.35">
      <c r="A80" s="116">
        <v>77</v>
      </c>
      <c r="B80" s="132">
        <v>8984888713555</v>
      </c>
      <c r="C80" s="133" t="s">
        <v>1072</v>
      </c>
      <c r="D80" s="134" t="s">
        <v>959</v>
      </c>
      <c r="E80" s="134" t="s">
        <v>1073</v>
      </c>
      <c r="F80" s="135" t="s">
        <v>1074</v>
      </c>
      <c r="G80" s="133" t="s">
        <v>899</v>
      </c>
      <c r="H80" s="133">
        <v>580</v>
      </c>
      <c r="I80" s="133">
        <v>50</v>
      </c>
      <c r="J80" s="133">
        <v>15</v>
      </c>
      <c r="K80" s="133">
        <v>595</v>
      </c>
      <c r="L80" s="133">
        <v>580</v>
      </c>
      <c r="M80" s="117" t="s">
        <v>580</v>
      </c>
    </row>
    <row r="81" spans="1:13" ht="14.25" x14ac:dyDescent="0.35">
      <c r="A81" s="116">
        <v>78</v>
      </c>
      <c r="B81" s="132">
        <v>7844888713553</v>
      </c>
      <c r="C81" s="133" t="s">
        <v>1018</v>
      </c>
      <c r="D81" s="134" t="s">
        <v>1075</v>
      </c>
      <c r="E81" s="134" t="s">
        <v>1070</v>
      </c>
      <c r="F81" s="135" t="s">
        <v>1071</v>
      </c>
      <c r="G81" s="133" t="s">
        <v>991</v>
      </c>
      <c r="H81" s="133">
        <v>790</v>
      </c>
      <c r="I81" s="133">
        <v>50</v>
      </c>
      <c r="J81" s="133">
        <v>15</v>
      </c>
      <c r="K81" s="133">
        <v>489</v>
      </c>
      <c r="L81" s="133">
        <v>474</v>
      </c>
      <c r="M81" s="117" t="s">
        <v>580</v>
      </c>
    </row>
    <row r="82" spans="1:13" ht="14.25" x14ac:dyDescent="0.35">
      <c r="A82" s="118">
        <v>79</v>
      </c>
      <c r="B82" s="131">
        <v>7314888713552</v>
      </c>
      <c r="C82" s="119" t="s">
        <v>1076</v>
      </c>
      <c r="D82" s="120" t="s">
        <v>1075</v>
      </c>
      <c r="E82" s="120" t="s">
        <v>1077</v>
      </c>
      <c r="F82" s="121" t="s">
        <v>1078</v>
      </c>
      <c r="G82" s="119" t="s">
        <v>589</v>
      </c>
      <c r="H82" s="119">
        <v>790</v>
      </c>
      <c r="I82" s="119">
        <v>50</v>
      </c>
      <c r="J82" s="119">
        <v>15</v>
      </c>
      <c r="K82" s="119">
        <v>855</v>
      </c>
      <c r="L82" s="119" t="s">
        <v>19</v>
      </c>
      <c r="M82" s="122"/>
    </row>
    <row r="83" spans="1:13" ht="14.25" x14ac:dyDescent="0.35">
      <c r="A83" s="116">
        <v>80</v>
      </c>
      <c r="B83" s="132">
        <v>8934888713551</v>
      </c>
      <c r="C83" s="133" t="s">
        <v>1079</v>
      </c>
      <c r="D83" s="134" t="s">
        <v>1080</v>
      </c>
      <c r="E83" s="134" t="s">
        <v>684</v>
      </c>
      <c r="F83" s="135" t="s">
        <v>1081</v>
      </c>
      <c r="G83" s="133" t="s">
        <v>1082</v>
      </c>
      <c r="H83" s="133">
        <v>630</v>
      </c>
      <c r="I83" s="133">
        <v>50</v>
      </c>
      <c r="J83" s="133">
        <v>15</v>
      </c>
      <c r="K83" s="133">
        <v>645</v>
      </c>
      <c r="L83" s="133">
        <v>630</v>
      </c>
      <c r="M83" s="117" t="s">
        <v>580</v>
      </c>
    </row>
    <row r="84" spans="1:13" ht="14.25" x14ac:dyDescent="0.35">
      <c r="A84" s="116">
        <v>81</v>
      </c>
      <c r="B84" s="132">
        <v>9874888713550</v>
      </c>
      <c r="C84" s="133" t="s">
        <v>1083</v>
      </c>
      <c r="D84" s="134" t="s">
        <v>1080</v>
      </c>
      <c r="E84" s="134" t="s">
        <v>687</v>
      </c>
      <c r="F84" s="135" t="s">
        <v>1084</v>
      </c>
      <c r="G84" s="133" t="s">
        <v>647</v>
      </c>
      <c r="H84" s="133">
        <v>530</v>
      </c>
      <c r="I84" s="133">
        <v>50</v>
      </c>
      <c r="J84" s="133">
        <v>15</v>
      </c>
      <c r="K84" s="133">
        <v>280</v>
      </c>
      <c r="L84" s="133">
        <v>265</v>
      </c>
      <c r="M84" s="117" t="s">
        <v>580</v>
      </c>
    </row>
    <row r="85" spans="1:13" ht="14.25" x14ac:dyDescent="0.35">
      <c r="A85" s="116">
        <v>82</v>
      </c>
      <c r="B85" s="132">
        <v>9994888713549</v>
      </c>
      <c r="C85" s="133" t="s">
        <v>843</v>
      </c>
      <c r="D85" s="134" t="s">
        <v>1085</v>
      </c>
      <c r="E85" s="134" t="s">
        <v>582</v>
      </c>
      <c r="F85" s="135" t="s">
        <v>1086</v>
      </c>
      <c r="G85" s="133" t="s">
        <v>899</v>
      </c>
      <c r="H85" s="133">
        <v>1080</v>
      </c>
      <c r="I85" s="133">
        <v>50</v>
      </c>
      <c r="J85" s="133">
        <v>15</v>
      </c>
      <c r="K85" s="133">
        <v>555</v>
      </c>
      <c r="L85" s="133">
        <v>540</v>
      </c>
      <c r="M85" s="117" t="s">
        <v>580</v>
      </c>
    </row>
    <row r="86" spans="1:13" ht="14.25" x14ac:dyDescent="0.35">
      <c r="A86" s="116">
        <v>83</v>
      </c>
      <c r="B86" s="132">
        <v>8934888713554</v>
      </c>
      <c r="C86" s="133" t="s">
        <v>1087</v>
      </c>
      <c r="D86" s="134" t="s">
        <v>959</v>
      </c>
      <c r="E86" s="134" t="s">
        <v>1088</v>
      </c>
      <c r="F86" s="135" t="s">
        <v>1089</v>
      </c>
      <c r="G86" s="133" t="s">
        <v>647</v>
      </c>
      <c r="H86" s="133">
        <v>810</v>
      </c>
      <c r="I86" s="133">
        <v>50</v>
      </c>
      <c r="J86" s="133">
        <v>15</v>
      </c>
      <c r="K86" s="133">
        <v>825</v>
      </c>
      <c r="L86" s="133">
        <v>810</v>
      </c>
      <c r="M86" s="117" t="s">
        <v>580</v>
      </c>
    </row>
    <row r="87" spans="1:13" ht="14.25" x14ac:dyDescent="0.35">
      <c r="A87" s="116">
        <v>84</v>
      </c>
      <c r="B87" s="132">
        <v>7844888713548</v>
      </c>
      <c r="C87" s="133" t="s">
        <v>1090</v>
      </c>
      <c r="D87" s="134" t="s">
        <v>1091</v>
      </c>
      <c r="E87" s="134" t="s">
        <v>807</v>
      </c>
      <c r="F87" s="135" t="s">
        <v>1092</v>
      </c>
      <c r="G87" s="133" t="s">
        <v>945</v>
      </c>
      <c r="H87" s="133">
        <v>730</v>
      </c>
      <c r="I87" s="133">
        <v>50</v>
      </c>
      <c r="J87" s="133">
        <v>15</v>
      </c>
      <c r="K87" s="133">
        <v>234</v>
      </c>
      <c r="L87" s="133">
        <v>219</v>
      </c>
      <c r="M87" s="117" t="s">
        <v>580</v>
      </c>
    </row>
    <row r="88" spans="1:13" ht="14.25" x14ac:dyDescent="0.35">
      <c r="A88" s="116">
        <v>85</v>
      </c>
      <c r="B88" s="132">
        <v>7844888713547</v>
      </c>
      <c r="C88" s="133" t="s">
        <v>1093</v>
      </c>
      <c r="D88" s="134" t="s">
        <v>1091</v>
      </c>
      <c r="E88" s="134" t="s">
        <v>642</v>
      </c>
      <c r="F88" s="135" t="s">
        <v>1094</v>
      </c>
      <c r="G88" s="133" t="s">
        <v>945</v>
      </c>
      <c r="H88" s="133">
        <v>830</v>
      </c>
      <c r="I88" s="133">
        <v>50</v>
      </c>
      <c r="J88" s="133">
        <v>15</v>
      </c>
      <c r="K88" s="133">
        <v>430</v>
      </c>
      <c r="L88" s="133">
        <v>415</v>
      </c>
      <c r="M88" s="117" t="s">
        <v>580</v>
      </c>
    </row>
    <row r="89" spans="1:13" ht="14.25" x14ac:dyDescent="0.35">
      <c r="A89" s="118">
        <v>86</v>
      </c>
      <c r="B89" s="131">
        <v>7844888713546</v>
      </c>
      <c r="C89" s="119" t="s">
        <v>1095</v>
      </c>
      <c r="D89" s="120" t="s">
        <v>1096</v>
      </c>
      <c r="E89" s="120" t="s">
        <v>642</v>
      </c>
      <c r="F89" s="121" t="s">
        <v>1097</v>
      </c>
      <c r="G89" s="119" t="s">
        <v>945</v>
      </c>
      <c r="H89" s="119">
        <v>830</v>
      </c>
      <c r="I89" s="119">
        <v>50</v>
      </c>
      <c r="J89" s="119">
        <v>15</v>
      </c>
      <c r="K89" s="119">
        <v>895</v>
      </c>
      <c r="L89" s="119" t="s">
        <v>19</v>
      </c>
      <c r="M89" s="122"/>
    </row>
    <row r="90" spans="1:13" ht="14.25" x14ac:dyDescent="0.35">
      <c r="A90" s="116">
        <v>87</v>
      </c>
      <c r="B90" s="132">
        <v>8984888713545</v>
      </c>
      <c r="C90" s="133" t="s">
        <v>1098</v>
      </c>
      <c r="D90" s="134" t="s">
        <v>1099</v>
      </c>
      <c r="E90" s="134" t="s">
        <v>1100</v>
      </c>
      <c r="F90" s="135" t="s">
        <v>1101</v>
      </c>
      <c r="G90" s="133" t="s">
        <v>1006</v>
      </c>
      <c r="H90" s="133">
        <v>600</v>
      </c>
      <c r="I90" s="133">
        <v>50</v>
      </c>
      <c r="J90" s="133">
        <v>15</v>
      </c>
      <c r="K90" s="133">
        <v>435</v>
      </c>
      <c r="L90" s="133">
        <v>420</v>
      </c>
      <c r="M90" s="117" t="s">
        <v>580</v>
      </c>
    </row>
    <row r="91" spans="1:13" ht="14.25" x14ac:dyDescent="0.35">
      <c r="A91" s="116">
        <v>88</v>
      </c>
      <c r="B91" s="132">
        <v>7314888713544</v>
      </c>
      <c r="C91" s="133" t="s">
        <v>1102</v>
      </c>
      <c r="D91" s="134" t="s">
        <v>927</v>
      </c>
      <c r="E91" s="134" t="s">
        <v>618</v>
      </c>
      <c r="F91" s="135" t="s">
        <v>1103</v>
      </c>
      <c r="G91" s="133" t="s">
        <v>1006</v>
      </c>
      <c r="H91" s="133">
        <v>620</v>
      </c>
      <c r="I91" s="133">
        <v>50</v>
      </c>
      <c r="J91" s="133">
        <v>15</v>
      </c>
      <c r="K91" s="133">
        <v>15</v>
      </c>
      <c r="L91" s="133">
        <v>0</v>
      </c>
      <c r="M91" s="117" t="s">
        <v>580</v>
      </c>
    </row>
    <row r="92" spans="1:13" ht="14.25" x14ac:dyDescent="0.35">
      <c r="A92" s="116">
        <v>89</v>
      </c>
      <c r="B92" s="132">
        <v>8984888713543</v>
      </c>
      <c r="C92" s="133" t="s">
        <v>1104</v>
      </c>
      <c r="D92" s="134" t="s">
        <v>1099</v>
      </c>
      <c r="E92" s="134" t="s">
        <v>1105</v>
      </c>
      <c r="F92" s="135" t="s">
        <v>1106</v>
      </c>
      <c r="G92" s="133" t="s">
        <v>902</v>
      </c>
      <c r="H92" s="133">
        <v>1090</v>
      </c>
      <c r="I92" s="133">
        <v>50</v>
      </c>
      <c r="J92" s="133">
        <v>15</v>
      </c>
      <c r="K92" s="133">
        <v>778</v>
      </c>
      <c r="L92" s="133">
        <v>763</v>
      </c>
      <c r="M92" s="117" t="s">
        <v>580</v>
      </c>
    </row>
    <row r="93" spans="1:13" ht="14.25" x14ac:dyDescent="0.35">
      <c r="A93" s="118">
        <v>90</v>
      </c>
      <c r="B93" s="131">
        <v>8714888713542</v>
      </c>
      <c r="C93" s="119" t="s">
        <v>1107</v>
      </c>
      <c r="D93" s="120" t="s">
        <v>1108</v>
      </c>
      <c r="E93" s="120" t="s">
        <v>988</v>
      </c>
      <c r="F93" s="121" t="s">
        <v>1109</v>
      </c>
      <c r="G93" s="119" t="s">
        <v>1006</v>
      </c>
      <c r="H93" s="119">
        <v>620</v>
      </c>
      <c r="I93" s="119">
        <v>50</v>
      </c>
      <c r="J93" s="119">
        <v>15</v>
      </c>
      <c r="K93" s="119">
        <v>685</v>
      </c>
      <c r="L93" s="119" t="s">
        <v>19</v>
      </c>
      <c r="M93" s="122"/>
    </row>
    <row r="94" spans="1:13" ht="14.25" x14ac:dyDescent="0.35">
      <c r="A94" s="118">
        <v>91</v>
      </c>
      <c r="B94" s="131">
        <v>9994888713541</v>
      </c>
      <c r="C94" s="119" t="s">
        <v>843</v>
      </c>
      <c r="D94" s="120" t="s">
        <v>1108</v>
      </c>
      <c r="E94" s="120" t="s">
        <v>582</v>
      </c>
      <c r="F94" s="121" t="s">
        <v>1086</v>
      </c>
      <c r="G94" s="119" t="s">
        <v>899</v>
      </c>
      <c r="H94" s="119">
        <v>1080</v>
      </c>
      <c r="I94" s="119">
        <v>50</v>
      </c>
      <c r="J94" s="119">
        <v>15</v>
      </c>
      <c r="K94" s="119">
        <v>1145</v>
      </c>
      <c r="L94" s="119" t="s">
        <v>19</v>
      </c>
      <c r="M94" s="122"/>
    </row>
    <row r="95" spans="1:13" ht="14.25" x14ac:dyDescent="0.35">
      <c r="A95" s="116">
        <v>92</v>
      </c>
      <c r="B95" s="132">
        <v>8764888713540</v>
      </c>
      <c r="C95" s="133" t="s">
        <v>867</v>
      </c>
      <c r="D95" s="134" t="s">
        <v>1110</v>
      </c>
      <c r="E95" s="134" t="s">
        <v>601</v>
      </c>
      <c r="F95" s="135" t="s">
        <v>868</v>
      </c>
      <c r="G95" s="133" t="s">
        <v>1111</v>
      </c>
      <c r="H95" s="133">
        <v>1240</v>
      </c>
      <c r="I95" s="133">
        <v>50</v>
      </c>
      <c r="J95" s="133">
        <v>15</v>
      </c>
      <c r="K95" s="133">
        <v>263</v>
      </c>
      <c r="L95" s="133">
        <v>248</v>
      </c>
      <c r="M95" s="117" t="s">
        <v>580</v>
      </c>
    </row>
    <row r="96" spans="1:13" ht="14.25" x14ac:dyDescent="0.35">
      <c r="A96" s="118">
        <v>93</v>
      </c>
      <c r="B96" s="131">
        <v>8764888713539</v>
      </c>
      <c r="C96" s="119" t="s">
        <v>1001</v>
      </c>
      <c r="D96" s="120" t="s">
        <v>1110</v>
      </c>
      <c r="E96" s="120" t="s">
        <v>604</v>
      </c>
      <c r="F96" s="121" t="s">
        <v>1112</v>
      </c>
      <c r="G96" s="119" t="s">
        <v>899</v>
      </c>
      <c r="H96" s="119">
        <v>1030</v>
      </c>
      <c r="I96" s="119">
        <v>50</v>
      </c>
      <c r="J96" s="119">
        <v>15</v>
      </c>
      <c r="K96" s="119">
        <v>1095</v>
      </c>
      <c r="L96" s="119" t="s">
        <v>19</v>
      </c>
      <c r="M96" s="122"/>
    </row>
    <row r="97" spans="1:13" ht="14.25" x14ac:dyDescent="0.35">
      <c r="A97" s="118">
        <v>94</v>
      </c>
      <c r="B97" s="131">
        <v>8984888713538</v>
      </c>
      <c r="C97" s="119" t="s">
        <v>1113</v>
      </c>
      <c r="D97" s="120" t="s">
        <v>1096</v>
      </c>
      <c r="E97" s="120" t="s">
        <v>807</v>
      </c>
      <c r="F97" s="121" t="s">
        <v>1114</v>
      </c>
      <c r="G97" s="119" t="s">
        <v>912</v>
      </c>
      <c r="H97" s="119">
        <v>850</v>
      </c>
      <c r="I97" s="119">
        <v>50</v>
      </c>
      <c r="J97" s="119">
        <v>15</v>
      </c>
      <c r="K97" s="119">
        <v>915</v>
      </c>
      <c r="L97" s="119" t="s">
        <v>19</v>
      </c>
      <c r="M97" s="122"/>
    </row>
    <row r="98" spans="1:13" ht="14.25" x14ac:dyDescent="0.35">
      <c r="A98" s="116">
        <v>95</v>
      </c>
      <c r="B98" s="132">
        <v>8984888713536</v>
      </c>
      <c r="C98" s="133" t="s">
        <v>992</v>
      </c>
      <c r="D98" s="134" t="s">
        <v>1115</v>
      </c>
      <c r="E98" s="134" t="s">
        <v>674</v>
      </c>
      <c r="F98" s="135" t="s">
        <v>994</v>
      </c>
      <c r="G98" s="133" t="s">
        <v>1116</v>
      </c>
      <c r="H98" s="133">
        <v>700</v>
      </c>
      <c r="I98" s="133">
        <v>50</v>
      </c>
      <c r="J98" s="133">
        <v>15</v>
      </c>
      <c r="K98" s="133">
        <v>715</v>
      </c>
      <c r="L98" s="133">
        <v>700</v>
      </c>
      <c r="M98" s="117" t="s">
        <v>580</v>
      </c>
    </row>
    <row r="99" spans="1:13" ht="14.25" x14ac:dyDescent="0.35">
      <c r="A99" s="116">
        <v>96</v>
      </c>
      <c r="B99" s="132">
        <v>8984888713537</v>
      </c>
      <c r="C99" s="133" t="s">
        <v>992</v>
      </c>
      <c r="D99" s="134" t="s">
        <v>1117</v>
      </c>
      <c r="E99" s="134" t="s">
        <v>674</v>
      </c>
      <c r="F99" s="135" t="s">
        <v>994</v>
      </c>
      <c r="G99" s="133" t="s">
        <v>1116</v>
      </c>
      <c r="H99" s="133">
        <v>700</v>
      </c>
      <c r="I99" s="133">
        <v>50</v>
      </c>
      <c r="J99" s="133">
        <v>15</v>
      </c>
      <c r="K99" s="133">
        <v>715</v>
      </c>
      <c r="L99" s="133">
        <v>700</v>
      </c>
      <c r="M99" s="117" t="s">
        <v>580</v>
      </c>
    </row>
    <row r="100" spans="1:13" ht="14.25" x14ac:dyDescent="0.35">
      <c r="A100" s="118">
        <v>97</v>
      </c>
      <c r="B100" s="131">
        <v>8984888713534</v>
      </c>
      <c r="C100" s="119" t="s">
        <v>852</v>
      </c>
      <c r="D100" s="120" t="s">
        <v>1115</v>
      </c>
      <c r="E100" s="120" t="s">
        <v>633</v>
      </c>
      <c r="F100" s="121" t="s">
        <v>853</v>
      </c>
      <c r="G100" s="119" t="s">
        <v>912</v>
      </c>
      <c r="H100" s="119">
        <v>840</v>
      </c>
      <c r="I100" s="119">
        <v>50</v>
      </c>
      <c r="J100" s="119">
        <v>15</v>
      </c>
      <c r="K100" s="119">
        <v>905</v>
      </c>
      <c r="L100" s="119" t="s">
        <v>19</v>
      </c>
      <c r="M100" s="122"/>
    </row>
    <row r="101" spans="1:13" ht="14.25" x14ac:dyDescent="0.35">
      <c r="A101" s="118">
        <v>98</v>
      </c>
      <c r="B101" s="131">
        <v>8984888713535</v>
      </c>
      <c r="C101" s="119" t="s">
        <v>852</v>
      </c>
      <c r="D101" s="120" t="s">
        <v>1117</v>
      </c>
      <c r="E101" s="120" t="s">
        <v>633</v>
      </c>
      <c r="F101" s="121" t="s">
        <v>853</v>
      </c>
      <c r="G101" s="119" t="s">
        <v>912</v>
      </c>
      <c r="H101" s="119">
        <v>840</v>
      </c>
      <c r="I101" s="119">
        <v>50</v>
      </c>
      <c r="J101" s="119">
        <v>15</v>
      </c>
      <c r="K101" s="119">
        <v>905</v>
      </c>
      <c r="L101" s="119" t="s">
        <v>19</v>
      </c>
      <c r="M101" s="122"/>
    </row>
    <row r="102" spans="1:13" ht="14.25" x14ac:dyDescent="0.35">
      <c r="A102" s="116">
        <v>99</v>
      </c>
      <c r="B102" s="132">
        <v>7314888713533</v>
      </c>
      <c r="C102" s="133" t="s">
        <v>716</v>
      </c>
      <c r="D102" s="134" t="s">
        <v>1118</v>
      </c>
      <c r="E102" s="134" t="s">
        <v>718</v>
      </c>
      <c r="F102" s="135" t="s">
        <v>719</v>
      </c>
      <c r="G102" s="133" t="s">
        <v>945</v>
      </c>
      <c r="H102" s="133">
        <v>630</v>
      </c>
      <c r="I102" s="133">
        <v>50</v>
      </c>
      <c r="J102" s="133">
        <v>15</v>
      </c>
      <c r="K102" s="133">
        <v>645</v>
      </c>
      <c r="L102" s="133">
        <v>630</v>
      </c>
      <c r="M102" s="117" t="s">
        <v>580</v>
      </c>
    </row>
    <row r="103" spans="1:13" ht="14.25" x14ac:dyDescent="0.35">
      <c r="A103" s="116">
        <v>100</v>
      </c>
      <c r="B103" s="132">
        <v>7314888713532</v>
      </c>
      <c r="C103" s="133" t="s">
        <v>1119</v>
      </c>
      <c r="D103" s="134" t="s">
        <v>1118</v>
      </c>
      <c r="E103" s="134" t="s">
        <v>596</v>
      </c>
      <c r="F103" s="135" t="s">
        <v>1120</v>
      </c>
      <c r="G103" s="133" t="s">
        <v>589</v>
      </c>
      <c r="H103" s="133">
        <v>830</v>
      </c>
      <c r="I103" s="133">
        <v>50</v>
      </c>
      <c r="J103" s="133">
        <v>15</v>
      </c>
      <c r="K103" s="133">
        <v>264</v>
      </c>
      <c r="L103" s="133">
        <v>249</v>
      </c>
      <c r="M103" s="117" t="s">
        <v>580</v>
      </c>
    </row>
    <row r="104" spans="1:13" ht="14.25" x14ac:dyDescent="0.35">
      <c r="A104" s="116">
        <v>101</v>
      </c>
      <c r="B104" s="132">
        <v>8224888713531</v>
      </c>
      <c r="C104" s="133" t="s">
        <v>1121</v>
      </c>
      <c r="D104" s="134" t="s">
        <v>1122</v>
      </c>
      <c r="E104" s="134" t="s">
        <v>1123</v>
      </c>
      <c r="F104" s="135" t="s">
        <v>1124</v>
      </c>
      <c r="G104" s="133" t="s">
        <v>579</v>
      </c>
      <c r="H104" s="133">
        <v>920</v>
      </c>
      <c r="I104" s="133">
        <v>50</v>
      </c>
      <c r="J104" s="133">
        <v>15</v>
      </c>
      <c r="K104" s="133">
        <v>15</v>
      </c>
      <c r="L104" s="133">
        <v>0</v>
      </c>
      <c r="M104" s="117" t="s">
        <v>580</v>
      </c>
    </row>
    <row r="105" spans="1:13" ht="14.25" x14ac:dyDescent="0.35">
      <c r="A105" s="116">
        <v>102</v>
      </c>
      <c r="B105" s="132">
        <v>7314888713530</v>
      </c>
      <c r="C105" s="133" t="s">
        <v>1125</v>
      </c>
      <c r="D105" s="134" t="s">
        <v>1126</v>
      </c>
      <c r="E105" s="134" t="s">
        <v>794</v>
      </c>
      <c r="F105" s="135" t="s">
        <v>1127</v>
      </c>
      <c r="G105" s="133" t="s">
        <v>584</v>
      </c>
      <c r="H105" s="133">
        <v>980</v>
      </c>
      <c r="I105" s="133">
        <v>50</v>
      </c>
      <c r="J105" s="133">
        <v>15</v>
      </c>
      <c r="K105" s="133">
        <v>309</v>
      </c>
      <c r="L105" s="133">
        <v>294</v>
      </c>
      <c r="M105" s="117" t="s">
        <v>580</v>
      </c>
    </row>
    <row r="106" spans="1:13" ht="14.25" x14ac:dyDescent="0.35">
      <c r="A106" s="116">
        <v>103</v>
      </c>
      <c r="B106" s="132">
        <v>3244888713529</v>
      </c>
      <c r="C106" s="133" t="s">
        <v>1128</v>
      </c>
      <c r="D106" s="134" t="s">
        <v>1126</v>
      </c>
      <c r="E106" s="134" t="s">
        <v>736</v>
      </c>
      <c r="F106" s="135" t="s">
        <v>1129</v>
      </c>
      <c r="G106" s="133" t="s">
        <v>899</v>
      </c>
      <c r="H106" s="133">
        <v>1230</v>
      </c>
      <c r="I106" s="133">
        <v>50</v>
      </c>
      <c r="J106" s="133">
        <v>15</v>
      </c>
      <c r="K106" s="133">
        <v>15</v>
      </c>
      <c r="L106" s="133">
        <v>0</v>
      </c>
      <c r="M106" s="117" t="s">
        <v>580</v>
      </c>
    </row>
    <row r="107" spans="1:13" ht="14.25" x14ac:dyDescent="0.35">
      <c r="A107" s="118">
        <v>104</v>
      </c>
      <c r="B107" s="131">
        <v>8984888713528</v>
      </c>
      <c r="C107" s="119" t="s">
        <v>1130</v>
      </c>
      <c r="D107" s="120" t="s">
        <v>929</v>
      </c>
      <c r="E107" s="120" t="s">
        <v>878</v>
      </c>
      <c r="F107" s="121" t="s">
        <v>1131</v>
      </c>
      <c r="G107" s="119" t="s">
        <v>912</v>
      </c>
      <c r="H107" s="119">
        <v>840</v>
      </c>
      <c r="I107" s="119">
        <v>50</v>
      </c>
      <c r="J107" s="119">
        <v>15</v>
      </c>
      <c r="K107" s="119">
        <v>905</v>
      </c>
      <c r="L107" s="119" t="s">
        <v>19</v>
      </c>
      <c r="M107" s="122"/>
    </row>
    <row r="108" spans="1:13" ht="14.25" x14ac:dyDescent="0.35">
      <c r="A108" s="118">
        <v>105</v>
      </c>
      <c r="B108" s="131">
        <v>7844888713526</v>
      </c>
      <c r="C108" s="119" t="s">
        <v>1132</v>
      </c>
      <c r="D108" s="120" t="s">
        <v>932</v>
      </c>
      <c r="E108" s="120" t="s">
        <v>1133</v>
      </c>
      <c r="F108" s="121" t="s">
        <v>1134</v>
      </c>
      <c r="G108" s="119" t="s">
        <v>647</v>
      </c>
      <c r="H108" s="119">
        <v>560</v>
      </c>
      <c r="I108" s="119">
        <v>50</v>
      </c>
      <c r="J108" s="119">
        <v>15</v>
      </c>
      <c r="K108" s="119">
        <v>625</v>
      </c>
      <c r="L108" s="119" t="s">
        <v>19</v>
      </c>
      <c r="M108" s="122"/>
    </row>
    <row r="109" spans="1:13" ht="14.25" x14ac:dyDescent="0.35">
      <c r="A109" s="116">
        <v>106</v>
      </c>
      <c r="B109" s="132">
        <v>7844888713525</v>
      </c>
      <c r="C109" s="133" t="s">
        <v>1018</v>
      </c>
      <c r="D109" s="134" t="s">
        <v>1135</v>
      </c>
      <c r="E109" s="134" t="s">
        <v>1070</v>
      </c>
      <c r="F109" s="135" t="s">
        <v>1071</v>
      </c>
      <c r="G109" s="133" t="s">
        <v>991</v>
      </c>
      <c r="H109" s="133">
        <v>790</v>
      </c>
      <c r="I109" s="133">
        <v>50</v>
      </c>
      <c r="J109" s="133">
        <v>15</v>
      </c>
      <c r="K109" s="133">
        <v>489</v>
      </c>
      <c r="L109" s="133">
        <v>474</v>
      </c>
      <c r="M109" s="117" t="s">
        <v>580</v>
      </c>
    </row>
    <row r="110" spans="1:13" ht="14.25" x14ac:dyDescent="0.35">
      <c r="A110" s="118">
        <v>107</v>
      </c>
      <c r="B110" s="131">
        <v>4794888713524</v>
      </c>
      <c r="C110" s="119" t="s">
        <v>1136</v>
      </c>
      <c r="D110" s="120" t="s">
        <v>1137</v>
      </c>
      <c r="E110" s="120" t="s">
        <v>1138</v>
      </c>
      <c r="F110" s="121" t="s">
        <v>1139</v>
      </c>
      <c r="G110" s="119" t="s">
        <v>957</v>
      </c>
      <c r="H110" s="119">
        <v>980</v>
      </c>
      <c r="I110" s="119">
        <v>50</v>
      </c>
      <c r="J110" s="119">
        <v>15</v>
      </c>
      <c r="K110" s="119">
        <v>1045</v>
      </c>
      <c r="L110" s="119" t="s">
        <v>19</v>
      </c>
      <c r="M110" s="122"/>
    </row>
    <row r="111" spans="1:13" ht="14.25" x14ac:dyDescent="0.35">
      <c r="A111" s="118">
        <v>108</v>
      </c>
      <c r="B111" s="131">
        <v>4794888713523</v>
      </c>
      <c r="C111" s="119" t="s">
        <v>1140</v>
      </c>
      <c r="D111" s="120" t="s">
        <v>1137</v>
      </c>
      <c r="E111" s="120" t="s">
        <v>1141</v>
      </c>
      <c r="F111" s="121" t="s">
        <v>1142</v>
      </c>
      <c r="G111" s="119" t="s">
        <v>957</v>
      </c>
      <c r="H111" s="119">
        <v>980</v>
      </c>
      <c r="I111" s="119">
        <v>50</v>
      </c>
      <c r="J111" s="119">
        <v>15</v>
      </c>
      <c r="K111" s="119">
        <v>1045</v>
      </c>
      <c r="L111" s="119" t="s">
        <v>19</v>
      </c>
      <c r="M111" s="122"/>
    </row>
    <row r="112" spans="1:13" ht="14.25" x14ac:dyDescent="0.35">
      <c r="A112" s="116">
        <v>109</v>
      </c>
      <c r="B112" s="132">
        <v>9994888713522</v>
      </c>
      <c r="C112" s="133" t="s">
        <v>1143</v>
      </c>
      <c r="D112" s="134" t="s">
        <v>1144</v>
      </c>
      <c r="E112" s="134" t="s">
        <v>775</v>
      </c>
      <c r="F112" s="135" t="s">
        <v>1145</v>
      </c>
      <c r="G112" s="133" t="s">
        <v>850</v>
      </c>
      <c r="H112" s="133">
        <v>1110</v>
      </c>
      <c r="I112" s="133">
        <v>50</v>
      </c>
      <c r="J112" s="133">
        <v>15</v>
      </c>
      <c r="K112" s="133">
        <v>15</v>
      </c>
      <c r="L112" s="133">
        <v>0</v>
      </c>
      <c r="M112" s="117" t="s">
        <v>580</v>
      </c>
    </row>
    <row r="113" spans="1:13" ht="14.25" x14ac:dyDescent="0.35">
      <c r="A113" s="116">
        <v>110</v>
      </c>
      <c r="B113" s="132">
        <v>8984888713521</v>
      </c>
      <c r="C113" s="133" t="s">
        <v>777</v>
      </c>
      <c r="D113" s="134" t="s">
        <v>1144</v>
      </c>
      <c r="E113" s="134" t="s">
        <v>778</v>
      </c>
      <c r="F113" s="135" t="s">
        <v>779</v>
      </c>
      <c r="G113" s="133" t="s">
        <v>910</v>
      </c>
      <c r="H113" s="133">
        <v>1310</v>
      </c>
      <c r="I113" s="133">
        <v>50</v>
      </c>
      <c r="J113" s="133">
        <v>15</v>
      </c>
      <c r="K113" s="133">
        <v>670</v>
      </c>
      <c r="L113" s="133">
        <v>655</v>
      </c>
      <c r="M113" s="117" t="s">
        <v>580</v>
      </c>
    </row>
    <row r="114" spans="1:13" ht="14.25" x14ac:dyDescent="0.35">
      <c r="A114" s="118">
        <v>111</v>
      </c>
      <c r="B114" s="131">
        <v>7844888713520</v>
      </c>
      <c r="C114" s="119" t="s">
        <v>594</v>
      </c>
      <c r="D114" s="120" t="s">
        <v>943</v>
      </c>
      <c r="E114" s="120" t="s">
        <v>596</v>
      </c>
      <c r="F114" s="121" t="s">
        <v>1146</v>
      </c>
      <c r="G114" s="119" t="s">
        <v>1006</v>
      </c>
      <c r="H114" s="119">
        <v>830</v>
      </c>
      <c r="I114" s="119">
        <v>50</v>
      </c>
      <c r="J114" s="119">
        <v>15</v>
      </c>
      <c r="K114" s="119">
        <v>895</v>
      </c>
      <c r="L114" s="119" t="s">
        <v>19</v>
      </c>
      <c r="M114" s="122"/>
    </row>
    <row r="115" spans="1:13" ht="14.25" x14ac:dyDescent="0.35">
      <c r="A115" s="116">
        <v>112</v>
      </c>
      <c r="B115" s="132">
        <v>7314888713717</v>
      </c>
      <c r="C115" s="133" t="s">
        <v>1102</v>
      </c>
      <c r="D115" s="134" t="s">
        <v>1147</v>
      </c>
      <c r="E115" s="134" t="s">
        <v>618</v>
      </c>
      <c r="F115" s="136" t="s">
        <v>1103</v>
      </c>
      <c r="G115" s="133" t="s">
        <v>647</v>
      </c>
      <c r="H115" s="133">
        <v>530</v>
      </c>
      <c r="I115" s="133">
        <v>50</v>
      </c>
      <c r="J115" s="133">
        <v>15</v>
      </c>
      <c r="K115" s="133">
        <v>15</v>
      </c>
      <c r="L115" s="133">
        <v>0</v>
      </c>
      <c r="M115" s="117" t="s">
        <v>580</v>
      </c>
    </row>
    <row r="116" spans="1:13" ht="14.25" x14ac:dyDescent="0.35">
      <c r="A116" s="118">
        <v>113</v>
      </c>
      <c r="B116" s="131">
        <v>9994888713716</v>
      </c>
      <c r="C116" s="119" t="s">
        <v>861</v>
      </c>
      <c r="D116" s="120" t="s">
        <v>1147</v>
      </c>
      <c r="E116" s="120" t="s">
        <v>621</v>
      </c>
      <c r="F116" s="123" t="s">
        <v>1148</v>
      </c>
      <c r="G116" s="119" t="s">
        <v>589</v>
      </c>
      <c r="H116" s="119">
        <v>1140</v>
      </c>
      <c r="I116" s="119">
        <v>50</v>
      </c>
      <c r="J116" s="119">
        <v>15</v>
      </c>
      <c r="K116" s="119">
        <v>1205</v>
      </c>
      <c r="L116" s="119" t="s">
        <v>19</v>
      </c>
      <c r="M116" s="122"/>
    </row>
    <row r="117" spans="1:13" ht="14.25" x14ac:dyDescent="0.35">
      <c r="A117" s="116">
        <v>114</v>
      </c>
      <c r="B117" s="132">
        <v>8364888713715</v>
      </c>
      <c r="C117" s="133" t="s">
        <v>1149</v>
      </c>
      <c r="D117" s="134" t="s">
        <v>893</v>
      </c>
      <c r="E117" s="134" t="s">
        <v>1150</v>
      </c>
      <c r="F117" s="136" t="s">
        <v>1151</v>
      </c>
      <c r="G117" s="133" t="s">
        <v>951</v>
      </c>
      <c r="H117" s="133">
        <v>1210</v>
      </c>
      <c r="I117" s="133">
        <v>50</v>
      </c>
      <c r="J117" s="133">
        <v>15</v>
      </c>
      <c r="K117" s="133">
        <v>15</v>
      </c>
      <c r="L117" s="133">
        <v>0</v>
      </c>
      <c r="M117" s="117" t="s">
        <v>580</v>
      </c>
    </row>
    <row r="118" spans="1:13" ht="14.25" x14ac:dyDescent="0.35">
      <c r="A118" s="116">
        <v>115</v>
      </c>
      <c r="B118" s="132">
        <v>7844888713714</v>
      </c>
      <c r="C118" s="133" t="s">
        <v>1152</v>
      </c>
      <c r="D118" s="134" t="s">
        <v>893</v>
      </c>
      <c r="E118" s="134" t="s">
        <v>848</v>
      </c>
      <c r="F118" s="136" t="s">
        <v>1153</v>
      </c>
      <c r="G118" s="133" t="s">
        <v>912</v>
      </c>
      <c r="H118" s="133">
        <v>530</v>
      </c>
      <c r="I118" s="133">
        <v>50</v>
      </c>
      <c r="J118" s="133">
        <v>15</v>
      </c>
      <c r="K118" s="133">
        <v>15</v>
      </c>
      <c r="L118" s="133">
        <v>0</v>
      </c>
      <c r="M118" s="117" t="s">
        <v>580</v>
      </c>
    </row>
    <row r="119" spans="1:13" ht="14.25" x14ac:dyDescent="0.35">
      <c r="A119" s="118">
        <v>116</v>
      </c>
      <c r="B119" s="131">
        <v>8114889721519</v>
      </c>
      <c r="C119" s="119" t="s">
        <v>962</v>
      </c>
      <c r="D119" s="120" t="s">
        <v>1022</v>
      </c>
      <c r="E119" s="120" t="s">
        <v>621</v>
      </c>
      <c r="F119" s="123" t="s">
        <v>1154</v>
      </c>
      <c r="G119" s="119" t="s">
        <v>965</v>
      </c>
      <c r="H119" s="119">
        <v>1590</v>
      </c>
      <c r="I119" s="119">
        <v>50</v>
      </c>
      <c r="J119" s="119">
        <v>15</v>
      </c>
      <c r="K119" s="119">
        <v>1655</v>
      </c>
      <c r="L119" s="119" t="s">
        <v>19</v>
      </c>
      <c r="M119" s="122"/>
    </row>
    <row r="120" spans="1:13" ht="14.25" x14ac:dyDescent="0.35">
      <c r="A120" s="118">
        <v>117</v>
      </c>
      <c r="B120" s="131">
        <v>7844888713710</v>
      </c>
      <c r="C120" s="119" t="s">
        <v>656</v>
      </c>
      <c r="D120" s="120" t="s">
        <v>969</v>
      </c>
      <c r="E120" s="120" t="s">
        <v>658</v>
      </c>
      <c r="F120" s="123" t="s">
        <v>659</v>
      </c>
      <c r="G120" s="119" t="s">
        <v>647</v>
      </c>
      <c r="H120" s="119">
        <v>280</v>
      </c>
      <c r="I120" s="119">
        <v>55</v>
      </c>
      <c r="J120" s="119">
        <v>15</v>
      </c>
      <c r="K120" s="119">
        <v>350</v>
      </c>
      <c r="L120" s="119" t="s">
        <v>19</v>
      </c>
      <c r="M120" s="124" t="s">
        <v>842</v>
      </c>
    </row>
    <row r="121" spans="1:13" ht="14.25" x14ac:dyDescent="0.35">
      <c r="A121" s="116">
        <v>118</v>
      </c>
      <c r="B121" s="132">
        <v>7844888713629</v>
      </c>
      <c r="C121" s="133" t="s">
        <v>1152</v>
      </c>
      <c r="D121" s="134" t="s">
        <v>976</v>
      </c>
      <c r="E121" s="134" t="s">
        <v>848</v>
      </c>
      <c r="F121" s="136" t="s">
        <v>1153</v>
      </c>
      <c r="G121" s="133" t="s">
        <v>912</v>
      </c>
      <c r="H121" s="133">
        <v>530</v>
      </c>
      <c r="I121" s="133">
        <v>50</v>
      </c>
      <c r="J121" s="133">
        <v>15</v>
      </c>
      <c r="K121" s="133">
        <v>15</v>
      </c>
      <c r="L121" s="133">
        <v>0</v>
      </c>
      <c r="M121" s="117" t="s">
        <v>580</v>
      </c>
    </row>
    <row r="122" spans="1:13" ht="14.25" x14ac:dyDescent="0.35">
      <c r="A122" s="118">
        <v>119</v>
      </c>
      <c r="B122" s="131">
        <v>8804888713765</v>
      </c>
      <c r="C122" s="119" t="s">
        <v>1155</v>
      </c>
      <c r="D122" s="120" t="s">
        <v>1156</v>
      </c>
      <c r="E122" s="120" t="s">
        <v>1157</v>
      </c>
      <c r="F122" s="121" t="s">
        <v>1158</v>
      </c>
      <c r="G122" s="119" t="s">
        <v>902</v>
      </c>
      <c r="H122" s="119">
        <v>550</v>
      </c>
      <c r="I122" s="119">
        <v>50</v>
      </c>
      <c r="J122" s="119">
        <v>15</v>
      </c>
      <c r="K122" s="119">
        <v>615</v>
      </c>
      <c r="L122" s="119" t="s">
        <v>19</v>
      </c>
      <c r="M122" s="122"/>
    </row>
    <row r="123" spans="1:13" ht="14.25" x14ac:dyDescent="0.35">
      <c r="A123" s="116">
        <v>120</v>
      </c>
      <c r="B123" s="132">
        <v>8804888713764</v>
      </c>
      <c r="C123" s="133" t="s">
        <v>1159</v>
      </c>
      <c r="D123" s="134" t="s">
        <v>1122</v>
      </c>
      <c r="E123" s="134" t="s">
        <v>736</v>
      </c>
      <c r="F123" s="135" t="s">
        <v>1160</v>
      </c>
      <c r="G123" s="133" t="s">
        <v>899</v>
      </c>
      <c r="H123" s="133">
        <v>1070</v>
      </c>
      <c r="I123" s="133">
        <v>50</v>
      </c>
      <c r="J123" s="133">
        <v>15</v>
      </c>
      <c r="K123" s="133">
        <v>15</v>
      </c>
      <c r="L123" s="133">
        <v>0</v>
      </c>
      <c r="M123" s="117" t="s">
        <v>580</v>
      </c>
    </row>
    <row r="124" spans="1:13" ht="14.25" x14ac:dyDescent="0.35">
      <c r="A124" s="116">
        <v>121</v>
      </c>
      <c r="B124" s="132">
        <v>8804888713763</v>
      </c>
      <c r="C124" s="133" t="s">
        <v>1161</v>
      </c>
      <c r="D124" s="134" t="s">
        <v>1162</v>
      </c>
      <c r="E124" s="134" t="s">
        <v>1163</v>
      </c>
      <c r="F124" s="135" t="s">
        <v>1164</v>
      </c>
      <c r="G124" s="133" t="s">
        <v>912</v>
      </c>
      <c r="H124" s="133">
        <v>830</v>
      </c>
      <c r="I124" s="133">
        <v>50</v>
      </c>
      <c r="J124" s="133">
        <v>15</v>
      </c>
      <c r="K124" s="133">
        <v>15</v>
      </c>
      <c r="L124" s="133">
        <v>0</v>
      </c>
      <c r="M124" s="117" t="s">
        <v>580</v>
      </c>
    </row>
    <row r="125" spans="1:13" ht="14.25" x14ac:dyDescent="0.35">
      <c r="A125" s="116">
        <v>122</v>
      </c>
      <c r="B125" s="132">
        <v>8984888713762</v>
      </c>
      <c r="C125" s="133" t="s">
        <v>1165</v>
      </c>
      <c r="D125" s="134" t="s">
        <v>1162</v>
      </c>
      <c r="E125" s="134" t="s">
        <v>1166</v>
      </c>
      <c r="F125" s="135" t="s">
        <v>1167</v>
      </c>
      <c r="G125" s="133" t="s">
        <v>951</v>
      </c>
      <c r="H125" s="133">
        <v>1980</v>
      </c>
      <c r="I125" s="133">
        <v>50</v>
      </c>
      <c r="J125" s="133">
        <v>15</v>
      </c>
      <c r="K125" s="133">
        <v>609</v>
      </c>
      <c r="L125" s="133">
        <v>594</v>
      </c>
      <c r="M125" s="117" t="s">
        <v>580</v>
      </c>
    </row>
    <row r="126" spans="1:13" ht="14.25" x14ac:dyDescent="0.35">
      <c r="A126" s="118">
        <v>123</v>
      </c>
      <c r="B126" s="131">
        <v>8804888713793</v>
      </c>
      <c r="C126" s="119" t="s">
        <v>575</v>
      </c>
      <c r="D126" s="120" t="s">
        <v>1168</v>
      </c>
      <c r="E126" s="120" t="s">
        <v>577</v>
      </c>
      <c r="F126" s="123" t="s">
        <v>578</v>
      </c>
      <c r="G126" s="119" t="s">
        <v>902</v>
      </c>
      <c r="H126" s="119">
        <v>840</v>
      </c>
      <c r="I126" s="119">
        <v>50</v>
      </c>
      <c r="J126" s="119">
        <v>15</v>
      </c>
      <c r="K126" s="119">
        <v>905</v>
      </c>
      <c r="L126" s="119" t="s">
        <v>19</v>
      </c>
      <c r="M126" s="122"/>
    </row>
    <row r="127" spans="1:13" ht="14.25" x14ac:dyDescent="0.35">
      <c r="A127" s="116">
        <v>124</v>
      </c>
      <c r="B127" s="132">
        <v>8804888713792</v>
      </c>
      <c r="C127" s="133" t="s">
        <v>575</v>
      </c>
      <c r="D127" s="134" t="s">
        <v>1169</v>
      </c>
      <c r="E127" s="134" t="s">
        <v>577</v>
      </c>
      <c r="F127" s="136" t="s">
        <v>578</v>
      </c>
      <c r="G127" s="133" t="s">
        <v>902</v>
      </c>
      <c r="H127" s="133">
        <v>840</v>
      </c>
      <c r="I127" s="133">
        <v>50</v>
      </c>
      <c r="J127" s="133">
        <v>15</v>
      </c>
      <c r="K127" s="133">
        <v>267</v>
      </c>
      <c r="L127" s="133">
        <v>252</v>
      </c>
      <c r="M127" s="117" t="s">
        <v>580</v>
      </c>
    </row>
    <row r="128" spans="1:13" ht="14.25" x14ac:dyDescent="0.35">
      <c r="A128" s="116">
        <v>125</v>
      </c>
      <c r="B128" s="132">
        <v>8804890067614</v>
      </c>
      <c r="C128" s="133" t="s">
        <v>1155</v>
      </c>
      <c r="D128" s="134" t="s">
        <v>1170</v>
      </c>
      <c r="E128" s="134" t="s">
        <v>1171</v>
      </c>
      <c r="F128" s="136" t="s">
        <v>1172</v>
      </c>
      <c r="G128" s="133" t="s">
        <v>912</v>
      </c>
      <c r="H128" s="133">
        <v>860</v>
      </c>
      <c r="I128" s="133">
        <v>50</v>
      </c>
      <c r="J128" s="133">
        <v>15</v>
      </c>
      <c r="K128" s="133">
        <v>273</v>
      </c>
      <c r="L128" s="133">
        <v>258</v>
      </c>
      <c r="M128" s="117" t="s">
        <v>580</v>
      </c>
    </row>
    <row r="129" spans="1:13" ht="14.25" x14ac:dyDescent="0.35">
      <c r="A129" s="116">
        <v>126</v>
      </c>
      <c r="B129" s="132">
        <v>7844890067613</v>
      </c>
      <c r="C129" s="133" t="s">
        <v>758</v>
      </c>
      <c r="D129" s="134" t="s">
        <v>1170</v>
      </c>
      <c r="E129" s="134" t="s">
        <v>1173</v>
      </c>
      <c r="F129" s="136" t="s">
        <v>1174</v>
      </c>
      <c r="G129" s="133" t="s">
        <v>647</v>
      </c>
      <c r="H129" s="133">
        <v>1080</v>
      </c>
      <c r="I129" s="133">
        <v>50</v>
      </c>
      <c r="J129" s="133">
        <v>15</v>
      </c>
      <c r="K129" s="133">
        <v>339</v>
      </c>
      <c r="L129" s="133">
        <v>324</v>
      </c>
      <c r="M129" s="117" t="s">
        <v>580</v>
      </c>
    </row>
    <row r="130" spans="1:13" ht="14.25" x14ac:dyDescent="0.35">
      <c r="A130" s="118">
        <v>127</v>
      </c>
      <c r="B130" s="131">
        <v>8804890067612</v>
      </c>
      <c r="C130" s="119" t="s">
        <v>651</v>
      </c>
      <c r="D130" s="120" t="s">
        <v>1175</v>
      </c>
      <c r="E130" s="120" t="s">
        <v>611</v>
      </c>
      <c r="F130" s="123" t="s">
        <v>653</v>
      </c>
      <c r="G130" s="119" t="s">
        <v>899</v>
      </c>
      <c r="H130" s="119">
        <v>1520</v>
      </c>
      <c r="I130" s="119">
        <v>50</v>
      </c>
      <c r="J130" s="119">
        <v>15</v>
      </c>
      <c r="K130" s="119">
        <v>1585</v>
      </c>
      <c r="L130" s="119" t="s">
        <v>19</v>
      </c>
      <c r="M130" s="122"/>
    </row>
    <row r="131" spans="1:13" ht="14.25" x14ac:dyDescent="0.35">
      <c r="A131" s="118">
        <v>128</v>
      </c>
      <c r="B131" s="131">
        <v>9994890067611</v>
      </c>
      <c r="C131" s="119" t="s">
        <v>839</v>
      </c>
      <c r="D131" s="120" t="s">
        <v>1175</v>
      </c>
      <c r="E131" s="120" t="s">
        <v>614</v>
      </c>
      <c r="F131" s="123" t="s">
        <v>1176</v>
      </c>
      <c r="G131" s="119" t="s">
        <v>991</v>
      </c>
      <c r="H131" s="119">
        <v>1260</v>
      </c>
      <c r="I131" s="119">
        <v>50</v>
      </c>
      <c r="J131" s="119">
        <v>15</v>
      </c>
      <c r="K131" s="119">
        <v>1325</v>
      </c>
      <c r="L131" s="119" t="s">
        <v>19</v>
      </c>
      <c r="M131" s="122"/>
    </row>
    <row r="132" spans="1:13" ht="14.25" x14ac:dyDescent="0.35">
      <c r="A132" s="118">
        <v>129</v>
      </c>
      <c r="B132" s="131">
        <v>7814890067610</v>
      </c>
      <c r="C132" s="119" t="s">
        <v>1177</v>
      </c>
      <c r="D132" s="120" t="s">
        <v>1178</v>
      </c>
      <c r="E132" s="120" t="s">
        <v>748</v>
      </c>
      <c r="F132" s="123" t="s">
        <v>1179</v>
      </c>
      <c r="G132" s="119" t="s">
        <v>945</v>
      </c>
      <c r="H132" s="119">
        <v>700</v>
      </c>
      <c r="I132" s="119">
        <v>50</v>
      </c>
      <c r="J132" s="119">
        <v>15</v>
      </c>
      <c r="K132" s="119">
        <v>765</v>
      </c>
      <c r="L132" s="119" t="s">
        <v>19</v>
      </c>
      <c r="M132" s="122"/>
    </row>
    <row r="133" spans="1:13" ht="14.25" x14ac:dyDescent="0.35">
      <c r="A133" s="116">
        <v>130</v>
      </c>
      <c r="B133" s="132">
        <v>8984888713910</v>
      </c>
      <c r="C133" s="133" t="s">
        <v>1113</v>
      </c>
      <c r="D133" s="134" t="s">
        <v>1180</v>
      </c>
      <c r="E133" s="134" t="s">
        <v>807</v>
      </c>
      <c r="F133" s="136" t="s">
        <v>1114</v>
      </c>
      <c r="G133" s="133" t="s">
        <v>1006</v>
      </c>
      <c r="H133" s="133">
        <v>610</v>
      </c>
      <c r="I133" s="133">
        <v>50</v>
      </c>
      <c r="J133" s="133">
        <v>15</v>
      </c>
      <c r="K133" s="133">
        <v>503</v>
      </c>
      <c r="L133" s="133">
        <v>488</v>
      </c>
      <c r="M133" s="117" t="s">
        <v>580</v>
      </c>
    </row>
    <row r="134" spans="1:13" ht="14.25" x14ac:dyDescent="0.35">
      <c r="A134" s="116">
        <v>131</v>
      </c>
      <c r="B134" s="132">
        <v>8714888713909</v>
      </c>
      <c r="C134" s="133" t="s">
        <v>1181</v>
      </c>
      <c r="D134" s="134" t="s">
        <v>1180</v>
      </c>
      <c r="E134" s="134" t="s">
        <v>642</v>
      </c>
      <c r="F134" s="136" t="s">
        <v>1182</v>
      </c>
      <c r="G134" s="133" t="s">
        <v>1116</v>
      </c>
      <c r="H134" s="133">
        <v>690</v>
      </c>
      <c r="I134" s="133">
        <v>50</v>
      </c>
      <c r="J134" s="133">
        <v>15</v>
      </c>
      <c r="K134" s="133">
        <v>15</v>
      </c>
      <c r="L134" s="133">
        <v>0</v>
      </c>
      <c r="M134" s="117" t="s">
        <v>580</v>
      </c>
    </row>
    <row r="135" spans="1:13" ht="14.25" x14ac:dyDescent="0.35">
      <c r="A135" s="118">
        <v>132</v>
      </c>
      <c r="B135" s="131">
        <v>8724883645146</v>
      </c>
      <c r="C135" s="119" t="s">
        <v>1183</v>
      </c>
      <c r="D135" s="120" t="s">
        <v>1184</v>
      </c>
      <c r="E135" s="120" t="s">
        <v>1185</v>
      </c>
      <c r="F135" s="123" t="s">
        <v>1186</v>
      </c>
      <c r="G135" s="119" t="s">
        <v>912</v>
      </c>
      <c r="H135" s="119">
        <v>680</v>
      </c>
      <c r="I135" s="119">
        <v>50</v>
      </c>
      <c r="J135" s="119">
        <v>15</v>
      </c>
      <c r="K135" s="119">
        <v>745</v>
      </c>
      <c r="L135" s="119" t="s">
        <v>19</v>
      </c>
      <c r="M135" s="122"/>
    </row>
    <row r="136" spans="1:13" ht="14.25" x14ac:dyDescent="0.35">
      <c r="A136" s="116">
        <v>133</v>
      </c>
      <c r="B136" s="132">
        <v>8724883645145</v>
      </c>
      <c r="C136" s="133" t="s">
        <v>1187</v>
      </c>
      <c r="D136" s="134" t="s">
        <v>1184</v>
      </c>
      <c r="E136" s="134" t="s">
        <v>1188</v>
      </c>
      <c r="F136" s="136" t="s">
        <v>1189</v>
      </c>
      <c r="G136" s="133" t="s">
        <v>912</v>
      </c>
      <c r="H136" s="133">
        <v>680</v>
      </c>
      <c r="I136" s="133">
        <v>50</v>
      </c>
      <c r="J136" s="133">
        <v>15</v>
      </c>
      <c r="K136" s="133">
        <v>695</v>
      </c>
      <c r="L136" s="133">
        <v>680</v>
      </c>
      <c r="M136" s="117" t="s">
        <v>580</v>
      </c>
    </row>
    <row r="137" spans="1:13" ht="14.25" x14ac:dyDescent="0.35">
      <c r="A137" s="116">
        <v>134</v>
      </c>
      <c r="B137" s="132">
        <v>8764883645129</v>
      </c>
      <c r="C137" s="133" t="s">
        <v>1190</v>
      </c>
      <c r="D137" s="134" t="s">
        <v>1191</v>
      </c>
      <c r="E137" s="134" t="s">
        <v>691</v>
      </c>
      <c r="F137" s="136" t="s">
        <v>1192</v>
      </c>
      <c r="G137" s="133" t="s">
        <v>899</v>
      </c>
      <c r="H137" s="133">
        <v>1410</v>
      </c>
      <c r="I137" s="133">
        <v>50</v>
      </c>
      <c r="J137" s="133">
        <v>15</v>
      </c>
      <c r="K137" s="133">
        <v>438</v>
      </c>
      <c r="L137" s="133">
        <v>423</v>
      </c>
      <c r="M137" s="117" t="s">
        <v>580</v>
      </c>
    </row>
    <row r="138" spans="1:13" ht="14.25" x14ac:dyDescent="0.35">
      <c r="A138" s="116">
        <v>135</v>
      </c>
      <c r="B138" s="132">
        <v>8764883645130</v>
      </c>
      <c r="C138" s="133" t="s">
        <v>1193</v>
      </c>
      <c r="D138" s="134" t="s">
        <v>1191</v>
      </c>
      <c r="E138" s="134" t="s">
        <v>836</v>
      </c>
      <c r="F138" s="136" t="s">
        <v>1194</v>
      </c>
      <c r="G138" s="133" t="s">
        <v>899</v>
      </c>
      <c r="H138" s="133">
        <v>1410</v>
      </c>
      <c r="I138" s="133">
        <v>50</v>
      </c>
      <c r="J138" s="133">
        <v>15</v>
      </c>
      <c r="K138" s="133">
        <v>1284</v>
      </c>
      <c r="L138" s="133">
        <v>1269</v>
      </c>
      <c r="M138" s="117" t="s">
        <v>580</v>
      </c>
    </row>
    <row r="139" spans="1:13" ht="14.25" x14ac:dyDescent="0.35">
      <c r="A139" s="116">
        <v>136</v>
      </c>
      <c r="B139" s="132">
        <v>8804888713894</v>
      </c>
      <c r="C139" s="133" t="s">
        <v>1195</v>
      </c>
      <c r="D139" s="134" t="s">
        <v>1196</v>
      </c>
      <c r="E139" s="134" t="s">
        <v>1070</v>
      </c>
      <c r="F139" s="136" t="s">
        <v>1197</v>
      </c>
      <c r="G139" s="133" t="s">
        <v>910</v>
      </c>
      <c r="H139" s="133">
        <v>680</v>
      </c>
      <c r="I139" s="133">
        <v>50</v>
      </c>
      <c r="J139" s="133">
        <v>15</v>
      </c>
      <c r="K139" s="133">
        <v>287</v>
      </c>
      <c r="L139" s="133">
        <v>272</v>
      </c>
      <c r="M139" s="117" t="s">
        <v>580</v>
      </c>
    </row>
    <row r="140" spans="1:13" ht="14.25" x14ac:dyDescent="0.35">
      <c r="A140" s="118">
        <v>137</v>
      </c>
      <c r="B140" s="131">
        <v>7844888713893</v>
      </c>
      <c r="C140" s="119" t="s">
        <v>790</v>
      </c>
      <c r="D140" s="120" t="s">
        <v>1198</v>
      </c>
      <c r="E140" s="120" t="s">
        <v>791</v>
      </c>
      <c r="F140" s="123" t="s">
        <v>792</v>
      </c>
      <c r="G140" s="119" t="s">
        <v>985</v>
      </c>
      <c r="H140" s="119">
        <v>790</v>
      </c>
      <c r="I140" s="119">
        <v>50</v>
      </c>
      <c r="J140" s="119">
        <v>15</v>
      </c>
      <c r="K140" s="119">
        <v>855</v>
      </c>
      <c r="L140" s="119" t="s">
        <v>19</v>
      </c>
      <c r="M140" s="122"/>
    </row>
    <row r="141" spans="1:13" ht="14.25" x14ac:dyDescent="0.35">
      <c r="A141" s="118">
        <v>138</v>
      </c>
      <c r="B141" s="131">
        <v>8984888713892</v>
      </c>
      <c r="C141" s="119" t="s">
        <v>1199</v>
      </c>
      <c r="D141" s="120" t="s">
        <v>1198</v>
      </c>
      <c r="E141" s="120" t="s">
        <v>742</v>
      </c>
      <c r="F141" s="123" t="s">
        <v>1200</v>
      </c>
      <c r="G141" s="119" t="s">
        <v>589</v>
      </c>
      <c r="H141" s="119">
        <v>1160</v>
      </c>
      <c r="I141" s="119">
        <v>50</v>
      </c>
      <c r="J141" s="119">
        <v>15</v>
      </c>
      <c r="K141" s="119">
        <v>1225</v>
      </c>
      <c r="L141" s="119" t="s">
        <v>19</v>
      </c>
      <c r="M141" s="122"/>
    </row>
    <row r="142" spans="1:13" ht="14.25" x14ac:dyDescent="0.35">
      <c r="A142" s="118">
        <v>139</v>
      </c>
      <c r="B142" s="131">
        <v>8804888713891</v>
      </c>
      <c r="C142" s="119" t="s">
        <v>708</v>
      </c>
      <c r="D142" s="120" t="s">
        <v>1201</v>
      </c>
      <c r="E142" s="120" t="s">
        <v>658</v>
      </c>
      <c r="F142" s="123" t="s">
        <v>710</v>
      </c>
      <c r="G142" s="119" t="s">
        <v>912</v>
      </c>
      <c r="H142" s="119">
        <v>550</v>
      </c>
      <c r="I142" s="119">
        <v>50</v>
      </c>
      <c r="J142" s="119">
        <v>15</v>
      </c>
      <c r="K142" s="119">
        <v>615</v>
      </c>
      <c r="L142" s="119" t="s">
        <v>19</v>
      </c>
      <c r="M142" s="122"/>
    </row>
    <row r="143" spans="1:13" ht="14.25" x14ac:dyDescent="0.35">
      <c r="A143" s="118">
        <v>140</v>
      </c>
      <c r="B143" s="131">
        <v>7844888713890</v>
      </c>
      <c r="C143" s="119" t="s">
        <v>1202</v>
      </c>
      <c r="D143" s="120" t="s">
        <v>1201</v>
      </c>
      <c r="E143" s="120" t="s">
        <v>638</v>
      </c>
      <c r="F143" s="123" t="s">
        <v>1203</v>
      </c>
      <c r="G143" s="119" t="s">
        <v>647</v>
      </c>
      <c r="H143" s="119">
        <v>530</v>
      </c>
      <c r="I143" s="119">
        <v>50</v>
      </c>
      <c r="J143" s="119">
        <v>15</v>
      </c>
      <c r="K143" s="119">
        <v>595</v>
      </c>
      <c r="L143" s="119" t="s">
        <v>19</v>
      </c>
      <c r="M143" s="122"/>
    </row>
    <row r="144" spans="1:13" ht="14.25" x14ac:dyDescent="0.35">
      <c r="A144" s="118">
        <v>141</v>
      </c>
      <c r="B144" s="131">
        <v>7844888713889</v>
      </c>
      <c r="C144" s="119" t="s">
        <v>1204</v>
      </c>
      <c r="D144" s="120" t="s">
        <v>1205</v>
      </c>
      <c r="E144" s="120" t="s">
        <v>687</v>
      </c>
      <c r="F144" s="123" t="s">
        <v>1206</v>
      </c>
      <c r="G144" s="119" t="s">
        <v>985</v>
      </c>
      <c r="H144" s="119">
        <v>930</v>
      </c>
      <c r="I144" s="119">
        <v>50</v>
      </c>
      <c r="J144" s="119">
        <v>15</v>
      </c>
      <c r="K144" s="119">
        <v>995</v>
      </c>
      <c r="L144" s="119" t="s">
        <v>19</v>
      </c>
      <c r="M144" s="122"/>
    </row>
    <row r="145" spans="1:13" ht="14.25" x14ac:dyDescent="0.35">
      <c r="A145" s="118">
        <v>142</v>
      </c>
      <c r="B145" s="131">
        <v>7314888713888</v>
      </c>
      <c r="C145" s="119" t="s">
        <v>1207</v>
      </c>
      <c r="D145" s="120" t="s">
        <v>1208</v>
      </c>
      <c r="E145" s="120" t="s">
        <v>1209</v>
      </c>
      <c r="F145" s="123" t="s">
        <v>1210</v>
      </c>
      <c r="G145" s="119" t="s">
        <v>589</v>
      </c>
      <c r="H145" s="119">
        <v>760</v>
      </c>
      <c r="I145" s="119">
        <v>50</v>
      </c>
      <c r="J145" s="119">
        <v>15</v>
      </c>
      <c r="K145" s="119">
        <v>825</v>
      </c>
      <c r="L145" s="119" t="s">
        <v>19</v>
      </c>
      <c r="M145" s="122"/>
    </row>
    <row r="146" spans="1:13" ht="14.25" x14ac:dyDescent="0.35">
      <c r="A146" s="118">
        <v>143</v>
      </c>
      <c r="B146" s="131">
        <v>8804888713886</v>
      </c>
      <c r="C146" s="119" t="s">
        <v>1211</v>
      </c>
      <c r="D146" s="120" t="s">
        <v>924</v>
      </c>
      <c r="E146" s="120" t="s">
        <v>1212</v>
      </c>
      <c r="F146" s="123" t="s">
        <v>1213</v>
      </c>
      <c r="G146" s="119" t="s">
        <v>912</v>
      </c>
      <c r="H146" s="119">
        <v>690</v>
      </c>
      <c r="I146" s="119">
        <v>50</v>
      </c>
      <c r="J146" s="119">
        <v>15</v>
      </c>
      <c r="K146" s="119">
        <v>755</v>
      </c>
      <c r="L146" s="119" t="s">
        <v>19</v>
      </c>
      <c r="M146" s="122"/>
    </row>
    <row r="147" spans="1:13" ht="14.25" x14ac:dyDescent="0.35">
      <c r="A147" s="116">
        <v>144</v>
      </c>
      <c r="B147" s="132">
        <v>8804890067752</v>
      </c>
      <c r="C147" s="133" t="s">
        <v>1214</v>
      </c>
      <c r="D147" s="134" t="s">
        <v>1215</v>
      </c>
      <c r="E147" s="134" t="s">
        <v>797</v>
      </c>
      <c r="F147" s="135" t="s">
        <v>1216</v>
      </c>
      <c r="G147" s="133" t="s">
        <v>912</v>
      </c>
      <c r="H147" s="133">
        <v>1070</v>
      </c>
      <c r="I147" s="133">
        <v>50</v>
      </c>
      <c r="J147" s="133">
        <v>15</v>
      </c>
      <c r="K147" s="133">
        <v>443</v>
      </c>
      <c r="L147" s="133">
        <v>428</v>
      </c>
      <c r="M147" s="117" t="s">
        <v>580</v>
      </c>
    </row>
    <row r="148" spans="1:13" ht="14.25" x14ac:dyDescent="0.35">
      <c r="A148" s="118">
        <v>145</v>
      </c>
      <c r="B148" s="131">
        <v>7844890067751</v>
      </c>
      <c r="C148" s="119" t="s">
        <v>834</v>
      </c>
      <c r="D148" s="120" t="s">
        <v>1217</v>
      </c>
      <c r="E148" s="120" t="s">
        <v>836</v>
      </c>
      <c r="F148" s="121" t="s">
        <v>983</v>
      </c>
      <c r="G148" s="119" t="s">
        <v>945</v>
      </c>
      <c r="H148" s="119">
        <v>920</v>
      </c>
      <c r="I148" s="119">
        <v>50</v>
      </c>
      <c r="J148" s="119">
        <v>15</v>
      </c>
      <c r="K148" s="119">
        <v>985</v>
      </c>
      <c r="L148" s="119" t="s">
        <v>19</v>
      </c>
      <c r="M148" s="122"/>
    </row>
    <row r="149" spans="1:13" ht="14.25" x14ac:dyDescent="0.35">
      <c r="A149" s="116">
        <v>146</v>
      </c>
      <c r="B149" s="132">
        <v>3244890067750</v>
      </c>
      <c r="C149" s="133" t="s">
        <v>793</v>
      </c>
      <c r="D149" s="134" t="s">
        <v>1218</v>
      </c>
      <c r="E149" s="134" t="s">
        <v>794</v>
      </c>
      <c r="F149" s="135" t="s">
        <v>795</v>
      </c>
      <c r="G149" s="133" t="s">
        <v>647</v>
      </c>
      <c r="H149" s="133">
        <v>980</v>
      </c>
      <c r="I149" s="133">
        <v>50</v>
      </c>
      <c r="J149" s="133">
        <v>15</v>
      </c>
      <c r="K149" s="133">
        <v>15</v>
      </c>
      <c r="L149" s="133">
        <v>0</v>
      </c>
      <c r="M149" s="117" t="s">
        <v>580</v>
      </c>
    </row>
    <row r="150" spans="1:13" ht="14.25" x14ac:dyDescent="0.35">
      <c r="A150" s="116">
        <v>147</v>
      </c>
      <c r="B150" s="132">
        <v>8364890067749</v>
      </c>
      <c r="C150" s="133" t="s">
        <v>1219</v>
      </c>
      <c r="D150" s="134" t="s">
        <v>1218</v>
      </c>
      <c r="E150" s="134" t="s">
        <v>736</v>
      </c>
      <c r="F150" s="135" t="s">
        <v>1220</v>
      </c>
      <c r="G150" s="133" t="s">
        <v>584</v>
      </c>
      <c r="H150" s="133">
        <v>850</v>
      </c>
      <c r="I150" s="133">
        <v>50</v>
      </c>
      <c r="J150" s="133">
        <v>15</v>
      </c>
      <c r="K150" s="133">
        <v>440</v>
      </c>
      <c r="L150" s="133">
        <v>425</v>
      </c>
      <c r="M150" s="117" t="s">
        <v>580</v>
      </c>
    </row>
    <row r="151" spans="1:13" ht="14.25" x14ac:dyDescent="0.35">
      <c r="A151" s="116">
        <v>148</v>
      </c>
      <c r="B151" s="132">
        <v>8984890067748</v>
      </c>
      <c r="C151" s="133" t="s">
        <v>992</v>
      </c>
      <c r="D151" s="134" t="s">
        <v>1221</v>
      </c>
      <c r="E151" s="134" t="s">
        <v>783</v>
      </c>
      <c r="F151" s="135" t="s">
        <v>1222</v>
      </c>
      <c r="G151" s="133" t="s">
        <v>589</v>
      </c>
      <c r="H151" s="133">
        <v>1710</v>
      </c>
      <c r="I151" s="133">
        <v>50</v>
      </c>
      <c r="J151" s="133">
        <v>15</v>
      </c>
      <c r="K151" s="133">
        <v>870</v>
      </c>
      <c r="L151" s="133">
        <v>855</v>
      </c>
      <c r="M151" s="117" t="s">
        <v>580</v>
      </c>
    </row>
    <row r="152" spans="1:13" ht="14.25" x14ac:dyDescent="0.35">
      <c r="A152" s="116">
        <v>149</v>
      </c>
      <c r="B152" s="132">
        <v>8984890067747</v>
      </c>
      <c r="C152" s="133" t="s">
        <v>978</v>
      </c>
      <c r="D152" s="134" t="s">
        <v>1221</v>
      </c>
      <c r="E152" s="134" t="s">
        <v>695</v>
      </c>
      <c r="F152" s="135" t="s">
        <v>1223</v>
      </c>
      <c r="G152" s="133" t="s">
        <v>589</v>
      </c>
      <c r="H152" s="133">
        <v>1610</v>
      </c>
      <c r="I152" s="133">
        <v>50</v>
      </c>
      <c r="J152" s="133">
        <v>15</v>
      </c>
      <c r="K152" s="133">
        <v>1142</v>
      </c>
      <c r="L152" s="133">
        <v>1127</v>
      </c>
      <c r="M152" s="117" t="s">
        <v>580</v>
      </c>
    </row>
    <row r="153" spans="1:13" ht="14.25" x14ac:dyDescent="0.35">
      <c r="A153" s="116">
        <v>150</v>
      </c>
      <c r="B153" s="132">
        <v>8804890067746</v>
      </c>
      <c r="C153" s="133" t="s">
        <v>938</v>
      </c>
      <c r="D153" s="134" t="s">
        <v>1224</v>
      </c>
      <c r="E153" s="134" t="s">
        <v>940</v>
      </c>
      <c r="F153" s="135" t="s">
        <v>941</v>
      </c>
      <c r="G153" s="133" t="s">
        <v>912</v>
      </c>
      <c r="H153" s="133">
        <v>620</v>
      </c>
      <c r="I153" s="133">
        <v>50</v>
      </c>
      <c r="J153" s="133">
        <v>15</v>
      </c>
      <c r="K153" s="133">
        <v>201</v>
      </c>
      <c r="L153" s="133">
        <v>186</v>
      </c>
      <c r="M153" s="117" t="s">
        <v>580</v>
      </c>
    </row>
    <row r="154" spans="1:13" ht="14.25" x14ac:dyDescent="0.35">
      <c r="A154" s="116">
        <v>151</v>
      </c>
      <c r="B154" s="132">
        <v>8804890067745</v>
      </c>
      <c r="C154" s="133" t="s">
        <v>1225</v>
      </c>
      <c r="D154" s="134" t="s">
        <v>1224</v>
      </c>
      <c r="E154" s="134" t="s">
        <v>748</v>
      </c>
      <c r="F154" s="135" t="s">
        <v>1226</v>
      </c>
      <c r="G154" s="133" t="s">
        <v>1227</v>
      </c>
      <c r="H154" s="133">
        <v>500</v>
      </c>
      <c r="I154" s="133">
        <v>50</v>
      </c>
      <c r="J154" s="133">
        <v>15</v>
      </c>
      <c r="K154" s="133">
        <v>315</v>
      </c>
      <c r="L154" s="133">
        <v>300</v>
      </c>
      <c r="M154" s="117" t="s">
        <v>580</v>
      </c>
    </row>
    <row r="155" spans="1:13" ht="14.25" x14ac:dyDescent="0.35">
      <c r="A155" s="116">
        <v>152</v>
      </c>
      <c r="B155" s="132">
        <v>3244889722670</v>
      </c>
      <c r="C155" s="133" t="s">
        <v>1228</v>
      </c>
      <c r="D155" s="134" t="s">
        <v>1224</v>
      </c>
      <c r="E155" s="134" t="s">
        <v>1229</v>
      </c>
      <c r="F155" s="135" t="s">
        <v>1230</v>
      </c>
      <c r="G155" s="133" t="s">
        <v>1006</v>
      </c>
      <c r="H155" s="133">
        <v>510</v>
      </c>
      <c r="I155" s="133">
        <v>50</v>
      </c>
      <c r="J155" s="133">
        <v>15</v>
      </c>
      <c r="K155" s="133">
        <v>15</v>
      </c>
      <c r="L155" s="133">
        <v>0</v>
      </c>
      <c r="M155" s="117" t="s">
        <v>580</v>
      </c>
    </row>
    <row r="156" spans="1:13" ht="14.25" x14ac:dyDescent="0.35">
      <c r="A156" s="116">
        <v>153</v>
      </c>
      <c r="B156" s="132">
        <v>8804890067744</v>
      </c>
      <c r="C156" s="133" t="s">
        <v>682</v>
      </c>
      <c r="D156" s="134" t="s">
        <v>1231</v>
      </c>
      <c r="E156" s="134" t="s">
        <v>684</v>
      </c>
      <c r="F156" s="135" t="s">
        <v>920</v>
      </c>
      <c r="G156" s="133" t="s">
        <v>899</v>
      </c>
      <c r="H156" s="133">
        <v>600</v>
      </c>
      <c r="I156" s="133">
        <v>50</v>
      </c>
      <c r="J156" s="133">
        <v>15</v>
      </c>
      <c r="K156" s="133">
        <v>495</v>
      </c>
      <c r="L156" s="133">
        <v>480</v>
      </c>
      <c r="M156" s="117" t="s">
        <v>580</v>
      </c>
    </row>
    <row r="157" spans="1:13" ht="14.25" x14ac:dyDescent="0.35">
      <c r="A157" s="116">
        <v>154</v>
      </c>
      <c r="B157" s="132">
        <v>8474890067743</v>
      </c>
      <c r="C157" s="133" t="s">
        <v>1232</v>
      </c>
      <c r="D157" s="134" t="s">
        <v>1231</v>
      </c>
      <c r="E157" s="134" t="s">
        <v>687</v>
      </c>
      <c r="F157" s="135" t="s">
        <v>1233</v>
      </c>
      <c r="G157" s="133" t="s">
        <v>850</v>
      </c>
      <c r="H157" s="133">
        <v>490</v>
      </c>
      <c r="I157" s="133">
        <v>50</v>
      </c>
      <c r="J157" s="133">
        <v>15</v>
      </c>
      <c r="K157" s="133">
        <v>505</v>
      </c>
      <c r="L157" s="133">
        <v>490</v>
      </c>
      <c r="M157" s="117" t="s">
        <v>580</v>
      </c>
    </row>
    <row r="158" spans="1:13" ht="14.25" x14ac:dyDescent="0.35">
      <c r="A158" s="116">
        <v>155</v>
      </c>
      <c r="B158" s="132">
        <v>9994890067742</v>
      </c>
      <c r="C158" s="133" t="s">
        <v>1234</v>
      </c>
      <c r="D158" s="134" t="s">
        <v>1235</v>
      </c>
      <c r="E158" s="134" t="s">
        <v>1236</v>
      </c>
      <c r="F158" s="135" t="s">
        <v>1237</v>
      </c>
      <c r="G158" s="133" t="s">
        <v>957</v>
      </c>
      <c r="H158" s="133">
        <v>1010</v>
      </c>
      <c r="I158" s="133">
        <v>50</v>
      </c>
      <c r="J158" s="133">
        <v>15</v>
      </c>
      <c r="K158" s="133">
        <v>520</v>
      </c>
      <c r="L158" s="133">
        <v>505</v>
      </c>
      <c r="M158" s="117" t="s">
        <v>580</v>
      </c>
    </row>
    <row r="159" spans="1:13" ht="14.25" x14ac:dyDescent="0.35">
      <c r="A159" s="116">
        <v>156</v>
      </c>
      <c r="B159" s="132">
        <v>9994890067741</v>
      </c>
      <c r="C159" s="133" t="s">
        <v>1238</v>
      </c>
      <c r="D159" s="134" t="s">
        <v>1235</v>
      </c>
      <c r="E159" s="134" t="s">
        <v>1239</v>
      </c>
      <c r="F159" s="135" t="s">
        <v>1240</v>
      </c>
      <c r="G159" s="133" t="s">
        <v>589</v>
      </c>
      <c r="H159" s="133">
        <v>1600</v>
      </c>
      <c r="I159" s="133">
        <v>50</v>
      </c>
      <c r="J159" s="133">
        <v>15</v>
      </c>
      <c r="K159" s="133">
        <v>655</v>
      </c>
      <c r="L159" s="133">
        <v>640</v>
      </c>
      <c r="M159" s="117" t="s">
        <v>580</v>
      </c>
    </row>
    <row r="160" spans="1:13" ht="14.25" x14ac:dyDescent="0.35">
      <c r="A160" s="116">
        <v>157</v>
      </c>
      <c r="B160" s="132">
        <v>8804890067740</v>
      </c>
      <c r="C160" s="133" t="s">
        <v>1241</v>
      </c>
      <c r="D160" s="134" t="s">
        <v>1205</v>
      </c>
      <c r="E160" s="134" t="s">
        <v>684</v>
      </c>
      <c r="F160" s="135" t="s">
        <v>1242</v>
      </c>
      <c r="G160" s="133" t="s">
        <v>899</v>
      </c>
      <c r="H160" s="133">
        <v>600</v>
      </c>
      <c r="I160" s="133">
        <v>50</v>
      </c>
      <c r="J160" s="133">
        <v>15</v>
      </c>
      <c r="K160" s="133">
        <v>495</v>
      </c>
      <c r="L160" s="133">
        <v>480</v>
      </c>
      <c r="M160" s="117" t="s">
        <v>580</v>
      </c>
    </row>
    <row r="161" spans="1:13" ht="14.25" x14ac:dyDescent="0.35">
      <c r="A161" s="116">
        <v>158</v>
      </c>
      <c r="B161" s="132">
        <v>8335465377714</v>
      </c>
      <c r="C161" s="133" t="s">
        <v>1243</v>
      </c>
      <c r="D161" s="134" t="s">
        <v>1244</v>
      </c>
      <c r="E161" s="134" t="s">
        <v>1245</v>
      </c>
      <c r="F161" s="135" t="s">
        <v>1246</v>
      </c>
      <c r="G161" s="133" t="s">
        <v>957</v>
      </c>
      <c r="H161" s="133">
        <v>680</v>
      </c>
      <c r="I161" s="133">
        <v>50</v>
      </c>
      <c r="J161" s="133">
        <v>15</v>
      </c>
      <c r="K161" s="133">
        <v>559</v>
      </c>
      <c r="L161" s="133">
        <v>544</v>
      </c>
      <c r="M161" s="117" t="s">
        <v>580</v>
      </c>
    </row>
    <row r="162" spans="1:13" ht="14.25" x14ac:dyDescent="0.35">
      <c r="A162" s="118">
        <v>159</v>
      </c>
      <c r="B162" s="131">
        <v>184889722669</v>
      </c>
      <c r="C162" s="119" t="s">
        <v>1247</v>
      </c>
      <c r="D162" s="120" t="s">
        <v>1244</v>
      </c>
      <c r="E162" s="120" t="s">
        <v>1248</v>
      </c>
      <c r="F162" s="121" t="s">
        <v>1249</v>
      </c>
      <c r="G162" s="119" t="s">
        <v>957</v>
      </c>
      <c r="H162" s="119">
        <v>680</v>
      </c>
      <c r="I162" s="119">
        <v>50</v>
      </c>
      <c r="J162" s="119">
        <v>15</v>
      </c>
      <c r="K162" s="119">
        <v>745</v>
      </c>
      <c r="L162" s="119" t="s">
        <v>19</v>
      </c>
      <c r="M162" s="122"/>
    </row>
    <row r="163" spans="1:13" ht="14.25" x14ac:dyDescent="0.35">
      <c r="A163" s="116">
        <v>160</v>
      </c>
      <c r="B163" s="132">
        <v>8335465377715</v>
      </c>
      <c r="C163" s="133" t="s">
        <v>1250</v>
      </c>
      <c r="D163" s="134" t="s">
        <v>1224</v>
      </c>
      <c r="E163" s="134" t="s">
        <v>1251</v>
      </c>
      <c r="F163" s="135" t="s">
        <v>1252</v>
      </c>
      <c r="G163" s="133" t="s">
        <v>1253</v>
      </c>
      <c r="H163" s="133">
        <v>340</v>
      </c>
      <c r="I163" s="133">
        <v>50</v>
      </c>
      <c r="J163" s="133">
        <v>15</v>
      </c>
      <c r="K163" s="133">
        <v>219</v>
      </c>
      <c r="L163" s="133">
        <v>204</v>
      </c>
      <c r="M163" s="117" t="s">
        <v>580</v>
      </c>
    </row>
    <row r="164" spans="1:13" ht="14.25" x14ac:dyDescent="0.35">
      <c r="A164" s="118">
        <v>161</v>
      </c>
      <c r="B164" s="131">
        <v>8804890067773</v>
      </c>
      <c r="C164" s="119" t="s">
        <v>1254</v>
      </c>
      <c r="D164" s="120" t="s">
        <v>1156</v>
      </c>
      <c r="E164" s="120" t="s">
        <v>1051</v>
      </c>
      <c r="F164" s="123" t="s">
        <v>1255</v>
      </c>
      <c r="G164" s="119" t="s">
        <v>991</v>
      </c>
      <c r="H164" s="119">
        <v>800</v>
      </c>
      <c r="I164" s="119">
        <v>50</v>
      </c>
      <c r="J164" s="119">
        <v>15</v>
      </c>
      <c r="K164" s="119">
        <v>865</v>
      </c>
      <c r="L164" s="119" t="s">
        <v>19</v>
      </c>
      <c r="M164" s="122"/>
    </row>
    <row r="165" spans="1:13" ht="14.25" x14ac:dyDescent="0.35">
      <c r="A165" s="116">
        <v>162</v>
      </c>
      <c r="B165" s="132">
        <v>8804890067772</v>
      </c>
      <c r="C165" s="133" t="s">
        <v>1256</v>
      </c>
      <c r="D165" s="134" t="s">
        <v>1196</v>
      </c>
      <c r="E165" s="134" t="s">
        <v>1077</v>
      </c>
      <c r="F165" s="136" t="s">
        <v>1257</v>
      </c>
      <c r="G165" s="133" t="s">
        <v>991</v>
      </c>
      <c r="H165" s="133">
        <v>820</v>
      </c>
      <c r="I165" s="133">
        <v>50</v>
      </c>
      <c r="J165" s="133">
        <v>15</v>
      </c>
      <c r="K165" s="133">
        <v>261</v>
      </c>
      <c r="L165" s="133">
        <v>246</v>
      </c>
      <c r="M165" s="117" t="s">
        <v>580</v>
      </c>
    </row>
    <row r="166" spans="1:13" ht="14.25" x14ac:dyDescent="0.35">
      <c r="A166" s="118">
        <v>163</v>
      </c>
      <c r="B166" s="131">
        <v>8804890067771</v>
      </c>
      <c r="C166" s="119" t="s">
        <v>1256</v>
      </c>
      <c r="D166" s="120" t="s">
        <v>1069</v>
      </c>
      <c r="E166" s="120" t="s">
        <v>1077</v>
      </c>
      <c r="F166" s="123" t="s">
        <v>1257</v>
      </c>
      <c r="G166" s="119" t="s">
        <v>991</v>
      </c>
      <c r="H166" s="119">
        <v>820</v>
      </c>
      <c r="I166" s="119">
        <v>50</v>
      </c>
      <c r="J166" s="119">
        <v>15</v>
      </c>
      <c r="K166" s="119">
        <v>885</v>
      </c>
      <c r="L166" s="119" t="s">
        <v>19</v>
      </c>
      <c r="M166" s="122"/>
    </row>
    <row r="167" spans="1:13" ht="14.25" x14ac:dyDescent="0.35">
      <c r="A167" s="116">
        <v>164</v>
      </c>
      <c r="B167" s="132">
        <v>8804890067770</v>
      </c>
      <c r="C167" s="133" t="s">
        <v>1256</v>
      </c>
      <c r="D167" s="134" t="s">
        <v>1135</v>
      </c>
      <c r="E167" s="134" t="s">
        <v>1077</v>
      </c>
      <c r="F167" s="136" t="s">
        <v>1257</v>
      </c>
      <c r="G167" s="133" t="s">
        <v>991</v>
      </c>
      <c r="H167" s="133">
        <v>820</v>
      </c>
      <c r="I167" s="133">
        <v>50</v>
      </c>
      <c r="J167" s="133">
        <v>15</v>
      </c>
      <c r="K167" s="133">
        <v>425</v>
      </c>
      <c r="L167" s="133">
        <v>410</v>
      </c>
      <c r="M167" s="117" t="s">
        <v>580</v>
      </c>
    </row>
    <row r="168" spans="1:13" ht="14.25" x14ac:dyDescent="0.35">
      <c r="A168" s="116">
        <v>165</v>
      </c>
      <c r="B168" s="132">
        <v>8804890067769</v>
      </c>
      <c r="C168" s="133" t="s">
        <v>1258</v>
      </c>
      <c r="D168" s="134" t="s">
        <v>1168</v>
      </c>
      <c r="E168" s="134" t="s">
        <v>732</v>
      </c>
      <c r="F168" s="136" t="s">
        <v>1259</v>
      </c>
      <c r="G168" s="133" t="s">
        <v>1253</v>
      </c>
      <c r="H168" s="133">
        <v>1340</v>
      </c>
      <c r="I168" s="133">
        <v>50</v>
      </c>
      <c r="J168" s="133">
        <v>15</v>
      </c>
      <c r="K168" s="133">
        <v>283</v>
      </c>
      <c r="L168" s="133">
        <v>268</v>
      </c>
      <c r="M168" s="117" t="s">
        <v>580</v>
      </c>
    </row>
    <row r="169" spans="1:13" ht="14.25" x14ac:dyDescent="0.35">
      <c r="A169" s="116">
        <v>166</v>
      </c>
      <c r="B169" s="132">
        <v>3244890067768</v>
      </c>
      <c r="C169" s="133" t="s">
        <v>1128</v>
      </c>
      <c r="D169" s="134" t="s">
        <v>1215</v>
      </c>
      <c r="E169" s="134" t="s">
        <v>626</v>
      </c>
      <c r="F169" s="136" t="s">
        <v>1260</v>
      </c>
      <c r="G169" s="133" t="s">
        <v>1261</v>
      </c>
      <c r="H169" s="133">
        <v>1110</v>
      </c>
      <c r="I169" s="133">
        <v>50</v>
      </c>
      <c r="J169" s="133">
        <v>15</v>
      </c>
      <c r="K169" s="133">
        <v>15</v>
      </c>
      <c r="L169" s="133">
        <v>0</v>
      </c>
      <c r="M169" s="117" t="s">
        <v>580</v>
      </c>
    </row>
    <row r="170" spans="1:13" ht="14.25" x14ac:dyDescent="0.35">
      <c r="A170" s="116">
        <v>167</v>
      </c>
      <c r="B170" s="132">
        <v>8804890067796</v>
      </c>
      <c r="C170" s="133" t="s">
        <v>613</v>
      </c>
      <c r="D170" s="134" t="s">
        <v>1004</v>
      </c>
      <c r="E170" s="134" t="s">
        <v>614</v>
      </c>
      <c r="F170" s="136" t="s">
        <v>1262</v>
      </c>
      <c r="G170" s="133" t="s">
        <v>1116</v>
      </c>
      <c r="H170" s="133">
        <v>1140</v>
      </c>
      <c r="I170" s="133">
        <v>50</v>
      </c>
      <c r="J170" s="133">
        <v>15</v>
      </c>
      <c r="K170" s="133">
        <v>1041</v>
      </c>
      <c r="L170" s="133">
        <v>1026</v>
      </c>
      <c r="M170" s="117" t="s">
        <v>580</v>
      </c>
    </row>
    <row r="171" spans="1:13" ht="14.25" x14ac:dyDescent="0.35">
      <c r="A171" s="116">
        <v>168</v>
      </c>
      <c r="B171" s="132">
        <v>8804890067797</v>
      </c>
      <c r="C171" s="133" t="s">
        <v>613</v>
      </c>
      <c r="D171" s="134" t="s">
        <v>909</v>
      </c>
      <c r="E171" s="134" t="s">
        <v>614</v>
      </c>
      <c r="F171" s="136" t="s">
        <v>1262</v>
      </c>
      <c r="G171" s="133" t="s">
        <v>1116</v>
      </c>
      <c r="H171" s="133">
        <v>1140</v>
      </c>
      <c r="I171" s="133">
        <v>50</v>
      </c>
      <c r="J171" s="133">
        <v>15</v>
      </c>
      <c r="K171" s="133">
        <v>1041</v>
      </c>
      <c r="L171" s="133">
        <v>1026</v>
      </c>
      <c r="M171" s="117" t="s">
        <v>580</v>
      </c>
    </row>
    <row r="172" spans="1:13" ht="14.25" x14ac:dyDescent="0.35">
      <c r="A172" s="118">
        <v>169</v>
      </c>
      <c r="B172" s="131">
        <v>8804890067789</v>
      </c>
      <c r="C172" s="119" t="s">
        <v>1263</v>
      </c>
      <c r="D172" s="120" t="s">
        <v>1264</v>
      </c>
      <c r="E172" s="120" t="s">
        <v>611</v>
      </c>
      <c r="F172" s="123" t="s">
        <v>1265</v>
      </c>
      <c r="G172" s="119" t="s">
        <v>1006</v>
      </c>
      <c r="H172" s="119">
        <v>810</v>
      </c>
      <c r="I172" s="119">
        <v>50</v>
      </c>
      <c r="J172" s="119">
        <v>15</v>
      </c>
      <c r="K172" s="119">
        <v>875</v>
      </c>
      <c r="L172" s="119" t="s">
        <v>19</v>
      </c>
      <c r="M172" s="122"/>
    </row>
    <row r="173" spans="1:13" ht="14.25" x14ac:dyDescent="0.35">
      <c r="A173" s="118">
        <v>170</v>
      </c>
      <c r="B173" s="131">
        <v>9994890067788</v>
      </c>
      <c r="C173" s="119" t="s">
        <v>839</v>
      </c>
      <c r="D173" s="120" t="s">
        <v>1264</v>
      </c>
      <c r="E173" s="120" t="s">
        <v>614</v>
      </c>
      <c r="F173" s="123" t="s">
        <v>840</v>
      </c>
      <c r="G173" s="119" t="s">
        <v>1060</v>
      </c>
      <c r="H173" s="119">
        <v>1200</v>
      </c>
      <c r="I173" s="119">
        <v>50</v>
      </c>
      <c r="J173" s="119">
        <v>15</v>
      </c>
      <c r="K173" s="119">
        <v>1265</v>
      </c>
      <c r="L173" s="119" t="s">
        <v>19</v>
      </c>
      <c r="M173" s="122"/>
    </row>
    <row r="174" spans="1:13" ht="14.25" x14ac:dyDescent="0.35">
      <c r="A174" s="116">
        <v>171</v>
      </c>
      <c r="B174" s="132">
        <v>9994890067787</v>
      </c>
      <c r="C174" s="133" t="s">
        <v>1266</v>
      </c>
      <c r="D174" s="134" t="s">
        <v>1267</v>
      </c>
      <c r="E174" s="134" t="s">
        <v>611</v>
      </c>
      <c r="F174" s="136" t="s">
        <v>1268</v>
      </c>
      <c r="G174" s="133" t="s">
        <v>1060</v>
      </c>
      <c r="H174" s="133">
        <v>910</v>
      </c>
      <c r="I174" s="133">
        <v>50</v>
      </c>
      <c r="J174" s="133">
        <v>15</v>
      </c>
      <c r="K174" s="133">
        <v>834</v>
      </c>
      <c r="L174" s="133">
        <v>819</v>
      </c>
      <c r="M174" s="117" t="s">
        <v>580</v>
      </c>
    </row>
    <row r="175" spans="1:13" ht="14.25" x14ac:dyDescent="0.35">
      <c r="A175" s="116">
        <v>172</v>
      </c>
      <c r="B175" s="132">
        <v>8804890067786</v>
      </c>
      <c r="C175" s="133" t="s">
        <v>904</v>
      </c>
      <c r="D175" s="134" t="s">
        <v>1267</v>
      </c>
      <c r="E175" s="134" t="s">
        <v>614</v>
      </c>
      <c r="F175" s="136" t="s">
        <v>922</v>
      </c>
      <c r="G175" s="133" t="s">
        <v>1116</v>
      </c>
      <c r="H175" s="133">
        <v>1160</v>
      </c>
      <c r="I175" s="133">
        <v>50</v>
      </c>
      <c r="J175" s="133">
        <v>15</v>
      </c>
      <c r="K175" s="133">
        <v>711</v>
      </c>
      <c r="L175" s="133">
        <v>696</v>
      </c>
      <c r="M175" s="117" t="s">
        <v>580</v>
      </c>
    </row>
    <row r="176" spans="1:13" ht="14.25" x14ac:dyDescent="0.35">
      <c r="A176" s="116">
        <v>173</v>
      </c>
      <c r="B176" s="132">
        <v>7844890067887</v>
      </c>
      <c r="C176" s="133" t="s">
        <v>636</v>
      </c>
      <c r="D176" s="134" t="s">
        <v>1269</v>
      </c>
      <c r="E176" s="134" t="s">
        <v>638</v>
      </c>
      <c r="F176" s="136" t="s">
        <v>1270</v>
      </c>
      <c r="G176" s="133" t="s">
        <v>910</v>
      </c>
      <c r="H176" s="133">
        <v>1020</v>
      </c>
      <c r="I176" s="133">
        <v>50</v>
      </c>
      <c r="J176" s="133">
        <v>15</v>
      </c>
      <c r="K176" s="133">
        <v>219</v>
      </c>
      <c r="L176" s="133">
        <v>204</v>
      </c>
      <c r="M176" s="117" t="s">
        <v>580</v>
      </c>
    </row>
    <row r="177" spans="1:13" ht="14.25" x14ac:dyDescent="0.35">
      <c r="A177" s="118">
        <v>174</v>
      </c>
      <c r="B177" s="131">
        <v>7844890067888</v>
      </c>
      <c r="C177" s="119" t="s">
        <v>769</v>
      </c>
      <c r="D177" s="120" t="s">
        <v>1269</v>
      </c>
      <c r="E177" s="120" t="s">
        <v>771</v>
      </c>
      <c r="F177" s="123" t="s">
        <v>772</v>
      </c>
      <c r="G177" s="119" t="s">
        <v>951</v>
      </c>
      <c r="H177" s="119">
        <v>1220</v>
      </c>
      <c r="I177" s="119">
        <v>50</v>
      </c>
      <c r="J177" s="119">
        <v>15</v>
      </c>
      <c r="K177" s="119">
        <v>1285</v>
      </c>
      <c r="L177" s="119" t="s">
        <v>19</v>
      </c>
      <c r="M177" s="122"/>
    </row>
    <row r="178" spans="1:13" ht="14.25" x14ac:dyDescent="0.35">
      <c r="A178" s="116">
        <v>175</v>
      </c>
      <c r="B178" s="132">
        <v>8804890067884</v>
      </c>
      <c r="C178" s="133" t="s">
        <v>708</v>
      </c>
      <c r="D178" s="134" t="s">
        <v>1271</v>
      </c>
      <c r="E178" s="134" t="s">
        <v>658</v>
      </c>
      <c r="F178" s="136" t="s">
        <v>710</v>
      </c>
      <c r="G178" s="133" t="s">
        <v>1006</v>
      </c>
      <c r="H178" s="133">
        <v>400</v>
      </c>
      <c r="I178" s="133">
        <v>50</v>
      </c>
      <c r="J178" s="133">
        <v>15</v>
      </c>
      <c r="K178" s="133">
        <v>175</v>
      </c>
      <c r="L178" s="133">
        <v>160</v>
      </c>
      <c r="M178" s="117" t="s">
        <v>580</v>
      </c>
    </row>
    <row r="179" spans="1:13" ht="14.25" x14ac:dyDescent="0.35">
      <c r="A179" s="116">
        <v>176</v>
      </c>
      <c r="B179" s="132">
        <v>8804890067885</v>
      </c>
      <c r="C179" s="133" t="s">
        <v>711</v>
      </c>
      <c r="D179" s="134" t="s">
        <v>1271</v>
      </c>
      <c r="E179" s="134" t="s">
        <v>662</v>
      </c>
      <c r="F179" s="136" t="s">
        <v>1272</v>
      </c>
      <c r="G179" s="133" t="s">
        <v>910</v>
      </c>
      <c r="H179" s="133">
        <v>890</v>
      </c>
      <c r="I179" s="133">
        <v>50</v>
      </c>
      <c r="J179" s="133">
        <v>15</v>
      </c>
      <c r="K179" s="133">
        <v>282</v>
      </c>
      <c r="L179" s="133">
        <v>267</v>
      </c>
      <c r="M179" s="117" t="s">
        <v>580</v>
      </c>
    </row>
    <row r="180" spans="1:13" ht="14.25" x14ac:dyDescent="0.35">
      <c r="A180" s="116">
        <v>177</v>
      </c>
      <c r="B180" s="132">
        <v>7844890067883</v>
      </c>
      <c r="C180" s="133" t="s">
        <v>1273</v>
      </c>
      <c r="D180" s="134" t="s">
        <v>1274</v>
      </c>
      <c r="E180" s="134" t="s">
        <v>1070</v>
      </c>
      <c r="F180" s="136" t="s">
        <v>1275</v>
      </c>
      <c r="G180" s="133" t="s">
        <v>985</v>
      </c>
      <c r="H180" s="133">
        <v>660</v>
      </c>
      <c r="I180" s="133">
        <v>50</v>
      </c>
      <c r="J180" s="133">
        <v>15</v>
      </c>
      <c r="K180" s="133">
        <v>213</v>
      </c>
      <c r="L180" s="133">
        <v>198</v>
      </c>
      <c r="M180" s="117" t="s">
        <v>580</v>
      </c>
    </row>
    <row r="181" spans="1:13" ht="14.25" x14ac:dyDescent="0.35">
      <c r="A181" s="118">
        <v>178</v>
      </c>
      <c r="B181" s="131">
        <v>8804890067882</v>
      </c>
      <c r="C181" s="119" t="s">
        <v>1256</v>
      </c>
      <c r="D181" s="120" t="s">
        <v>1274</v>
      </c>
      <c r="E181" s="120" t="s">
        <v>1077</v>
      </c>
      <c r="F181" s="123" t="s">
        <v>1257</v>
      </c>
      <c r="G181" s="119" t="s">
        <v>991</v>
      </c>
      <c r="H181" s="119">
        <v>820</v>
      </c>
      <c r="I181" s="119">
        <v>50</v>
      </c>
      <c r="J181" s="119">
        <v>15</v>
      </c>
      <c r="K181" s="119">
        <v>885</v>
      </c>
      <c r="L181" s="119" t="s">
        <v>19</v>
      </c>
      <c r="M181" s="122"/>
    </row>
    <row r="182" spans="1:13" ht="14.25" x14ac:dyDescent="0.35">
      <c r="A182" s="118">
        <v>179</v>
      </c>
      <c r="B182" s="131">
        <v>8804890067881</v>
      </c>
      <c r="C182" s="119" t="s">
        <v>616</v>
      </c>
      <c r="D182" s="120" t="s">
        <v>1276</v>
      </c>
      <c r="E182" s="120" t="s">
        <v>618</v>
      </c>
      <c r="F182" s="123" t="s">
        <v>619</v>
      </c>
      <c r="G182" s="119" t="s">
        <v>1006</v>
      </c>
      <c r="H182" s="119">
        <v>390</v>
      </c>
      <c r="I182" s="119">
        <v>50</v>
      </c>
      <c r="J182" s="119">
        <v>15</v>
      </c>
      <c r="K182" s="119">
        <v>455</v>
      </c>
      <c r="L182" s="119" t="s">
        <v>19</v>
      </c>
      <c r="M182" s="122"/>
    </row>
    <row r="183" spans="1:13" ht="14.25" x14ac:dyDescent="0.35">
      <c r="A183" s="118">
        <v>180</v>
      </c>
      <c r="B183" s="131">
        <v>8804890067879</v>
      </c>
      <c r="C183" s="119" t="s">
        <v>599</v>
      </c>
      <c r="D183" s="120" t="s">
        <v>1277</v>
      </c>
      <c r="E183" s="120" t="s">
        <v>601</v>
      </c>
      <c r="F183" s="123" t="s">
        <v>602</v>
      </c>
      <c r="G183" s="119" t="s">
        <v>899</v>
      </c>
      <c r="H183" s="119">
        <v>800</v>
      </c>
      <c r="I183" s="119">
        <v>50</v>
      </c>
      <c r="J183" s="119">
        <v>15</v>
      </c>
      <c r="K183" s="119">
        <v>865</v>
      </c>
      <c r="L183" s="119" t="s">
        <v>19</v>
      </c>
      <c r="M183" s="122"/>
    </row>
    <row r="184" spans="1:13" ht="14.25" x14ac:dyDescent="0.35">
      <c r="A184" s="118">
        <v>181</v>
      </c>
      <c r="B184" s="131">
        <v>8804890067880</v>
      </c>
      <c r="C184" s="119" t="s">
        <v>599</v>
      </c>
      <c r="D184" s="120" t="s">
        <v>1278</v>
      </c>
      <c r="E184" s="120" t="s">
        <v>601</v>
      </c>
      <c r="F184" s="123" t="s">
        <v>602</v>
      </c>
      <c r="G184" s="119" t="s">
        <v>899</v>
      </c>
      <c r="H184" s="119">
        <v>800</v>
      </c>
      <c r="I184" s="119">
        <v>50</v>
      </c>
      <c r="J184" s="119">
        <v>15</v>
      </c>
      <c r="K184" s="119">
        <v>865</v>
      </c>
      <c r="L184" s="119" t="s">
        <v>19</v>
      </c>
      <c r="M184" s="122"/>
    </row>
    <row r="185" spans="1:13" ht="14.25" x14ac:dyDescent="0.35">
      <c r="A185" s="118">
        <v>182</v>
      </c>
      <c r="B185" s="131">
        <v>8764890067877</v>
      </c>
      <c r="C185" s="119" t="s">
        <v>607</v>
      </c>
      <c r="D185" s="120" t="s">
        <v>1277</v>
      </c>
      <c r="E185" s="120" t="s">
        <v>604</v>
      </c>
      <c r="F185" s="123" t="s">
        <v>1279</v>
      </c>
      <c r="G185" s="119" t="s">
        <v>1111</v>
      </c>
      <c r="H185" s="119">
        <v>820</v>
      </c>
      <c r="I185" s="119">
        <v>50</v>
      </c>
      <c r="J185" s="119">
        <v>15</v>
      </c>
      <c r="K185" s="119">
        <v>885</v>
      </c>
      <c r="L185" s="119" t="s">
        <v>19</v>
      </c>
      <c r="M185" s="122"/>
    </row>
    <row r="186" spans="1:13" ht="14.25" x14ac:dyDescent="0.35">
      <c r="A186" s="118">
        <v>183</v>
      </c>
      <c r="B186" s="131">
        <v>8764890067878</v>
      </c>
      <c r="C186" s="119" t="s">
        <v>607</v>
      </c>
      <c r="D186" s="120" t="s">
        <v>1278</v>
      </c>
      <c r="E186" s="120" t="s">
        <v>604</v>
      </c>
      <c r="F186" s="123" t="s">
        <v>1279</v>
      </c>
      <c r="G186" s="119" t="s">
        <v>1111</v>
      </c>
      <c r="H186" s="119">
        <v>820</v>
      </c>
      <c r="I186" s="119">
        <v>50</v>
      </c>
      <c r="J186" s="119">
        <v>15</v>
      </c>
      <c r="K186" s="119">
        <v>885</v>
      </c>
      <c r="L186" s="119" t="s">
        <v>19</v>
      </c>
      <c r="M186" s="122"/>
    </row>
    <row r="187" spans="1:13" ht="14.25" x14ac:dyDescent="0.35">
      <c r="A187" s="116">
        <v>184</v>
      </c>
      <c r="B187" s="132">
        <v>8984890067876</v>
      </c>
      <c r="C187" s="133" t="s">
        <v>1280</v>
      </c>
      <c r="D187" s="134" t="s">
        <v>1281</v>
      </c>
      <c r="E187" s="134" t="s">
        <v>1157</v>
      </c>
      <c r="F187" s="136" t="s">
        <v>1282</v>
      </c>
      <c r="G187" s="133" t="s">
        <v>589</v>
      </c>
      <c r="H187" s="133">
        <v>690</v>
      </c>
      <c r="I187" s="133">
        <v>50</v>
      </c>
      <c r="J187" s="133">
        <v>15</v>
      </c>
      <c r="K187" s="133">
        <v>222</v>
      </c>
      <c r="L187" s="133">
        <v>207</v>
      </c>
      <c r="M187" s="117" t="s">
        <v>580</v>
      </c>
    </row>
    <row r="188" spans="1:13" ht="14.25" x14ac:dyDescent="0.35">
      <c r="A188" s="118">
        <v>185</v>
      </c>
      <c r="B188" s="131">
        <v>7844890067875</v>
      </c>
      <c r="C188" s="119" t="s">
        <v>656</v>
      </c>
      <c r="D188" s="120" t="s">
        <v>1283</v>
      </c>
      <c r="E188" s="120" t="s">
        <v>658</v>
      </c>
      <c r="F188" s="123" t="s">
        <v>659</v>
      </c>
      <c r="G188" s="119" t="s">
        <v>647</v>
      </c>
      <c r="H188" s="119">
        <v>830</v>
      </c>
      <c r="I188" s="119">
        <v>50</v>
      </c>
      <c r="J188" s="119">
        <v>15</v>
      </c>
      <c r="K188" s="119">
        <v>895</v>
      </c>
      <c r="L188" s="119" t="s">
        <v>19</v>
      </c>
      <c r="M188" s="122"/>
    </row>
    <row r="189" spans="1:13" ht="14.25" x14ac:dyDescent="0.35">
      <c r="A189" s="116">
        <v>186</v>
      </c>
      <c r="B189" s="132">
        <v>4794890067886</v>
      </c>
      <c r="C189" s="133" t="s">
        <v>754</v>
      </c>
      <c r="D189" s="134" t="s">
        <v>1281</v>
      </c>
      <c r="E189" s="134" t="s">
        <v>1051</v>
      </c>
      <c r="F189" s="136" t="s">
        <v>1284</v>
      </c>
      <c r="G189" s="133" t="s">
        <v>589</v>
      </c>
      <c r="H189" s="133">
        <v>890</v>
      </c>
      <c r="I189" s="133">
        <v>50</v>
      </c>
      <c r="J189" s="133">
        <v>15</v>
      </c>
      <c r="K189" s="133">
        <v>282</v>
      </c>
      <c r="L189" s="133">
        <v>267</v>
      </c>
      <c r="M189" s="117" t="s">
        <v>580</v>
      </c>
    </row>
    <row r="190" spans="1:13" ht="14.25" x14ac:dyDescent="0.35">
      <c r="A190" s="116">
        <v>187</v>
      </c>
      <c r="B190" s="132">
        <v>7844890067873</v>
      </c>
      <c r="C190" s="133" t="s">
        <v>1285</v>
      </c>
      <c r="D190" s="133" t="s">
        <v>1286</v>
      </c>
      <c r="E190" s="134" t="s">
        <v>658</v>
      </c>
      <c r="F190" s="136" t="s">
        <v>1287</v>
      </c>
      <c r="G190" s="133" t="s">
        <v>647</v>
      </c>
      <c r="H190" s="133">
        <v>830</v>
      </c>
      <c r="I190" s="133">
        <v>50</v>
      </c>
      <c r="J190" s="133">
        <v>15</v>
      </c>
      <c r="K190" s="133">
        <v>879</v>
      </c>
      <c r="L190" s="133">
        <v>864</v>
      </c>
      <c r="M190" s="117" t="s">
        <v>580</v>
      </c>
    </row>
    <row r="191" spans="1:13" ht="14.25" x14ac:dyDescent="0.35">
      <c r="A191" s="116">
        <v>188</v>
      </c>
      <c r="B191" s="132">
        <v>7844890067874</v>
      </c>
      <c r="C191" s="133" t="s">
        <v>1285</v>
      </c>
      <c r="D191" s="133" t="s">
        <v>1288</v>
      </c>
      <c r="E191" s="134" t="s">
        <v>658</v>
      </c>
      <c r="F191" s="136" t="s">
        <v>1287</v>
      </c>
      <c r="G191" s="133" t="s">
        <v>647</v>
      </c>
      <c r="H191" s="133">
        <v>830</v>
      </c>
      <c r="I191" s="133">
        <v>50</v>
      </c>
      <c r="J191" s="133">
        <v>15</v>
      </c>
      <c r="K191" s="133">
        <v>879</v>
      </c>
      <c r="L191" s="133">
        <v>864</v>
      </c>
      <c r="M191" s="117" t="s">
        <v>580</v>
      </c>
    </row>
    <row r="192" spans="1:13" ht="14.25" x14ac:dyDescent="0.35">
      <c r="A192" s="116">
        <v>189</v>
      </c>
      <c r="B192" s="132">
        <v>7844890067872</v>
      </c>
      <c r="C192" s="133" t="s">
        <v>812</v>
      </c>
      <c r="D192" s="134" t="s">
        <v>1289</v>
      </c>
      <c r="E192" s="134" t="s">
        <v>718</v>
      </c>
      <c r="F192" s="136" t="s">
        <v>813</v>
      </c>
      <c r="G192" s="133" t="s">
        <v>647</v>
      </c>
      <c r="H192" s="133">
        <v>510</v>
      </c>
      <c r="I192" s="133">
        <v>50</v>
      </c>
      <c r="J192" s="133">
        <v>15</v>
      </c>
      <c r="K192" s="133">
        <v>168</v>
      </c>
      <c r="L192" s="133">
        <v>153</v>
      </c>
      <c r="M192" s="117" t="s">
        <v>580</v>
      </c>
    </row>
    <row r="193" spans="1:13" ht="14.25" x14ac:dyDescent="0.35">
      <c r="A193" s="116">
        <v>190</v>
      </c>
      <c r="B193" s="132">
        <v>7314890067871</v>
      </c>
      <c r="C193" s="133" t="s">
        <v>1119</v>
      </c>
      <c r="D193" s="134" t="s">
        <v>1289</v>
      </c>
      <c r="E193" s="134" t="s">
        <v>596</v>
      </c>
      <c r="F193" s="136" t="s">
        <v>1120</v>
      </c>
      <c r="G193" s="133" t="s">
        <v>899</v>
      </c>
      <c r="H193" s="133">
        <v>700</v>
      </c>
      <c r="I193" s="133">
        <v>50</v>
      </c>
      <c r="J193" s="133">
        <v>15</v>
      </c>
      <c r="K193" s="133">
        <v>225</v>
      </c>
      <c r="L193" s="133">
        <v>210</v>
      </c>
      <c r="M193" s="117" t="s">
        <v>580</v>
      </c>
    </row>
    <row r="194" spans="1:13" ht="14.25" x14ac:dyDescent="0.35">
      <c r="A194" s="116">
        <v>191</v>
      </c>
      <c r="B194" s="132">
        <v>7814890067870</v>
      </c>
      <c r="C194" s="133" t="s">
        <v>585</v>
      </c>
      <c r="D194" s="134" t="s">
        <v>1290</v>
      </c>
      <c r="E194" s="134" t="s">
        <v>587</v>
      </c>
      <c r="F194" s="136" t="s">
        <v>588</v>
      </c>
      <c r="G194" s="133" t="s">
        <v>899</v>
      </c>
      <c r="H194" s="133">
        <v>780</v>
      </c>
      <c r="I194" s="133">
        <v>50</v>
      </c>
      <c r="J194" s="133">
        <v>15</v>
      </c>
      <c r="K194" s="133">
        <v>15</v>
      </c>
      <c r="L194" s="133">
        <v>0</v>
      </c>
      <c r="M194" s="117" t="s">
        <v>580</v>
      </c>
    </row>
    <row r="195" spans="1:13" ht="14.25" x14ac:dyDescent="0.35">
      <c r="A195" s="118">
        <v>192</v>
      </c>
      <c r="B195" s="131">
        <v>7814890067869</v>
      </c>
      <c r="C195" s="119" t="s">
        <v>1291</v>
      </c>
      <c r="D195" s="120" t="s">
        <v>1290</v>
      </c>
      <c r="E195" s="120" t="s">
        <v>591</v>
      </c>
      <c r="F195" s="123" t="s">
        <v>1292</v>
      </c>
      <c r="G195" s="119" t="s">
        <v>584</v>
      </c>
      <c r="H195" s="119">
        <v>970</v>
      </c>
      <c r="I195" s="119">
        <v>50</v>
      </c>
      <c r="J195" s="119">
        <v>15</v>
      </c>
      <c r="K195" s="119">
        <v>1035</v>
      </c>
      <c r="L195" s="119" t="s">
        <v>19</v>
      </c>
      <c r="M195" s="122"/>
    </row>
    <row r="196" spans="1:13" ht="14.25" x14ac:dyDescent="0.35">
      <c r="A196" s="116">
        <v>193</v>
      </c>
      <c r="B196" s="132">
        <v>8984890067868</v>
      </c>
      <c r="C196" s="133" t="s">
        <v>777</v>
      </c>
      <c r="D196" s="134" t="s">
        <v>1293</v>
      </c>
      <c r="E196" s="134" t="s">
        <v>778</v>
      </c>
      <c r="F196" s="136" t="s">
        <v>1294</v>
      </c>
      <c r="G196" s="133" t="s">
        <v>589</v>
      </c>
      <c r="H196" s="133">
        <v>1360</v>
      </c>
      <c r="I196" s="133">
        <v>50</v>
      </c>
      <c r="J196" s="133">
        <v>15</v>
      </c>
      <c r="K196" s="133">
        <v>967</v>
      </c>
      <c r="L196" s="133">
        <v>952</v>
      </c>
      <c r="M196" s="117" t="s">
        <v>580</v>
      </c>
    </row>
    <row r="197" spans="1:13" ht="14.25" x14ac:dyDescent="0.35">
      <c r="A197" s="116">
        <v>194</v>
      </c>
      <c r="B197" s="132">
        <v>8804890067867</v>
      </c>
      <c r="C197" s="133" t="s">
        <v>1263</v>
      </c>
      <c r="D197" s="134" t="s">
        <v>1295</v>
      </c>
      <c r="E197" s="134" t="s">
        <v>611</v>
      </c>
      <c r="F197" s="136" t="s">
        <v>1296</v>
      </c>
      <c r="G197" s="133" t="s">
        <v>1006</v>
      </c>
      <c r="H197" s="133">
        <v>810</v>
      </c>
      <c r="I197" s="133">
        <v>50</v>
      </c>
      <c r="J197" s="133">
        <v>15</v>
      </c>
      <c r="K197" s="133">
        <v>339</v>
      </c>
      <c r="L197" s="133">
        <v>324</v>
      </c>
      <c r="M197" s="117" t="s">
        <v>580</v>
      </c>
    </row>
    <row r="198" spans="1:13" ht="14.25" x14ac:dyDescent="0.35">
      <c r="A198" s="116">
        <v>195</v>
      </c>
      <c r="B198" s="132">
        <v>9994890067866</v>
      </c>
      <c r="C198" s="133" t="s">
        <v>1297</v>
      </c>
      <c r="D198" s="134" t="s">
        <v>1298</v>
      </c>
      <c r="E198" s="134" t="s">
        <v>1138</v>
      </c>
      <c r="F198" s="136" t="s">
        <v>1299</v>
      </c>
      <c r="G198" s="133" t="s">
        <v>899</v>
      </c>
      <c r="H198" s="133">
        <v>1280</v>
      </c>
      <c r="I198" s="133">
        <v>50</v>
      </c>
      <c r="J198" s="133">
        <v>15</v>
      </c>
      <c r="K198" s="133">
        <v>527</v>
      </c>
      <c r="L198" s="133">
        <v>512</v>
      </c>
      <c r="M198" s="117" t="s">
        <v>580</v>
      </c>
    </row>
    <row r="199" spans="1:13" ht="14.25" x14ac:dyDescent="0.35">
      <c r="A199" s="118">
        <v>196</v>
      </c>
      <c r="B199" s="131">
        <v>9994890067865</v>
      </c>
      <c r="C199" s="119" t="s">
        <v>1300</v>
      </c>
      <c r="D199" s="120" t="s">
        <v>1298</v>
      </c>
      <c r="E199" s="120" t="s">
        <v>1141</v>
      </c>
      <c r="F199" s="123" t="s">
        <v>1301</v>
      </c>
      <c r="G199" s="119" t="s">
        <v>957</v>
      </c>
      <c r="H199" s="119">
        <v>980</v>
      </c>
      <c r="I199" s="119">
        <v>50</v>
      </c>
      <c r="J199" s="119">
        <v>15</v>
      </c>
      <c r="K199" s="119">
        <v>1045</v>
      </c>
      <c r="L199" s="119" t="s">
        <v>19</v>
      </c>
      <c r="M199" s="122"/>
    </row>
    <row r="200" spans="1:13" ht="14.25" x14ac:dyDescent="0.35">
      <c r="A200" s="118">
        <v>197</v>
      </c>
      <c r="B200" s="131">
        <v>7844890067864</v>
      </c>
      <c r="C200" s="119" t="s">
        <v>678</v>
      </c>
      <c r="D200" s="120" t="s">
        <v>1302</v>
      </c>
      <c r="E200" s="120" t="s">
        <v>680</v>
      </c>
      <c r="F200" s="123" t="s">
        <v>681</v>
      </c>
      <c r="G200" s="119" t="s">
        <v>1006</v>
      </c>
      <c r="H200" s="119">
        <v>1420</v>
      </c>
      <c r="I200" s="119">
        <v>50</v>
      </c>
      <c r="J200" s="119">
        <v>15</v>
      </c>
      <c r="K200" s="119">
        <v>1485</v>
      </c>
      <c r="L200" s="119" t="s">
        <v>19</v>
      </c>
      <c r="M200" s="122"/>
    </row>
    <row r="201" spans="1:13" ht="14.25" x14ac:dyDescent="0.35">
      <c r="A201" s="118">
        <v>198</v>
      </c>
      <c r="B201" s="131">
        <v>8804890067863</v>
      </c>
      <c r="C201" s="119" t="s">
        <v>1303</v>
      </c>
      <c r="D201" s="120" t="s">
        <v>1304</v>
      </c>
      <c r="E201" s="120" t="s">
        <v>718</v>
      </c>
      <c r="F201" s="123" t="s">
        <v>1305</v>
      </c>
      <c r="G201" s="119" t="s">
        <v>899</v>
      </c>
      <c r="H201" s="119">
        <v>450</v>
      </c>
      <c r="I201" s="119">
        <v>50</v>
      </c>
      <c r="J201" s="119">
        <v>15</v>
      </c>
      <c r="K201" s="119">
        <v>515</v>
      </c>
      <c r="L201" s="119" t="s">
        <v>19</v>
      </c>
      <c r="M201" s="122"/>
    </row>
    <row r="202" spans="1:13" ht="14.25" x14ac:dyDescent="0.35">
      <c r="A202" s="118">
        <v>199</v>
      </c>
      <c r="B202" s="131">
        <v>8264890067862</v>
      </c>
      <c r="C202" s="119" t="s">
        <v>1306</v>
      </c>
      <c r="D202" s="120" t="s">
        <v>1304</v>
      </c>
      <c r="E202" s="120" t="s">
        <v>596</v>
      </c>
      <c r="F202" s="123" t="s">
        <v>1307</v>
      </c>
      <c r="G202" s="119" t="s">
        <v>589</v>
      </c>
      <c r="H202" s="119">
        <v>790</v>
      </c>
      <c r="I202" s="119">
        <v>50</v>
      </c>
      <c r="J202" s="119">
        <v>15</v>
      </c>
      <c r="K202" s="119">
        <v>855</v>
      </c>
      <c r="L202" s="119" t="s">
        <v>19</v>
      </c>
      <c r="M202" s="122"/>
    </row>
    <row r="203" spans="1:13" ht="14.25" x14ac:dyDescent="0.35">
      <c r="A203" s="118">
        <v>200</v>
      </c>
      <c r="B203" s="131">
        <v>8804890067861</v>
      </c>
      <c r="C203" s="119" t="s">
        <v>1308</v>
      </c>
      <c r="D203" s="120" t="s">
        <v>1309</v>
      </c>
      <c r="E203" s="120" t="s">
        <v>1310</v>
      </c>
      <c r="F203" s="123" t="s">
        <v>1311</v>
      </c>
      <c r="G203" s="119" t="s">
        <v>1116</v>
      </c>
      <c r="H203" s="119">
        <v>590</v>
      </c>
      <c r="I203" s="119">
        <v>50</v>
      </c>
      <c r="J203" s="119">
        <v>15</v>
      </c>
      <c r="K203" s="119">
        <v>655</v>
      </c>
      <c r="L203" s="119" t="s">
        <v>19</v>
      </c>
      <c r="M203" s="122"/>
    </row>
    <row r="204" spans="1:13" ht="14.25" x14ac:dyDescent="0.35">
      <c r="A204" s="118">
        <v>201</v>
      </c>
      <c r="B204" s="131">
        <v>8804890067860</v>
      </c>
      <c r="C204" s="119" t="s">
        <v>670</v>
      </c>
      <c r="D204" s="120" t="s">
        <v>1309</v>
      </c>
      <c r="E204" s="120" t="s">
        <v>591</v>
      </c>
      <c r="F204" s="123" t="s">
        <v>671</v>
      </c>
      <c r="G204" s="119" t="s">
        <v>902</v>
      </c>
      <c r="H204" s="119">
        <v>940</v>
      </c>
      <c r="I204" s="119">
        <v>50</v>
      </c>
      <c r="J204" s="119">
        <v>15</v>
      </c>
      <c r="K204" s="119">
        <v>1005</v>
      </c>
      <c r="L204" s="119" t="s">
        <v>19</v>
      </c>
      <c r="M204" s="122"/>
    </row>
    <row r="205" spans="1:13" ht="14.25" x14ac:dyDescent="0.35">
      <c r="A205" s="116">
        <v>202</v>
      </c>
      <c r="B205" s="132">
        <v>8804890067959</v>
      </c>
      <c r="C205" s="133" t="s">
        <v>1258</v>
      </c>
      <c r="D205" s="134" t="s">
        <v>1302</v>
      </c>
      <c r="E205" s="134" t="s">
        <v>732</v>
      </c>
      <c r="F205" s="135" t="s">
        <v>1259</v>
      </c>
      <c r="G205" s="133" t="s">
        <v>991</v>
      </c>
      <c r="H205" s="133">
        <v>1150</v>
      </c>
      <c r="I205" s="133">
        <v>50</v>
      </c>
      <c r="J205" s="133">
        <v>15</v>
      </c>
      <c r="K205" s="133">
        <v>590</v>
      </c>
      <c r="L205" s="133">
        <v>575</v>
      </c>
      <c r="M205" s="117" t="s">
        <v>580</v>
      </c>
    </row>
    <row r="206" spans="1:13" ht="14.25" x14ac:dyDescent="0.35">
      <c r="A206" s="118">
        <v>203</v>
      </c>
      <c r="B206" s="131">
        <v>9874890067956</v>
      </c>
      <c r="C206" s="119" t="s">
        <v>1083</v>
      </c>
      <c r="D206" s="120" t="s">
        <v>1283</v>
      </c>
      <c r="E206" s="120" t="s">
        <v>687</v>
      </c>
      <c r="F206" s="121" t="s">
        <v>1084</v>
      </c>
      <c r="G206" s="119" t="s">
        <v>647</v>
      </c>
      <c r="H206" s="119">
        <v>370</v>
      </c>
      <c r="I206" s="119">
        <v>50</v>
      </c>
      <c r="J206" s="119">
        <v>15</v>
      </c>
      <c r="K206" s="119">
        <v>435</v>
      </c>
      <c r="L206" s="119" t="s">
        <v>19</v>
      </c>
      <c r="M206" s="122"/>
    </row>
    <row r="207" spans="1:13" ht="14.25" x14ac:dyDescent="0.35">
      <c r="A207" s="118">
        <v>204</v>
      </c>
      <c r="B207" s="131">
        <v>8764890067955</v>
      </c>
      <c r="C207" s="119" t="s">
        <v>1312</v>
      </c>
      <c r="D207" s="120" t="s">
        <v>1283</v>
      </c>
      <c r="E207" s="120" t="s">
        <v>1313</v>
      </c>
      <c r="F207" s="121" t="s">
        <v>1314</v>
      </c>
      <c r="G207" s="119" t="s">
        <v>1111</v>
      </c>
      <c r="H207" s="119">
        <v>1150</v>
      </c>
      <c r="I207" s="119">
        <v>50</v>
      </c>
      <c r="J207" s="119">
        <v>15</v>
      </c>
      <c r="K207" s="119">
        <v>1215</v>
      </c>
      <c r="L207" s="119" t="s">
        <v>19</v>
      </c>
      <c r="M207" s="122"/>
    </row>
    <row r="208" spans="1:13" ht="14.25" x14ac:dyDescent="0.35">
      <c r="A208" s="116">
        <v>205</v>
      </c>
      <c r="B208" s="132">
        <v>8114866411680</v>
      </c>
      <c r="C208" s="133" t="s">
        <v>1315</v>
      </c>
      <c r="D208" s="134" t="s">
        <v>1316</v>
      </c>
      <c r="E208" s="134" t="s">
        <v>691</v>
      </c>
      <c r="F208" s="135" t="s">
        <v>1317</v>
      </c>
      <c r="G208" s="133" t="s">
        <v>593</v>
      </c>
      <c r="H208" s="133">
        <v>860</v>
      </c>
      <c r="I208" s="133">
        <v>50</v>
      </c>
      <c r="J208" s="133">
        <v>15</v>
      </c>
      <c r="K208" s="133">
        <v>703</v>
      </c>
      <c r="L208" s="133">
        <v>688</v>
      </c>
      <c r="M208" s="117" t="s">
        <v>580</v>
      </c>
    </row>
    <row r="209" spans="1:13" ht="14.25" x14ac:dyDescent="0.35">
      <c r="A209" s="118">
        <v>206</v>
      </c>
      <c r="B209" s="131">
        <v>8804890067906</v>
      </c>
      <c r="C209" s="119" t="s">
        <v>620</v>
      </c>
      <c r="D209" s="120" t="s">
        <v>1276</v>
      </c>
      <c r="E209" s="120" t="s">
        <v>621</v>
      </c>
      <c r="F209" s="121" t="s">
        <v>1318</v>
      </c>
      <c r="G209" s="119" t="s">
        <v>910</v>
      </c>
      <c r="H209" s="119">
        <v>920</v>
      </c>
      <c r="I209" s="119">
        <v>50</v>
      </c>
      <c r="J209" s="119">
        <v>15</v>
      </c>
      <c r="K209" s="119">
        <v>985</v>
      </c>
      <c r="L209" s="119" t="s">
        <v>19</v>
      </c>
      <c r="M209" s="122"/>
    </row>
    <row r="210" spans="1:13" ht="14.25" x14ac:dyDescent="0.35">
      <c r="A210" s="116">
        <v>207</v>
      </c>
      <c r="B210" s="132">
        <v>8804890067907</v>
      </c>
      <c r="C210" s="133" t="s">
        <v>661</v>
      </c>
      <c r="D210" s="134" t="s">
        <v>1286</v>
      </c>
      <c r="E210" s="134" t="s">
        <v>662</v>
      </c>
      <c r="F210" s="135" t="s">
        <v>1319</v>
      </c>
      <c r="G210" s="133" t="s">
        <v>910</v>
      </c>
      <c r="H210" s="133">
        <v>890</v>
      </c>
      <c r="I210" s="133">
        <v>50</v>
      </c>
      <c r="J210" s="133">
        <v>15</v>
      </c>
      <c r="K210" s="133">
        <v>371</v>
      </c>
      <c r="L210" s="133">
        <v>356</v>
      </c>
      <c r="M210" s="117" t="s">
        <v>580</v>
      </c>
    </row>
    <row r="211" spans="1:13" ht="14.25" x14ac:dyDescent="0.35">
      <c r="A211" s="116">
        <v>208</v>
      </c>
      <c r="B211" s="132">
        <v>8804890067908</v>
      </c>
      <c r="C211" s="133" t="s">
        <v>661</v>
      </c>
      <c r="D211" s="134" t="s">
        <v>1288</v>
      </c>
      <c r="E211" s="134" t="s">
        <v>662</v>
      </c>
      <c r="F211" s="135" t="s">
        <v>1319</v>
      </c>
      <c r="G211" s="133" t="s">
        <v>910</v>
      </c>
      <c r="H211" s="133">
        <v>890</v>
      </c>
      <c r="I211" s="133">
        <v>50</v>
      </c>
      <c r="J211" s="133">
        <v>15</v>
      </c>
      <c r="K211" s="133">
        <v>371</v>
      </c>
      <c r="L211" s="133">
        <v>356</v>
      </c>
      <c r="M211" s="117" t="s">
        <v>580</v>
      </c>
    </row>
    <row r="212" spans="1:13" ht="14.25" x14ac:dyDescent="0.35">
      <c r="A212" s="116">
        <v>209</v>
      </c>
      <c r="B212" s="132">
        <v>8804890067905</v>
      </c>
      <c r="C212" s="133" t="s">
        <v>1303</v>
      </c>
      <c r="D212" s="134" t="s">
        <v>1320</v>
      </c>
      <c r="E212" s="134" t="s">
        <v>718</v>
      </c>
      <c r="F212" s="135" t="s">
        <v>1305</v>
      </c>
      <c r="G212" s="133" t="s">
        <v>912</v>
      </c>
      <c r="H212" s="133">
        <v>380</v>
      </c>
      <c r="I212" s="133">
        <v>50</v>
      </c>
      <c r="J212" s="133">
        <v>15</v>
      </c>
      <c r="K212" s="133">
        <v>319</v>
      </c>
      <c r="L212" s="133">
        <v>304</v>
      </c>
      <c r="M212" s="117" t="s">
        <v>580</v>
      </c>
    </row>
    <row r="213" spans="1:13" ht="14.25" x14ac:dyDescent="0.35">
      <c r="A213" s="118">
        <v>210</v>
      </c>
      <c r="B213" s="131">
        <v>8264890067903</v>
      </c>
      <c r="C213" s="119" t="s">
        <v>1306</v>
      </c>
      <c r="D213" s="120" t="s">
        <v>1320</v>
      </c>
      <c r="E213" s="120" t="s">
        <v>596</v>
      </c>
      <c r="F213" s="121" t="s">
        <v>1307</v>
      </c>
      <c r="G213" s="119" t="s">
        <v>589</v>
      </c>
      <c r="H213" s="119">
        <v>790</v>
      </c>
      <c r="I213" s="119">
        <v>50</v>
      </c>
      <c r="J213" s="119">
        <v>15</v>
      </c>
      <c r="K213" s="119">
        <v>855</v>
      </c>
      <c r="L213" s="119" t="s">
        <v>19</v>
      </c>
      <c r="M213" s="122"/>
    </row>
    <row r="214" spans="1:13" ht="14.25" x14ac:dyDescent="0.35">
      <c r="A214" s="116">
        <v>211</v>
      </c>
      <c r="B214" s="132">
        <v>8724890067902</v>
      </c>
      <c r="C214" s="133" t="s">
        <v>1321</v>
      </c>
      <c r="D214" s="134" t="s">
        <v>1322</v>
      </c>
      <c r="E214" s="134" t="s">
        <v>1323</v>
      </c>
      <c r="F214" s="135" t="s">
        <v>1324</v>
      </c>
      <c r="G214" s="133" t="s">
        <v>598</v>
      </c>
      <c r="H214" s="133">
        <v>640</v>
      </c>
      <c r="I214" s="133">
        <v>50</v>
      </c>
      <c r="J214" s="133">
        <v>15</v>
      </c>
      <c r="K214" s="133">
        <v>655</v>
      </c>
      <c r="L214" s="133">
        <v>640</v>
      </c>
      <c r="M214" s="117" t="s">
        <v>580</v>
      </c>
    </row>
    <row r="215" spans="1:13" ht="14.25" x14ac:dyDescent="0.35">
      <c r="A215" s="118">
        <v>212</v>
      </c>
      <c r="B215" s="131">
        <v>8804890067904</v>
      </c>
      <c r="C215" s="119" t="s">
        <v>628</v>
      </c>
      <c r="D215" s="120" t="s">
        <v>1322</v>
      </c>
      <c r="E215" s="120" t="s">
        <v>604</v>
      </c>
      <c r="F215" s="121" t="s">
        <v>630</v>
      </c>
      <c r="G215" s="119" t="s">
        <v>912</v>
      </c>
      <c r="H215" s="119">
        <v>670</v>
      </c>
      <c r="I215" s="119">
        <v>50</v>
      </c>
      <c r="J215" s="119">
        <v>15</v>
      </c>
      <c r="K215" s="119">
        <v>735</v>
      </c>
      <c r="L215" s="119" t="s">
        <v>19</v>
      </c>
      <c r="M215" s="122"/>
    </row>
    <row r="216" spans="1:13" ht="14.25" x14ac:dyDescent="0.35">
      <c r="A216" s="118">
        <v>213</v>
      </c>
      <c r="B216" s="131">
        <v>7314890067901</v>
      </c>
      <c r="C216" s="119" t="s">
        <v>942</v>
      </c>
      <c r="D216" s="120" t="s">
        <v>1325</v>
      </c>
      <c r="E216" s="120" t="s">
        <v>718</v>
      </c>
      <c r="F216" s="121" t="s">
        <v>944</v>
      </c>
      <c r="G216" s="119" t="s">
        <v>584</v>
      </c>
      <c r="H216" s="119">
        <v>520</v>
      </c>
      <c r="I216" s="119">
        <v>50</v>
      </c>
      <c r="J216" s="119">
        <v>15</v>
      </c>
      <c r="K216" s="119">
        <v>585</v>
      </c>
      <c r="L216" s="119" t="s">
        <v>19</v>
      </c>
      <c r="M216" s="122"/>
    </row>
    <row r="217" spans="1:13" ht="14.25" x14ac:dyDescent="0.35">
      <c r="A217" s="118">
        <v>214</v>
      </c>
      <c r="B217" s="131">
        <v>7314890067900</v>
      </c>
      <c r="C217" s="119" t="s">
        <v>1326</v>
      </c>
      <c r="D217" s="120" t="s">
        <v>1325</v>
      </c>
      <c r="E217" s="120" t="s">
        <v>596</v>
      </c>
      <c r="F217" s="121" t="s">
        <v>1327</v>
      </c>
      <c r="G217" s="119" t="s">
        <v>589</v>
      </c>
      <c r="H217" s="119">
        <v>830</v>
      </c>
      <c r="I217" s="119">
        <v>50</v>
      </c>
      <c r="J217" s="119">
        <v>15</v>
      </c>
      <c r="K217" s="119">
        <v>895</v>
      </c>
      <c r="L217" s="119" t="s">
        <v>19</v>
      </c>
      <c r="M217" s="122"/>
    </row>
    <row r="218" spans="1:13" ht="14.25" x14ac:dyDescent="0.35">
      <c r="A218" s="116">
        <v>215</v>
      </c>
      <c r="B218" s="132">
        <v>9994890067899</v>
      </c>
      <c r="C218" s="133" t="s">
        <v>648</v>
      </c>
      <c r="D218" s="134" t="s">
        <v>1295</v>
      </c>
      <c r="E218" s="134" t="s">
        <v>614</v>
      </c>
      <c r="F218" s="135" t="s">
        <v>650</v>
      </c>
      <c r="G218" s="133" t="s">
        <v>1060</v>
      </c>
      <c r="H218" s="133">
        <v>1200</v>
      </c>
      <c r="I218" s="133">
        <v>50</v>
      </c>
      <c r="J218" s="133">
        <v>15</v>
      </c>
      <c r="K218" s="133">
        <v>15</v>
      </c>
      <c r="L218" s="133">
        <v>0</v>
      </c>
      <c r="M218" s="117" t="s">
        <v>580</v>
      </c>
    </row>
    <row r="219" spans="1:13" ht="14.25" x14ac:dyDescent="0.35">
      <c r="A219" s="118">
        <v>216</v>
      </c>
      <c r="B219" s="131">
        <v>9994890068001</v>
      </c>
      <c r="C219" s="119" t="s">
        <v>861</v>
      </c>
      <c r="D219" s="120" t="s">
        <v>1328</v>
      </c>
      <c r="E219" s="120" t="s">
        <v>621</v>
      </c>
      <c r="F219" s="123" t="s">
        <v>1329</v>
      </c>
      <c r="G219" s="119" t="s">
        <v>1060</v>
      </c>
      <c r="H219" s="119">
        <v>350</v>
      </c>
      <c r="I219" s="119">
        <v>50</v>
      </c>
      <c r="J219" s="119">
        <v>15</v>
      </c>
      <c r="K219" s="119">
        <v>415</v>
      </c>
      <c r="L219" s="119" t="s">
        <v>19</v>
      </c>
      <c r="M219" s="122"/>
    </row>
    <row r="220" spans="1:13" ht="14.25" x14ac:dyDescent="0.35">
      <c r="A220" s="116">
        <v>217</v>
      </c>
      <c r="B220" s="132">
        <v>7844890068000</v>
      </c>
      <c r="C220" s="133" t="s">
        <v>1330</v>
      </c>
      <c r="D220" s="134" t="s">
        <v>1331</v>
      </c>
      <c r="E220" s="134" t="s">
        <v>662</v>
      </c>
      <c r="F220" s="136" t="s">
        <v>1332</v>
      </c>
      <c r="G220" s="133" t="s">
        <v>985</v>
      </c>
      <c r="H220" s="133">
        <v>980</v>
      </c>
      <c r="I220" s="133">
        <v>50</v>
      </c>
      <c r="J220" s="133">
        <v>15</v>
      </c>
      <c r="K220" s="133">
        <v>505</v>
      </c>
      <c r="L220" s="133">
        <v>490</v>
      </c>
      <c r="M220" s="117" t="s">
        <v>580</v>
      </c>
    </row>
    <row r="221" spans="1:13" ht="14.25" x14ac:dyDescent="0.35">
      <c r="A221" s="116">
        <v>218</v>
      </c>
      <c r="B221" s="132">
        <v>7314890068021</v>
      </c>
      <c r="C221" s="133" t="s">
        <v>716</v>
      </c>
      <c r="D221" s="134" t="s">
        <v>1289</v>
      </c>
      <c r="E221" s="134" t="s">
        <v>718</v>
      </c>
      <c r="F221" s="135" t="s">
        <v>719</v>
      </c>
      <c r="G221" s="133" t="s">
        <v>584</v>
      </c>
      <c r="H221" s="133">
        <v>520</v>
      </c>
      <c r="I221" s="133">
        <v>50</v>
      </c>
      <c r="J221" s="133">
        <v>15</v>
      </c>
      <c r="K221" s="133">
        <v>535</v>
      </c>
      <c r="L221" s="133">
        <v>520</v>
      </c>
      <c r="M221" s="117" t="s">
        <v>580</v>
      </c>
    </row>
    <row r="222" spans="1:13" ht="14.25" x14ac:dyDescent="0.35">
      <c r="A222" s="116">
        <v>219</v>
      </c>
      <c r="B222" s="132">
        <v>8764883645535</v>
      </c>
      <c r="C222" s="133" t="s">
        <v>1193</v>
      </c>
      <c r="D222" s="134" t="s">
        <v>1333</v>
      </c>
      <c r="E222" s="134" t="s">
        <v>836</v>
      </c>
      <c r="F222" s="135" t="s">
        <v>1194</v>
      </c>
      <c r="G222" s="133" t="s">
        <v>899</v>
      </c>
      <c r="H222" s="133">
        <v>1410</v>
      </c>
      <c r="I222" s="133">
        <v>50</v>
      </c>
      <c r="J222" s="133">
        <v>15</v>
      </c>
      <c r="K222" s="133">
        <v>1284</v>
      </c>
      <c r="L222" s="133">
        <v>1269</v>
      </c>
      <c r="M222" s="117" t="s">
        <v>580</v>
      </c>
    </row>
    <row r="223" spans="1:13" ht="14.25" x14ac:dyDescent="0.35">
      <c r="A223" s="118">
        <v>220</v>
      </c>
      <c r="B223" s="131">
        <v>7814890068020</v>
      </c>
      <c r="C223" s="119" t="s">
        <v>1334</v>
      </c>
      <c r="D223" s="120" t="s">
        <v>1335</v>
      </c>
      <c r="E223" s="120" t="s">
        <v>577</v>
      </c>
      <c r="F223" s="121" t="s">
        <v>800</v>
      </c>
      <c r="G223" s="119" t="s">
        <v>912</v>
      </c>
      <c r="H223" s="119">
        <v>1120</v>
      </c>
      <c r="I223" s="119">
        <v>50</v>
      </c>
      <c r="J223" s="119">
        <v>15</v>
      </c>
      <c r="K223" s="119">
        <v>1185</v>
      </c>
      <c r="L223" s="119" t="s">
        <v>19</v>
      </c>
      <c r="M223" s="122"/>
    </row>
    <row r="224" spans="1:13" ht="14.25" x14ac:dyDescent="0.35">
      <c r="A224" s="116">
        <v>221</v>
      </c>
      <c r="B224" s="132">
        <v>7814890068019</v>
      </c>
      <c r="C224" s="133" t="s">
        <v>1336</v>
      </c>
      <c r="D224" s="134" t="s">
        <v>1335</v>
      </c>
      <c r="E224" s="134" t="s">
        <v>732</v>
      </c>
      <c r="F224" s="135" t="s">
        <v>1337</v>
      </c>
      <c r="G224" s="133" t="s">
        <v>912</v>
      </c>
      <c r="H224" s="133">
        <v>1120</v>
      </c>
      <c r="I224" s="133">
        <v>50</v>
      </c>
      <c r="J224" s="133">
        <v>15</v>
      </c>
      <c r="K224" s="133">
        <v>687</v>
      </c>
      <c r="L224" s="133">
        <v>672</v>
      </c>
      <c r="M224" s="117" t="s">
        <v>580</v>
      </c>
    </row>
    <row r="225" spans="1:13" ht="14.25" x14ac:dyDescent="0.35">
      <c r="A225" s="118">
        <v>222</v>
      </c>
      <c r="B225" s="131">
        <v>7844890068017</v>
      </c>
      <c r="C225" s="119" t="s">
        <v>1338</v>
      </c>
      <c r="D225" s="120" t="s">
        <v>1339</v>
      </c>
      <c r="E225" s="120" t="s">
        <v>662</v>
      </c>
      <c r="F225" s="121" t="s">
        <v>1340</v>
      </c>
      <c r="G225" s="119" t="s">
        <v>945</v>
      </c>
      <c r="H225" s="119">
        <v>720</v>
      </c>
      <c r="I225" s="119">
        <v>50</v>
      </c>
      <c r="J225" s="119">
        <v>15</v>
      </c>
      <c r="K225" s="119">
        <v>785</v>
      </c>
      <c r="L225" s="119" t="s">
        <v>19</v>
      </c>
      <c r="M225" s="122"/>
    </row>
    <row r="226" spans="1:13" ht="14.25" x14ac:dyDescent="0.35">
      <c r="A226" s="118">
        <v>223</v>
      </c>
      <c r="B226" s="131">
        <v>7844890068018</v>
      </c>
      <c r="C226" s="119" t="s">
        <v>1341</v>
      </c>
      <c r="D226" s="120" t="s">
        <v>1339</v>
      </c>
      <c r="E226" s="120" t="s">
        <v>658</v>
      </c>
      <c r="F226" s="121" t="s">
        <v>1342</v>
      </c>
      <c r="G226" s="119" t="s">
        <v>647</v>
      </c>
      <c r="H226" s="119">
        <v>830</v>
      </c>
      <c r="I226" s="119">
        <v>50</v>
      </c>
      <c r="J226" s="119">
        <v>15</v>
      </c>
      <c r="K226" s="119">
        <v>895</v>
      </c>
      <c r="L226" s="119" t="s">
        <v>19</v>
      </c>
      <c r="M226" s="122"/>
    </row>
    <row r="227" spans="1:13" ht="14.25" x14ac:dyDescent="0.35">
      <c r="A227" s="118">
        <v>224</v>
      </c>
      <c r="B227" s="131">
        <v>7844890068016</v>
      </c>
      <c r="C227" s="119" t="s">
        <v>1285</v>
      </c>
      <c r="D227" s="120" t="s">
        <v>1343</v>
      </c>
      <c r="E227" s="120" t="s">
        <v>658</v>
      </c>
      <c r="F227" s="121" t="s">
        <v>1287</v>
      </c>
      <c r="G227" s="119" t="s">
        <v>647</v>
      </c>
      <c r="H227" s="119">
        <v>830</v>
      </c>
      <c r="I227" s="119">
        <v>50</v>
      </c>
      <c r="J227" s="119">
        <v>15</v>
      </c>
      <c r="K227" s="119">
        <v>895</v>
      </c>
      <c r="L227" s="119" t="s">
        <v>19</v>
      </c>
      <c r="M227" s="122"/>
    </row>
    <row r="228" spans="1:13" ht="14.25" x14ac:dyDescent="0.35">
      <c r="A228" s="118">
        <v>225</v>
      </c>
      <c r="B228" s="131">
        <v>7844890068015</v>
      </c>
      <c r="C228" s="119" t="s">
        <v>1338</v>
      </c>
      <c r="D228" s="120" t="s">
        <v>1343</v>
      </c>
      <c r="E228" s="120" t="s">
        <v>662</v>
      </c>
      <c r="F228" s="121" t="s">
        <v>1344</v>
      </c>
      <c r="G228" s="119" t="s">
        <v>945</v>
      </c>
      <c r="H228" s="119">
        <v>720</v>
      </c>
      <c r="I228" s="119">
        <v>50</v>
      </c>
      <c r="J228" s="119">
        <v>15</v>
      </c>
      <c r="K228" s="119">
        <v>785</v>
      </c>
      <c r="L228" s="119" t="s">
        <v>19</v>
      </c>
      <c r="M228" s="122"/>
    </row>
    <row r="229" spans="1:13" ht="14.25" x14ac:dyDescent="0.35">
      <c r="A229" s="118">
        <v>226</v>
      </c>
      <c r="B229" s="131">
        <v>8804890068014</v>
      </c>
      <c r="C229" s="119" t="s">
        <v>1345</v>
      </c>
      <c r="D229" s="120" t="s">
        <v>1118</v>
      </c>
      <c r="E229" s="120" t="s">
        <v>596</v>
      </c>
      <c r="F229" s="121" t="s">
        <v>1346</v>
      </c>
      <c r="G229" s="119" t="s">
        <v>910</v>
      </c>
      <c r="H229" s="119">
        <v>610</v>
      </c>
      <c r="I229" s="119">
        <v>50</v>
      </c>
      <c r="J229" s="119">
        <v>15</v>
      </c>
      <c r="K229" s="119">
        <v>675</v>
      </c>
      <c r="L229" s="119" t="s">
        <v>19</v>
      </c>
      <c r="M229" s="122"/>
    </row>
    <row r="230" spans="1:13" ht="14.25" x14ac:dyDescent="0.35">
      <c r="A230" s="116">
        <v>227</v>
      </c>
      <c r="B230" s="132">
        <v>8984890068013</v>
      </c>
      <c r="C230" s="133" t="s">
        <v>777</v>
      </c>
      <c r="D230" s="134" t="s">
        <v>1191</v>
      </c>
      <c r="E230" s="134" t="s">
        <v>691</v>
      </c>
      <c r="F230" s="135" t="s">
        <v>1347</v>
      </c>
      <c r="G230" s="133" t="s">
        <v>850</v>
      </c>
      <c r="H230" s="133">
        <v>580</v>
      </c>
      <c r="I230" s="133">
        <v>50</v>
      </c>
      <c r="J230" s="133">
        <v>15</v>
      </c>
      <c r="K230" s="133">
        <v>15</v>
      </c>
      <c r="L230" s="133">
        <v>0</v>
      </c>
      <c r="M230" s="117" t="s">
        <v>580</v>
      </c>
    </row>
    <row r="231" spans="1:13" ht="14.25" x14ac:dyDescent="0.35">
      <c r="A231" s="116">
        <v>228</v>
      </c>
      <c r="B231" s="132">
        <v>8804890068012</v>
      </c>
      <c r="C231" s="133" t="s">
        <v>620</v>
      </c>
      <c r="D231" s="134" t="s">
        <v>900</v>
      </c>
      <c r="E231" s="134" t="s">
        <v>621</v>
      </c>
      <c r="F231" s="135" t="s">
        <v>1348</v>
      </c>
      <c r="G231" s="133" t="s">
        <v>902</v>
      </c>
      <c r="H231" s="133">
        <v>0</v>
      </c>
      <c r="I231" s="133">
        <v>117</v>
      </c>
      <c r="J231" s="133">
        <v>15</v>
      </c>
      <c r="K231" s="133">
        <v>132</v>
      </c>
      <c r="L231" s="133">
        <v>117</v>
      </c>
      <c r="M231" s="117" t="s">
        <v>580</v>
      </c>
    </row>
    <row r="232" spans="1:13" ht="14.25" x14ac:dyDescent="0.35">
      <c r="A232" s="118">
        <v>229</v>
      </c>
      <c r="B232" s="131">
        <v>7314890068010</v>
      </c>
      <c r="C232" s="119" t="s">
        <v>1349</v>
      </c>
      <c r="D232" s="120" t="s">
        <v>1235</v>
      </c>
      <c r="E232" s="120" t="s">
        <v>1236</v>
      </c>
      <c r="F232" s="121" t="s">
        <v>1350</v>
      </c>
      <c r="G232" s="119" t="s">
        <v>899</v>
      </c>
      <c r="H232" s="119">
        <v>1330</v>
      </c>
      <c r="I232" s="119">
        <v>50</v>
      </c>
      <c r="J232" s="119">
        <v>15</v>
      </c>
      <c r="K232" s="119">
        <v>1395</v>
      </c>
      <c r="L232" s="119" t="s">
        <v>19</v>
      </c>
      <c r="M232" s="122"/>
    </row>
    <row r="233" spans="1:13" ht="14.25" x14ac:dyDescent="0.35">
      <c r="A233" s="118">
        <v>230</v>
      </c>
      <c r="B233" s="131">
        <v>4794890068009</v>
      </c>
      <c r="C233" s="119" t="s">
        <v>1351</v>
      </c>
      <c r="D233" s="120" t="s">
        <v>1235</v>
      </c>
      <c r="E233" s="120" t="s">
        <v>1239</v>
      </c>
      <c r="F233" s="121" t="s">
        <v>1352</v>
      </c>
      <c r="G233" s="119" t="s">
        <v>957</v>
      </c>
      <c r="H233" s="119">
        <v>1010</v>
      </c>
      <c r="I233" s="119">
        <v>50</v>
      </c>
      <c r="J233" s="119">
        <v>15</v>
      </c>
      <c r="K233" s="119">
        <v>1075</v>
      </c>
      <c r="L233" s="119" t="s">
        <v>19</v>
      </c>
      <c r="M233" s="122"/>
    </row>
    <row r="234" spans="1:13" ht="14.25" x14ac:dyDescent="0.35">
      <c r="A234" s="118">
        <v>231</v>
      </c>
      <c r="B234" s="131">
        <v>7844890068007</v>
      </c>
      <c r="C234" s="119" t="s">
        <v>594</v>
      </c>
      <c r="D234" s="120" t="s">
        <v>1289</v>
      </c>
      <c r="E234" s="120" t="s">
        <v>596</v>
      </c>
      <c r="F234" s="121" t="s">
        <v>1353</v>
      </c>
      <c r="G234" s="119" t="s">
        <v>991</v>
      </c>
      <c r="H234" s="119">
        <v>710</v>
      </c>
      <c r="I234" s="119">
        <v>50</v>
      </c>
      <c r="J234" s="119">
        <v>15</v>
      </c>
      <c r="K234" s="119">
        <v>775</v>
      </c>
      <c r="L234" s="119" t="s">
        <v>19</v>
      </c>
      <c r="M234" s="122"/>
    </row>
    <row r="235" spans="1:13" ht="14.25" x14ac:dyDescent="0.35">
      <c r="A235" s="116">
        <v>232</v>
      </c>
      <c r="B235" s="132">
        <v>7314890068008</v>
      </c>
      <c r="C235" s="133" t="s">
        <v>1354</v>
      </c>
      <c r="D235" s="134" t="s">
        <v>1046</v>
      </c>
      <c r="E235" s="134" t="s">
        <v>1047</v>
      </c>
      <c r="F235" s="135" t="s">
        <v>1355</v>
      </c>
      <c r="G235" s="133" t="s">
        <v>584</v>
      </c>
      <c r="H235" s="133">
        <v>520</v>
      </c>
      <c r="I235" s="133">
        <v>50</v>
      </c>
      <c r="J235" s="133">
        <v>15</v>
      </c>
      <c r="K235" s="133">
        <v>535</v>
      </c>
      <c r="L235" s="133">
        <v>520</v>
      </c>
      <c r="M235" s="125" t="s">
        <v>580</v>
      </c>
    </row>
    <row r="236" spans="1:13" ht="14.25" x14ac:dyDescent="0.35">
      <c r="A236" s="118">
        <v>233</v>
      </c>
      <c r="B236" s="131">
        <v>7844890068006</v>
      </c>
      <c r="C236" s="119" t="s">
        <v>1202</v>
      </c>
      <c r="D236" s="120" t="s">
        <v>1201</v>
      </c>
      <c r="E236" s="120" t="s">
        <v>638</v>
      </c>
      <c r="F236" s="121" t="s">
        <v>1356</v>
      </c>
      <c r="G236" s="119" t="s">
        <v>647</v>
      </c>
      <c r="H236" s="119">
        <v>0</v>
      </c>
      <c r="I236" s="119">
        <v>53</v>
      </c>
      <c r="J236" s="119">
        <v>15</v>
      </c>
      <c r="K236" s="119">
        <v>68</v>
      </c>
      <c r="L236" s="111" t="s">
        <v>19</v>
      </c>
      <c r="M236" s="126" t="s">
        <v>842</v>
      </c>
    </row>
    <row r="237" spans="1:13" ht="14.25" x14ac:dyDescent="0.35">
      <c r="A237" s="118">
        <v>234</v>
      </c>
      <c r="B237" s="131">
        <v>8984890068005</v>
      </c>
      <c r="C237" s="119" t="s">
        <v>1021</v>
      </c>
      <c r="D237" s="120" t="s">
        <v>1274</v>
      </c>
      <c r="E237" s="120" t="s">
        <v>618</v>
      </c>
      <c r="F237" s="121" t="s">
        <v>1023</v>
      </c>
      <c r="G237" s="119" t="s">
        <v>589</v>
      </c>
      <c r="H237" s="119">
        <v>860</v>
      </c>
      <c r="I237" s="119">
        <v>50</v>
      </c>
      <c r="J237" s="119">
        <v>15</v>
      </c>
      <c r="K237" s="119">
        <v>925</v>
      </c>
      <c r="L237" s="119" t="s">
        <v>19</v>
      </c>
      <c r="M237" s="122"/>
    </row>
    <row r="238" spans="1:13" ht="14.25" x14ac:dyDescent="0.35">
      <c r="A238" s="118">
        <v>235</v>
      </c>
      <c r="B238" s="131">
        <v>8804890068003</v>
      </c>
      <c r="C238" s="119" t="s">
        <v>1357</v>
      </c>
      <c r="D238" s="120" t="s">
        <v>1358</v>
      </c>
      <c r="E238" s="120" t="s">
        <v>1077</v>
      </c>
      <c r="F238" s="121" t="s">
        <v>1359</v>
      </c>
      <c r="G238" s="119" t="s">
        <v>910</v>
      </c>
      <c r="H238" s="119">
        <v>680</v>
      </c>
      <c r="I238" s="119">
        <v>50</v>
      </c>
      <c r="J238" s="119">
        <v>15</v>
      </c>
      <c r="K238" s="119">
        <v>745</v>
      </c>
      <c r="L238" s="119" t="s">
        <v>19</v>
      </c>
      <c r="M238" s="122"/>
    </row>
    <row r="239" spans="1:13" ht="14.25" x14ac:dyDescent="0.35">
      <c r="A239" s="118">
        <v>236</v>
      </c>
      <c r="B239" s="131">
        <v>7844890068004</v>
      </c>
      <c r="C239" s="119" t="s">
        <v>1018</v>
      </c>
      <c r="D239" s="120" t="s">
        <v>1358</v>
      </c>
      <c r="E239" s="120" t="s">
        <v>1070</v>
      </c>
      <c r="F239" s="121" t="s">
        <v>1071</v>
      </c>
      <c r="G239" s="119" t="s">
        <v>985</v>
      </c>
      <c r="H239" s="119">
        <v>660</v>
      </c>
      <c r="I239" s="119">
        <v>50</v>
      </c>
      <c r="J239" s="119">
        <v>15</v>
      </c>
      <c r="K239" s="119">
        <v>725</v>
      </c>
      <c r="L239" s="119" t="s">
        <v>19</v>
      </c>
      <c r="M239" s="122"/>
    </row>
    <row r="240" spans="1:13" ht="14.25" x14ac:dyDescent="0.35">
      <c r="A240" s="116">
        <v>237</v>
      </c>
      <c r="B240" s="132">
        <v>7814890068056</v>
      </c>
      <c r="C240" s="133" t="s">
        <v>585</v>
      </c>
      <c r="D240" s="134" t="s">
        <v>1360</v>
      </c>
      <c r="E240" s="134" t="s">
        <v>587</v>
      </c>
      <c r="F240" s="135" t="s">
        <v>588</v>
      </c>
      <c r="G240" s="133" t="s">
        <v>899</v>
      </c>
      <c r="H240" s="133">
        <v>780</v>
      </c>
      <c r="I240" s="133">
        <v>50</v>
      </c>
      <c r="J240" s="133">
        <v>15</v>
      </c>
      <c r="K240" s="133">
        <v>15</v>
      </c>
      <c r="L240" s="133">
        <v>0</v>
      </c>
      <c r="M240" s="117" t="s">
        <v>580</v>
      </c>
    </row>
    <row r="241" spans="1:13" ht="14.25" x14ac:dyDescent="0.35">
      <c r="A241" s="118">
        <v>238</v>
      </c>
      <c r="B241" s="131">
        <v>7814890068055</v>
      </c>
      <c r="C241" s="119" t="s">
        <v>1291</v>
      </c>
      <c r="D241" s="120" t="s">
        <v>1360</v>
      </c>
      <c r="E241" s="120" t="s">
        <v>591</v>
      </c>
      <c r="F241" s="121" t="s">
        <v>1361</v>
      </c>
      <c r="G241" s="119" t="s">
        <v>945</v>
      </c>
      <c r="H241" s="119">
        <v>660</v>
      </c>
      <c r="I241" s="119">
        <v>50</v>
      </c>
      <c r="J241" s="119">
        <v>15</v>
      </c>
      <c r="K241" s="119">
        <v>725</v>
      </c>
      <c r="L241" s="119" t="s">
        <v>19</v>
      </c>
      <c r="M241" s="122"/>
    </row>
    <row r="242" spans="1:13" ht="14.25" x14ac:dyDescent="0.35">
      <c r="A242" s="116">
        <v>239</v>
      </c>
      <c r="B242" s="132">
        <v>8114868586851</v>
      </c>
      <c r="C242" s="133" t="s">
        <v>946</v>
      </c>
      <c r="D242" s="134" t="s">
        <v>1362</v>
      </c>
      <c r="E242" s="134" t="s">
        <v>618</v>
      </c>
      <c r="F242" s="135" t="s">
        <v>1363</v>
      </c>
      <c r="G242" s="133" t="s">
        <v>593</v>
      </c>
      <c r="H242" s="133">
        <v>660</v>
      </c>
      <c r="I242" s="133">
        <v>50</v>
      </c>
      <c r="J242" s="133">
        <v>15</v>
      </c>
      <c r="K242" s="133">
        <v>477</v>
      </c>
      <c r="L242" s="133">
        <v>462</v>
      </c>
      <c r="M242" s="117" t="s">
        <v>580</v>
      </c>
    </row>
    <row r="243" spans="1:13" ht="14.25" x14ac:dyDescent="0.35">
      <c r="A243" s="116">
        <v>240</v>
      </c>
      <c r="B243" s="132">
        <v>8114868586848</v>
      </c>
      <c r="C243" s="133" t="s">
        <v>962</v>
      </c>
      <c r="D243" s="134" t="s">
        <v>1362</v>
      </c>
      <c r="E243" s="134" t="s">
        <v>621</v>
      </c>
      <c r="F243" s="135" t="s">
        <v>964</v>
      </c>
      <c r="G243" s="133" t="s">
        <v>1364</v>
      </c>
      <c r="H243" s="133">
        <v>580</v>
      </c>
      <c r="I243" s="133">
        <v>50</v>
      </c>
      <c r="J243" s="133">
        <v>15</v>
      </c>
      <c r="K243" s="133">
        <v>479</v>
      </c>
      <c r="L243" s="133">
        <v>464</v>
      </c>
      <c r="M243" s="117" t="s">
        <v>580</v>
      </c>
    </row>
    <row r="244" spans="1:13" ht="14.25" x14ac:dyDescent="0.35">
      <c r="A244" s="116">
        <v>241</v>
      </c>
      <c r="B244" s="132">
        <v>8804890068054</v>
      </c>
      <c r="C244" s="133" t="s">
        <v>854</v>
      </c>
      <c r="D244" s="134" t="s">
        <v>993</v>
      </c>
      <c r="E244" s="134" t="s">
        <v>633</v>
      </c>
      <c r="F244" s="135" t="s">
        <v>1365</v>
      </c>
      <c r="G244" s="133" t="s">
        <v>912</v>
      </c>
      <c r="H244" s="133">
        <v>470</v>
      </c>
      <c r="I244" s="133">
        <v>50</v>
      </c>
      <c r="J244" s="133">
        <v>15</v>
      </c>
      <c r="K244" s="133">
        <v>391</v>
      </c>
      <c r="L244" s="133">
        <v>376</v>
      </c>
      <c r="M244" s="117" t="s">
        <v>580</v>
      </c>
    </row>
    <row r="245" spans="1:13" ht="14.25" x14ac:dyDescent="0.35">
      <c r="A245" s="118">
        <v>242</v>
      </c>
      <c r="B245" s="131">
        <v>9994890068052</v>
      </c>
      <c r="C245" s="119" t="s">
        <v>1238</v>
      </c>
      <c r="D245" s="120" t="s">
        <v>1058</v>
      </c>
      <c r="E245" s="120" t="s">
        <v>1239</v>
      </c>
      <c r="F245" s="121" t="s">
        <v>1366</v>
      </c>
      <c r="G245" s="119" t="s">
        <v>1367</v>
      </c>
      <c r="H245" s="119">
        <v>900</v>
      </c>
      <c r="I245" s="119">
        <v>50</v>
      </c>
      <c r="J245" s="119">
        <v>15</v>
      </c>
      <c r="K245" s="119">
        <v>965</v>
      </c>
      <c r="L245" s="119" t="s">
        <v>19</v>
      </c>
      <c r="M245" s="122"/>
    </row>
    <row r="246" spans="1:13" ht="14.25" x14ac:dyDescent="0.35">
      <c r="A246" s="118">
        <v>243</v>
      </c>
      <c r="B246" s="131">
        <v>9994890068053</v>
      </c>
      <c r="C246" s="119" t="s">
        <v>1234</v>
      </c>
      <c r="D246" s="120" t="s">
        <v>1058</v>
      </c>
      <c r="E246" s="120" t="s">
        <v>1236</v>
      </c>
      <c r="F246" s="121" t="s">
        <v>1237</v>
      </c>
      <c r="G246" s="119" t="s">
        <v>945</v>
      </c>
      <c r="H246" s="119">
        <v>860</v>
      </c>
      <c r="I246" s="119">
        <v>50</v>
      </c>
      <c r="J246" s="119">
        <v>15</v>
      </c>
      <c r="K246" s="119">
        <v>925</v>
      </c>
      <c r="L246" s="119" t="s">
        <v>19</v>
      </c>
      <c r="M246" s="122"/>
    </row>
    <row r="247" spans="1:13" ht="14.25" x14ac:dyDescent="0.35">
      <c r="A247" s="116">
        <v>244</v>
      </c>
      <c r="B247" s="132">
        <v>8114868586807</v>
      </c>
      <c r="C247" s="133" t="s">
        <v>952</v>
      </c>
      <c r="D247" s="134" t="s">
        <v>1191</v>
      </c>
      <c r="E247" s="134" t="s">
        <v>691</v>
      </c>
      <c r="F247" s="135" t="s">
        <v>1368</v>
      </c>
      <c r="G247" s="133" t="s">
        <v>593</v>
      </c>
      <c r="H247" s="133">
        <v>860</v>
      </c>
      <c r="I247" s="133">
        <v>50</v>
      </c>
      <c r="J247" s="133">
        <v>15</v>
      </c>
      <c r="K247" s="133">
        <v>15</v>
      </c>
      <c r="L247" s="133">
        <v>0</v>
      </c>
      <c r="M247" s="117" t="s">
        <v>580</v>
      </c>
    </row>
    <row r="248" spans="1:13" ht="14.25" x14ac:dyDescent="0.35">
      <c r="A248" s="116">
        <v>245</v>
      </c>
      <c r="B248" s="132">
        <v>8804890068043</v>
      </c>
      <c r="C248" s="133" t="s">
        <v>796</v>
      </c>
      <c r="D248" s="134" t="s">
        <v>1369</v>
      </c>
      <c r="E248" s="134" t="s">
        <v>791</v>
      </c>
      <c r="F248" s="135" t="s">
        <v>1370</v>
      </c>
      <c r="G248" s="133" t="s">
        <v>910</v>
      </c>
      <c r="H248" s="133">
        <v>820</v>
      </c>
      <c r="I248" s="133">
        <v>50</v>
      </c>
      <c r="J248" s="133">
        <v>15</v>
      </c>
      <c r="K248" s="133">
        <v>671</v>
      </c>
      <c r="L248" s="133">
        <v>656</v>
      </c>
      <c r="M248" s="117" t="s">
        <v>580</v>
      </c>
    </row>
    <row r="249" spans="1:13" ht="14.25" x14ac:dyDescent="0.35">
      <c r="A249" s="116">
        <v>246</v>
      </c>
      <c r="B249" s="132">
        <v>8804890068042</v>
      </c>
      <c r="C249" s="133" t="s">
        <v>913</v>
      </c>
      <c r="D249" s="134" t="s">
        <v>1369</v>
      </c>
      <c r="E249" s="134" t="s">
        <v>742</v>
      </c>
      <c r="F249" s="135" t="s">
        <v>1371</v>
      </c>
      <c r="G249" s="133" t="s">
        <v>910</v>
      </c>
      <c r="H249" s="133">
        <v>820</v>
      </c>
      <c r="I249" s="133">
        <v>50</v>
      </c>
      <c r="J249" s="133">
        <v>15</v>
      </c>
      <c r="K249" s="133">
        <v>343</v>
      </c>
      <c r="L249" s="133">
        <v>328</v>
      </c>
      <c r="M249" s="117" t="s">
        <v>580</v>
      </c>
    </row>
    <row r="250" spans="1:13" ht="14.25" x14ac:dyDescent="0.35">
      <c r="A250" s="118">
        <v>247</v>
      </c>
      <c r="B250" s="131">
        <v>8804890068044</v>
      </c>
      <c r="C250" s="119" t="s">
        <v>858</v>
      </c>
      <c r="D250" s="120" t="s">
        <v>1372</v>
      </c>
      <c r="E250" s="120" t="s">
        <v>621</v>
      </c>
      <c r="F250" s="121" t="s">
        <v>1373</v>
      </c>
      <c r="G250" s="119" t="s">
        <v>1116</v>
      </c>
      <c r="H250" s="119">
        <v>440</v>
      </c>
      <c r="I250" s="119">
        <v>50</v>
      </c>
      <c r="J250" s="119">
        <v>15</v>
      </c>
      <c r="K250" s="119">
        <v>505</v>
      </c>
      <c r="L250" s="119" t="s">
        <v>19</v>
      </c>
      <c r="M250" s="122"/>
    </row>
    <row r="251" spans="1:13" ht="14.25" x14ac:dyDescent="0.35">
      <c r="A251" s="116">
        <v>248</v>
      </c>
      <c r="B251" s="132">
        <v>8804890068040</v>
      </c>
      <c r="C251" s="133" t="s">
        <v>1214</v>
      </c>
      <c r="D251" s="134" t="s">
        <v>1035</v>
      </c>
      <c r="E251" s="134" t="s">
        <v>797</v>
      </c>
      <c r="F251" s="135" t="s">
        <v>1216</v>
      </c>
      <c r="G251" s="133" t="s">
        <v>912</v>
      </c>
      <c r="H251" s="133">
        <v>1070</v>
      </c>
      <c r="I251" s="133">
        <v>50</v>
      </c>
      <c r="J251" s="133">
        <v>15</v>
      </c>
      <c r="K251" s="133">
        <v>443</v>
      </c>
      <c r="L251" s="133">
        <v>428</v>
      </c>
      <c r="M251" s="117" t="s">
        <v>580</v>
      </c>
    </row>
    <row r="252" spans="1:13" ht="14.25" x14ac:dyDescent="0.35">
      <c r="A252" s="118">
        <v>249</v>
      </c>
      <c r="B252" s="131">
        <v>8984890068038</v>
      </c>
      <c r="C252" s="119" t="s">
        <v>1374</v>
      </c>
      <c r="D252" s="120" t="s">
        <v>927</v>
      </c>
      <c r="E252" s="120" t="s">
        <v>621</v>
      </c>
      <c r="F252" s="121" t="s">
        <v>1375</v>
      </c>
      <c r="G252" s="119" t="s">
        <v>589</v>
      </c>
      <c r="H252" s="119">
        <v>690</v>
      </c>
      <c r="I252" s="119">
        <v>50</v>
      </c>
      <c r="J252" s="119">
        <v>15</v>
      </c>
      <c r="K252" s="119">
        <v>755</v>
      </c>
      <c r="L252" s="119" t="s">
        <v>19</v>
      </c>
      <c r="M252" s="122"/>
    </row>
    <row r="253" spans="1:13" ht="14.25" x14ac:dyDescent="0.35">
      <c r="A253" s="118">
        <v>250</v>
      </c>
      <c r="B253" s="131">
        <v>7844891727963</v>
      </c>
      <c r="C253" s="119" t="s">
        <v>1376</v>
      </c>
      <c r="D253" s="120" t="s">
        <v>1218</v>
      </c>
      <c r="E253" s="120" t="s">
        <v>894</v>
      </c>
      <c r="F253" s="123" t="s">
        <v>1377</v>
      </c>
      <c r="G253" s="119" t="s">
        <v>584</v>
      </c>
      <c r="H253" s="119">
        <v>500</v>
      </c>
      <c r="I253" s="119">
        <v>50</v>
      </c>
      <c r="J253" s="119">
        <v>15</v>
      </c>
      <c r="K253" s="119">
        <v>565</v>
      </c>
      <c r="L253" s="119" t="s">
        <v>19</v>
      </c>
      <c r="M253" s="122"/>
    </row>
    <row r="254" spans="1:13" ht="14.25" x14ac:dyDescent="0.35">
      <c r="A254" s="116">
        <v>251</v>
      </c>
      <c r="B254" s="132">
        <v>8804891727962</v>
      </c>
      <c r="C254" s="133" t="s">
        <v>1214</v>
      </c>
      <c r="D254" s="134" t="s">
        <v>1378</v>
      </c>
      <c r="E254" s="134" t="s">
        <v>797</v>
      </c>
      <c r="F254" s="136" t="s">
        <v>1379</v>
      </c>
      <c r="G254" s="133" t="s">
        <v>1060</v>
      </c>
      <c r="H254" s="133">
        <v>1000</v>
      </c>
      <c r="I254" s="133">
        <v>50</v>
      </c>
      <c r="J254" s="133">
        <v>15</v>
      </c>
      <c r="K254" s="133">
        <v>815</v>
      </c>
      <c r="L254" s="133">
        <v>800</v>
      </c>
      <c r="M254" s="117" t="s">
        <v>580</v>
      </c>
    </row>
    <row r="255" spans="1:13" ht="14.25" x14ac:dyDescent="0.35">
      <c r="A255" s="116">
        <v>252</v>
      </c>
      <c r="B255" s="132">
        <v>8804891727961</v>
      </c>
      <c r="C255" s="133" t="s">
        <v>624</v>
      </c>
      <c r="D255" s="134" t="s">
        <v>1378</v>
      </c>
      <c r="E255" s="134" t="s">
        <v>626</v>
      </c>
      <c r="F255" s="136" t="s">
        <v>1380</v>
      </c>
      <c r="G255" s="133" t="s">
        <v>899</v>
      </c>
      <c r="H255" s="133">
        <v>1270</v>
      </c>
      <c r="I255" s="133">
        <v>50</v>
      </c>
      <c r="J255" s="133">
        <v>15</v>
      </c>
      <c r="K255" s="133">
        <v>1031</v>
      </c>
      <c r="L255" s="133">
        <v>1016</v>
      </c>
      <c r="M255" s="117" t="s">
        <v>580</v>
      </c>
    </row>
    <row r="256" spans="1:13" ht="14.25" x14ac:dyDescent="0.35">
      <c r="A256" s="116">
        <v>253</v>
      </c>
      <c r="B256" s="132">
        <v>3244891727953</v>
      </c>
      <c r="C256" s="133" t="s">
        <v>1128</v>
      </c>
      <c r="D256" s="134" t="s">
        <v>1218</v>
      </c>
      <c r="E256" s="134" t="s">
        <v>736</v>
      </c>
      <c r="F256" s="136" t="s">
        <v>1381</v>
      </c>
      <c r="G256" s="133" t="s">
        <v>1367</v>
      </c>
      <c r="H256" s="133">
        <v>740</v>
      </c>
      <c r="I256" s="133">
        <v>50</v>
      </c>
      <c r="J256" s="133">
        <v>15</v>
      </c>
      <c r="K256" s="133">
        <v>459</v>
      </c>
      <c r="L256" s="133">
        <v>444</v>
      </c>
      <c r="M256" s="117" t="s">
        <v>580</v>
      </c>
    </row>
    <row r="257" spans="1:13" ht="14.25" x14ac:dyDescent="0.35">
      <c r="A257" s="118">
        <v>254</v>
      </c>
      <c r="B257" s="131">
        <v>8804891727950</v>
      </c>
      <c r="C257" s="119" t="s">
        <v>788</v>
      </c>
      <c r="D257" s="120" t="s">
        <v>1382</v>
      </c>
      <c r="E257" s="120" t="s">
        <v>601</v>
      </c>
      <c r="F257" s="123" t="s">
        <v>789</v>
      </c>
      <c r="G257" s="119" t="s">
        <v>899</v>
      </c>
      <c r="H257" s="119">
        <v>800</v>
      </c>
      <c r="I257" s="119">
        <v>50</v>
      </c>
      <c r="J257" s="119">
        <v>15</v>
      </c>
      <c r="K257" s="119">
        <v>865</v>
      </c>
      <c r="L257" s="119" t="s">
        <v>19</v>
      </c>
      <c r="M257" s="122"/>
    </row>
    <row r="258" spans="1:13" ht="14.25" x14ac:dyDescent="0.35">
      <c r="A258" s="118">
        <v>255</v>
      </c>
      <c r="B258" s="131">
        <v>8594891727949</v>
      </c>
      <c r="C258" s="119" t="s">
        <v>1383</v>
      </c>
      <c r="D258" s="120" t="s">
        <v>1382</v>
      </c>
      <c r="E258" s="120" t="s">
        <v>604</v>
      </c>
      <c r="F258" s="123" t="s">
        <v>1384</v>
      </c>
      <c r="G258" s="119" t="s">
        <v>850</v>
      </c>
      <c r="H258" s="119">
        <v>710</v>
      </c>
      <c r="I258" s="119">
        <v>50</v>
      </c>
      <c r="J258" s="119">
        <v>15</v>
      </c>
      <c r="K258" s="119">
        <v>775</v>
      </c>
      <c r="L258" s="119" t="s">
        <v>19</v>
      </c>
      <c r="M258" s="122"/>
    </row>
    <row r="259" spans="1:13" ht="14.25" x14ac:dyDescent="0.35">
      <c r="A259" s="118">
        <v>256</v>
      </c>
      <c r="B259" s="131">
        <v>7844891727948</v>
      </c>
      <c r="C259" s="119" t="s">
        <v>834</v>
      </c>
      <c r="D259" s="120" t="s">
        <v>1385</v>
      </c>
      <c r="E259" s="120" t="s">
        <v>836</v>
      </c>
      <c r="F259" s="123" t="s">
        <v>983</v>
      </c>
      <c r="G259" s="119" t="s">
        <v>912</v>
      </c>
      <c r="H259" s="119">
        <v>690</v>
      </c>
      <c r="I259" s="119">
        <v>50</v>
      </c>
      <c r="J259" s="119">
        <v>15</v>
      </c>
      <c r="K259" s="119">
        <v>755</v>
      </c>
      <c r="L259" s="119" t="s">
        <v>19</v>
      </c>
      <c r="M259" s="122"/>
    </row>
    <row r="260" spans="1:13" ht="14.25" x14ac:dyDescent="0.35">
      <c r="A260" s="118">
        <v>257</v>
      </c>
      <c r="B260" s="131">
        <v>7844891727947</v>
      </c>
      <c r="C260" s="119" t="s">
        <v>1386</v>
      </c>
      <c r="D260" s="120" t="s">
        <v>1385</v>
      </c>
      <c r="E260" s="120" t="s">
        <v>691</v>
      </c>
      <c r="F260" s="123" t="s">
        <v>1387</v>
      </c>
      <c r="G260" s="119" t="s">
        <v>945</v>
      </c>
      <c r="H260" s="119">
        <v>780</v>
      </c>
      <c r="I260" s="119">
        <v>50</v>
      </c>
      <c r="J260" s="119">
        <v>15</v>
      </c>
      <c r="K260" s="119">
        <v>845</v>
      </c>
      <c r="L260" s="119" t="s">
        <v>19</v>
      </c>
      <c r="M260" s="122"/>
    </row>
    <row r="261" spans="1:13" ht="14.25" x14ac:dyDescent="0.35">
      <c r="A261" s="118">
        <v>258</v>
      </c>
      <c r="B261" s="131">
        <v>9994891727941</v>
      </c>
      <c r="C261" s="119" t="s">
        <v>1388</v>
      </c>
      <c r="D261" s="120" t="s">
        <v>1389</v>
      </c>
      <c r="E261" s="120" t="s">
        <v>611</v>
      </c>
      <c r="F261" s="123" t="s">
        <v>1064</v>
      </c>
      <c r="G261" s="119" t="s">
        <v>1060</v>
      </c>
      <c r="H261" s="119">
        <v>740</v>
      </c>
      <c r="I261" s="119">
        <v>50</v>
      </c>
      <c r="J261" s="119">
        <v>15</v>
      </c>
      <c r="K261" s="119">
        <v>805</v>
      </c>
      <c r="L261" s="119" t="s">
        <v>19</v>
      </c>
      <c r="M261" s="122"/>
    </row>
    <row r="262" spans="1:13" ht="14.25" x14ac:dyDescent="0.35">
      <c r="A262" s="116">
        <v>259</v>
      </c>
      <c r="B262" s="132">
        <v>9994891727942</v>
      </c>
      <c r="C262" s="133" t="s">
        <v>1388</v>
      </c>
      <c r="D262" s="134" t="s">
        <v>1390</v>
      </c>
      <c r="E262" s="134" t="s">
        <v>611</v>
      </c>
      <c r="F262" s="136" t="s">
        <v>1064</v>
      </c>
      <c r="G262" s="133" t="s">
        <v>1060</v>
      </c>
      <c r="H262" s="133">
        <v>740</v>
      </c>
      <c r="I262" s="133">
        <v>50</v>
      </c>
      <c r="J262" s="133">
        <v>15</v>
      </c>
      <c r="K262" s="133">
        <v>15</v>
      </c>
      <c r="L262" s="133">
        <v>0</v>
      </c>
      <c r="M262" s="117" t="s">
        <v>580</v>
      </c>
    </row>
    <row r="263" spans="1:13" ht="14.25" x14ac:dyDescent="0.35">
      <c r="A263" s="118">
        <v>260</v>
      </c>
      <c r="B263" s="131">
        <v>9994891727943</v>
      </c>
      <c r="C263" s="119" t="s">
        <v>1388</v>
      </c>
      <c r="D263" s="120" t="s">
        <v>1391</v>
      </c>
      <c r="E263" s="120" t="s">
        <v>611</v>
      </c>
      <c r="F263" s="123" t="s">
        <v>1064</v>
      </c>
      <c r="G263" s="119" t="s">
        <v>1060</v>
      </c>
      <c r="H263" s="119">
        <v>740</v>
      </c>
      <c r="I263" s="119">
        <v>50</v>
      </c>
      <c r="J263" s="119">
        <v>15</v>
      </c>
      <c r="K263" s="119">
        <v>805</v>
      </c>
      <c r="L263" s="119" t="s">
        <v>19</v>
      </c>
      <c r="M263" s="122"/>
    </row>
    <row r="264" spans="1:13" ht="14.25" x14ac:dyDescent="0.35">
      <c r="A264" s="118">
        <v>261</v>
      </c>
      <c r="B264" s="131">
        <v>9994891727944</v>
      </c>
      <c r="C264" s="119" t="s">
        <v>1388</v>
      </c>
      <c r="D264" s="120" t="s">
        <v>1392</v>
      </c>
      <c r="E264" s="120" t="s">
        <v>611</v>
      </c>
      <c r="F264" s="123" t="s">
        <v>1064</v>
      </c>
      <c r="G264" s="119" t="s">
        <v>1060</v>
      </c>
      <c r="H264" s="119">
        <v>740</v>
      </c>
      <c r="I264" s="119">
        <v>50</v>
      </c>
      <c r="J264" s="119">
        <v>15</v>
      </c>
      <c r="K264" s="119">
        <v>805</v>
      </c>
      <c r="L264" s="119" t="s">
        <v>19</v>
      </c>
      <c r="M264" s="122"/>
    </row>
    <row r="265" spans="1:13" ht="14.25" x14ac:dyDescent="0.35">
      <c r="A265" s="118">
        <v>262</v>
      </c>
      <c r="B265" s="131">
        <v>9994891727945</v>
      </c>
      <c r="C265" s="119" t="s">
        <v>1388</v>
      </c>
      <c r="D265" s="120" t="s">
        <v>1393</v>
      </c>
      <c r="E265" s="120" t="s">
        <v>611</v>
      </c>
      <c r="F265" s="123" t="s">
        <v>1064</v>
      </c>
      <c r="G265" s="119" t="s">
        <v>1060</v>
      </c>
      <c r="H265" s="119">
        <v>740</v>
      </c>
      <c r="I265" s="119">
        <v>50</v>
      </c>
      <c r="J265" s="119">
        <v>15</v>
      </c>
      <c r="K265" s="119">
        <v>805</v>
      </c>
      <c r="L265" s="119" t="s">
        <v>19</v>
      </c>
      <c r="M265" s="122"/>
    </row>
    <row r="266" spans="1:13" ht="14.25" x14ac:dyDescent="0.35">
      <c r="A266" s="118">
        <v>263</v>
      </c>
      <c r="B266" s="131">
        <v>9994891727946</v>
      </c>
      <c r="C266" s="119" t="s">
        <v>1388</v>
      </c>
      <c r="D266" s="120" t="s">
        <v>1394</v>
      </c>
      <c r="E266" s="120" t="s">
        <v>611</v>
      </c>
      <c r="F266" s="123" t="s">
        <v>1064</v>
      </c>
      <c r="G266" s="119" t="s">
        <v>1060</v>
      </c>
      <c r="H266" s="119">
        <v>740</v>
      </c>
      <c r="I266" s="119">
        <v>50</v>
      </c>
      <c r="J266" s="119">
        <v>15</v>
      </c>
      <c r="K266" s="119">
        <v>805</v>
      </c>
      <c r="L266" s="119" t="s">
        <v>19</v>
      </c>
      <c r="M266" s="122"/>
    </row>
    <row r="267" spans="1:13" ht="14.25" x14ac:dyDescent="0.35">
      <c r="A267" s="118">
        <v>264</v>
      </c>
      <c r="B267" s="131">
        <v>9994891727935</v>
      </c>
      <c r="C267" s="119" t="s">
        <v>1395</v>
      </c>
      <c r="D267" s="120" t="s">
        <v>1389</v>
      </c>
      <c r="E267" s="120" t="s">
        <v>614</v>
      </c>
      <c r="F267" s="123" t="s">
        <v>1396</v>
      </c>
      <c r="G267" s="119" t="s">
        <v>1253</v>
      </c>
      <c r="H267" s="119">
        <v>900</v>
      </c>
      <c r="I267" s="119">
        <v>50</v>
      </c>
      <c r="J267" s="119">
        <v>15</v>
      </c>
      <c r="K267" s="119">
        <v>965</v>
      </c>
      <c r="L267" s="119" t="s">
        <v>19</v>
      </c>
      <c r="M267" s="122"/>
    </row>
    <row r="268" spans="1:13" ht="14.25" x14ac:dyDescent="0.35">
      <c r="A268" s="118">
        <v>265</v>
      </c>
      <c r="B268" s="131">
        <v>9994891727936</v>
      </c>
      <c r="C268" s="119" t="s">
        <v>1395</v>
      </c>
      <c r="D268" s="120" t="s">
        <v>1390</v>
      </c>
      <c r="E268" s="120" t="s">
        <v>614</v>
      </c>
      <c r="F268" s="123" t="s">
        <v>1396</v>
      </c>
      <c r="G268" s="119" t="s">
        <v>1253</v>
      </c>
      <c r="H268" s="119">
        <v>900</v>
      </c>
      <c r="I268" s="119">
        <v>50</v>
      </c>
      <c r="J268" s="119">
        <v>15</v>
      </c>
      <c r="K268" s="119">
        <v>965</v>
      </c>
      <c r="L268" s="119" t="s">
        <v>19</v>
      </c>
      <c r="M268" s="122"/>
    </row>
    <row r="269" spans="1:13" ht="14.25" x14ac:dyDescent="0.35">
      <c r="A269" s="118">
        <v>266</v>
      </c>
      <c r="B269" s="131">
        <v>9994891727937</v>
      </c>
      <c r="C269" s="119" t="s">
        <v>1395</v>
      </c>
      <c r="D269" s="120" t="s">
        <v>1391</v>
      </c>
      <c r="E269" s="120" t="s">
        <v>614</v>
      </c>
      <c r="F269" s="123" t="s">
        <v>1396</v>
      </c>
      <c r="G269" s="119" t="s">
        <v>1253</v>
      </c>
      <c r="H269" s="119">
        <v>900</v>
      </c>
      <c r="I269" s="119">
        <v>50</v>
      </c>
      <c r="J269" s="119">
        <v>15</v>
      </c>
      <c r="K269" s="119">
        <v>965</v>
      </c>
      <c r="L269" s="119" t="s">
        <v>19</v>
      </c>
      <c r="M269" s="122"/>
    </row>
    <row r="270" spans="1:13" ht="14.25" x14ac:dyDescent="0.35">
      <c r="A270" s="118">
        <v>267</v>
      </c>
      <c r="B270" s="131">
        <v>9994891727938</v>
      </c>
      <c r="C270" s="119" t="s">
        <v>1395</v>
      </c>
      <c r="D270" s="120" t="s">
        <v>1392</v>
      </c>
      <c r="E270" s="120" t="s">
        <v>614</v>
      </c>
      <c r="F270" s="123" t="s">
        <v>1396</v>
      </c>
      <c r="G270" s="119" t="s">
        <v>1253</v>
      </c>
      <c r="H270" s="119">
        <v>900</v>
      </c>
      <c r="I270" s="119">
        <v>50</v>
      </c>
      <c r="J270" s="119">
        <v>15</v>
      </c>
      <c r="K270" s="119">
        <v>965</v>
      </c>
      <c r="L270" s="119" t="s">
        <v>19</v>
      </c>
      <c r="M270" s="122"/>
    </row>
    <row r="271" spans="1:13" ht="14.25" x14ac:dyDescent="0.35">
      <c r="A271" s="118">
        <v>268</v>
      </c>
      <c r="B271" s="131">
        <v>9994891727939</v>
      </c>
      <c r="C271" s="119" t="s">
        <v>1395</v>
      </c>
      <c r="D271" s="120" t="s">
        <v>1393</v>
      </c>
      <c r="E271" s="120" t="s">
        <v>614</v>
      </c>
      <c r="F271" s="123" t="s">
        <v>1396</v>
      </c>
      <c r="G271" s="119" t="s">
        <v>1253</v>
      </c>
      <c r="H271" s="119">
        <v>900</v>
      </c>
      <c r="I271" s="119">
        <v>50</v>
      </c>
      <c r="J271" s="119">
        <v>15</v>
      </c>
      <c r="K271" s="119">
        <v>965</v>
      </c>
      <c r="L271" s="119" t="s">
        <v>19</v>
      </c>
      <c r="M271" s="122"/>
    </row>
    <row r="272" spans="1:13" ht="14.25" x14ac:dyDescent="0.35">
      <c r="A272" s="118">
        <v>269</v>
      </c>
      <c r="B272" s="131">
        <v>9994891727940</v>
      </c>
      <c r="C272" s="119" t="s">
        <v>1395</v>
      </c>
      <c r="D272" s="120" t="s">
        <v>1394</v>
      </c>
      <c r="E272" s="120" t="s">
        <v>614</v>
      </c>
      <c r="F272" s="123" t="s">
        <v>1396</v>
      </c>
      <c r="G272" s="119" t="s">
        <v>1253</v>
      </c>
      <c r="H272" s="119">
        <v>900</v>
      </c>
      <c r="I272" s="119">
        <v>50</v>
      </c>
      <c r="J272" s="119">
        <v>15</v>
      </c>
      <c r="K272" s="119">
        <v>965</v>
      </c>
      <c r="L272" s="119" t="s">
        <v>19</v>
      </c>
      <c r="M272" s="122"/>
    </row>
    <row r="273" spans="1:13" ht="14.25" x14ac:dyDescent="0.35">
      <c r="A273" s="118">
        <v>270</v>
      </c>
      <c r="B273" s="131">
        <v>7314891727933</v>
      </c>
      <c r="C273" s="119" t="s">
        <v>1397</v>
      </c>
      <c r="D273" s="120" t="s">
        <v>1398</v>
      </c>
      <c r="E273" s="120" t="s">
        <v>1070</v>
      </c>
      <c r="F273" s="123" t="s">
        <v>1275</v>
      </c>
      <c r="G273" s="119" t="s">
        <v>584</v>
      </c>
      <c r="H273" s="119">
        <v>520</v>
      </c>
      <c r="I273" s="119">
        <v>50</v>
      </c>
      <c r="J273" s="119">
        <v>15</v>
      </c>
      <c r="K273" s="119">
        <v>585</v>
      </c>
      <c r="L273" s="119" t="s">
        <v>19</v>
      </c>
      <c r="M273" s="122"/>
    </row>
    <row r="274" spans="1:13" ht="14.25" x14ac:dyDescent="0.35">
      <c r="A274" s="118">
        <v>271</v>
      </c>
      <c r="B274" s="131">
        <v>7314891727934</v>
      </c>
      <c r="C274" s="119" t="s">
        <v>1397</v>
      </c>
      <c r="D274" s="120" t="s">
        <v>1399</v>
      </c>
      <c r="E274" s="120" t="s">
        <v>1070</v>
      </c>
      <c r="F274" s="123" t="s">
        <v>1275</v>
      </c>
      <c r="G274" s="119" t="s">
        <v>584</v>
      </c>
      <c r="H274" s="119">
        <v>520</v>
      </c>
      <c r="I274" s="119">
        <v>50</v>
      </c>
      <c r="J274" s="119">
        <v>15</v>
      </c>
      <c r="K274" s="119">
        <v>585</v>
      </c>
      <c r="L274" s="119" t="s">
        <v>19</v>
      </c>
      <c r="M274" s="122"/>
    </row>
    <row r="275" spans="1:13" ht="14.25" x14ac:dyDescent="0.35">
      <c r="A275" s="118">
        <v>272</v>
      </c>
      <c r="B275" s="131">
        <v>7844891727931</v>
      </c>
      <c r="C275" s="119" t="s">
        <v>1386</v>
      </c>
      <c r="D275" s="120" t="s">
        <v>1398</v>
      </c>
      <c r="E275" s="120" t="s">
        <v>1077</v>
      </c>
      <c r="F275" s="123" t="s">
        <v>1400</v>
      </c>
      <c r="G275" s="119" t="s">
        <v>647</v>
      </c>
      <c r="H275" s="119">
        <v>550</v>
      </c>
      <c r="I275" s="119">
        <v>50</v>
      </c>
      <c r="J275" s="119">
        <v>15</v>
      </c>
      <c r="K275" s="119">
        <v>615</v>
      </c>
      <c r="L275" s="119" t="s">
        <v>19</v>
      </c>
      <c r="M275" s="122"/>
    </row>
    <row r="276" spans="1:13" ht="14.25" x14ac:dyDescent="0.35">
      <c r="A276" s="118">
        <v>273</v>
      </c>
      <c r="B276" s="131">
        <v>7844891727932</v>
      </c>
      <c r="C276" s="119" t="s">
        <v>1386</v>
      </c>
      <c r="D276" s="120" t="s">
        <v>1399</v>
      </c>
      <c r="E276" s="120" t="s">
        <v>1077</v>
      </c>
      <c r="F276" s="123" t="s">
        <v>1400</v>
      </c>
      <c r="G276" s="119" t="s">
        <v>647</v>
      </c>
      <c r="H276" s="119">
        <v>550</v>
      </c>
      <c r="I276" s="119">
        <v>50</v>
      </c>
      <c r="J276" s="119">
        <v>15</v>
      </c>
      <c r="K276" s="119">
        <v>615</v>
      </c>
      <c r="L276" s="119" t="s">
        <v>19</v>
      </c>
      <c r="M276" s="122"/>
    </row>
    <row r="277" spans="1:13" ht="14.25" x14ac:dyDescent="0.35">
      <c r="A277" s="116">
        <v>274</v>
      </c>
      <c r="B277" s="132">
        <v>8804891727928</v>
      </c>
      <c r="C277" s="133" t="s">
        <v>863</v>
      </c>
      <c r="D277" s="134" t="s">
        <v>1162</v>
      </c>
      <c r="E277" s="134" t="s">
        <v>587</v>
      </c>
      <c r="F277" s="136" t="s">
        <v>864</v>
      </c>
      <c r="G277" s="133" t="s">
        <v>1116</v>
      </c>
      <c r="H277" s="133">
        <v>500</v>
      </c>
      <c r="I277" s="133">
        <v>50</v>
      </c>
      <c r="J277" s="133">
        <v>15</v>
      </c>
      <c r="K277" s="133">
        <v>515</v>
      </c>
      <c r="L277" s="133">
        <v>500</v>
      </c>
      <c r="M277" s="117" t="s">
        <v>580</v>
      </c>
    </row>
    <row r="278" spans="1:13" ht="14.25" x14ac:dyDescent="0.35">
      <c r="A278" s="118">
        <v>275</v>
      </c>
      <c r="B278" s="131">
        <v>7844891727925</v>
      </c>
      <c r="C278" s="119" t="s">
        <v>1401</v>
      </c>
      <c r="D278" s="120" t="s">
        <v>1402</v>
      </c>
      <c r="E278" s="120" t="s">
        <v>1403</v>
      </c>
      <c r="F278" s="123" t="s">
        <v>1404</v>
      </c>
      <c r="G278" s="119" t="s">
        <v>945</v>
      </c>
      <c r="H278" s="119">
        <v>1260</v>
      </c>
      <c r="I278" s="119">
        <v>50</v>
      </c>
      <c r="J278" s="119">
        <v>15</v>
      </c>
      <c r="K278" s="119">
        <v>1325</v>
      </c>
      <c r="L278" s="119" t="s">
        <v>19</v>
      </c>
      <c r="M278" s="122"/>
    </row>
    <row r="279" spans="1:13" ht="14.25" x14ac:dyDescent="0.35">
      <c r="A279" s="118">
        <v>276</v>
      </c>
      <c r="B279" s="131">
        <v>7844891727926</v>
      </c>
      <c r="C279" s="119" t="s">
        <v>1401</v>
      </c>
      <c r="D279" s="120" t="s">
        <v>1405</v>
      </c>
      <c r="E279" s="120" t="s">
        <v>1403</v>
      </c>
      <c r="F279" s="123" t="s">
        <v>1404</v>
      </c>
      <c r="G279" s="119" t="s">
        <v>945</v>
      </c>
      <c r="H279" s="119">
        <v>1260</v>
      </c>
      <c r="I279" s="119">
        <v>50</v>
      </c>
      <c r="J279" s="119">
        <v>15</v>
      </c>
      <c r="K279" s="119">
        <v>1325</v>
      </c>
      <c r="L279" s="119" t="s">
        <v>19</v>
      </c>
      <c r="M279" s="122"/>
    </row>
    <row r="280" spans="1:13" ht="14.25" x14ac:dyDescent="0.35">
      <c r="A280" s="118">
        <v>277</v>
      </c>
      <c r="B280" s="131">
        <v>7844891727927</v>
      </c>
      <c r="C280" s="119" t="s">
        <v>1401</v>
      </c>
      <c r="D280" s="120" t="s">
        <v>1406</v>
      </c>
      <c r="E280" s="120" t="s">
        <v>1403</v>
      </c>
      <c r="F280" s="123" t="s">
        <v>1404</v>
      </c>
      <c r="G280" s="119" t="s">
        <v>945</v>
      </c>
      <c r="H280" s="119">
        <v>1260</v>
      </c>
      <c r="I280" s="119">
        <v>50</v>
      </c>
      <c r="J280" s="119">
        <v>15</v>
      </c>
      <c r="K280" s="119">
        <v>1325</v>
      </c>
      <c r="L280" s="119" t="s">
        <v>19</v>
      </c>
      <c r="M280" s="122"/>
    </row>
    <row r="281" spans="1:13" ht="14.25" x14ac:dyDescent="0.35">
      <c r="A281" s="118">
        <v>278</v>
      </c>
      <c r="B281" s="131">
        <v>7814891727922</v>
      </c>
      <c r="C281" s="119" t="s">
        <v>765</v>
      </c>
      <c r="D281" s="120" t="s">
        <v>1402</v>
      </c>
      <c r="E281" s="120" t="s">
        <v>695</v>
      </c>
      <c r="F281" s="123" t="s">
        <v>1407</v>
      </c>
      <c r="G281" s="119" t="s">
        <v>991</v>
      </c>
      <c r="H281" s="119">
        <v>1550</v>
      </c>
      <c r="I281" s="119">
        <v>50</v>
      </c>
      <c r="J281" s="119">
        <v>15</v>
      </c>
      <c r="K281" s="119">
        <v>1615</v>
      </c>
      <c r="L281" s="119" t="s">
        <v>19</v>
      </c>
      <c r="M281" s="122"/>
    </row>
    <row r="282" spans="1:13" ht="14.25" x14ac:dyDescent="0.35">
      <c r="A282" s="118">
        <v>279</v>
      </c>
      <c r="B282" s="131">
        <v>7814891727923</v>
      </c>
      <c r="C282" s="119" t="s">
        <v>765</v>
      </c>
      <c r="D282" s="120" t="s">
        <v>1405</v>
      </c>
      <c r="E282" s="120" t="s">
        <v>695</v>
      </c>
      <c r="F282" s="123" t="s">
        <v>1407</v>
      </c>
      <c r="G282" s="119" t="s">
        <v>991</v>
      </c>
      <c r="H282" s="119">
        <v>1550</v>
      </c>
      <c r="I282" s="119">
        <v>50</v>
      </c>
      <c r="J282" s="119">
        <v>15</v>
      </c>
      <c r="K282" s="119">
        <v>1615</v>
      </c>
      <c r="L282" s="119" t="s">
        <v>19</v>
      </c>
      <c r="M282" s="122"/>
    </row>
    <row r="283" spans="1:13" ht="14.25" x14ac:dyDescent="0.35">
      <c r="A283" s="118">
        <v>280</v>
      </c>
      <c r="B283" s="131">
        <v>7814891727924</v>
      </c>
      <c r="C283" s="119" t="s">
        <v>765</v>
      </c>
      <c r="D283" s="120" t="s">
        <v>1406</v>
      </c>
      <c r="E283" s="120" t="s">
        <v>695</v>
      </c>
      <c r="F283" s="123" t="s">
        <v>1407</v>
      </c>
      <c r="G283" s="119" t="s">
        <v>991</v>
      </c>
      <c r="H283" s="119">
        <v>1550</v>
      </c>
      <c r="I283" s="119">
        <v>50</v>
      </c>
      <c r="J283" s="119">
        <v>15</v>
      </c>
      <c r="K283" s="119">
        <v>1615</v>
      </c>
      <c r="L283" s="119" t="s">
        <v>19</v>
      </c>
      <c r="M283" s="122"/>
    </row>
    <row r="284" spans="1:13" ht="14.25" x14ac:dyDescent="0.35">
      <c r="A284" s="116">
        <v>281</v>
      </c>
      <c r="B284" s="132">
        <v>8804891727921</v>
      </c>
      <c r="C284" s="133" t="s">
        <v>722</v>
      </c>
      <c r="D284" s="134" t="s">
        <v>1408</v>
      </c>
      <c r="E284" s="134" t="s">
        <v>618</v>
      </c>
      <c r="F284" s="136" t="s">
        <v>724</v>
      </c>
      <c r="G284" s="133" t="s">
        <v>945</v>
      </c>
      <c r="H284" s="133">
        <v>270</v>
      </c>
      <c r="I284" s="133">
        <v>50</v>
      </c>
      <c r="J284" s="133">
        <v>15</v>
      </c>
      <c r="K284" s="133">
        <v>285</v>
      </c>
      <c r="L284" s="133">
        <v>270</v>
      </c>
      <c r="M284" s="117" t="s">
        <v>580</v>
      </c>
    </row>
    <row r="285" spans="1:13" ht="14.25" x14ac:dyDescent="0.35">
      <c r="A285" s="116">
        <v>282</v>
      </c>
      <c r="B285" s="132">
        <v>8804891727920</v>
      </c>
      <c r="C285" s="133" t="s">
        <v>858</v>
      </c>
      <c r="D285" s="134" t="s">
        <v>1408</v>
      </c>
      <c r="E285" s="134" t="s">
        <v>621</v>
      </c>
      <c r="F285" s="136" t="s">
        <v>859</v>
      </c>
      <c r="G285" s="133" t="s">
        <v>1006</v>
      </c>
      <c r="H285" s="133">
        <v>350</v>
      </c>
      <c r="I285" s="133">
        <v>50</v>
      </c>
      <c r="J285" s="133">
        <v>15</v>
      </c>
      <c r="K285" s="133">
        <v>365</v>
      </c>
      <c r="L285" s="133">
        <v>350</v>
      </c>
      <c r="M285" s="117" t="s">
        <v>580</v>
      </c>
    </row>
    <row r="286" spans="1:13" ht="14.25" x14ac:dyDescent="0.35">
      <c r="A286" s="118">
        <v>283</v>
      </c>
      <c r="B286" s="131">
        <v>8764891727975</v>
      </c>
      <c r="C286" s="119" t="s">
        <v>867</v>
      </c>
      <c r="D286" s="120" t="s">
        <v>1110</v>
      </c>
      <c r="E286" s="120" t="s">
        <v>601</v>
      </c>
      <c r="F286" s="121" t="s">
        <v>1409</v>
      </c>
      <c r="G286" s="119" t="s">
        <v>1111</v>
      </c>
      <c r="H286" s="119">
        <v>820</v>
      </c>
      <c r="I286" s="119">
        <v>50</v>
      </c>
      <c r="J286" s="119">
        <v>15</v>
      </c>
      <c r="K286" s="119">
        <v>885</v>
      </c>
      <c r="L286" s="119" t="s">
        <v>19</v>
      </c>
      <c r="M286" s="122"/>
    </row>
    <row r="287" spans="1:13" ht="14.25" x14ac:dyDescent="0.35">
      <c r="A287" s="116">
        <v>284</v>
      </c>
      <c r="B287" s="132">
        <v>3244891728008</v>
      </c>
      <c r="C287" s="133" t="s">
        <v>1410</v>
      </c>
      <c r="D287" s="134" t="s">
        <v>1122</v>
      </c>
      <c r="E287" s="134" t="s">
        <v>1411</v>
      </c>
      <c r="F287" s="136" t="s">
        <v>1412</v>
      </c>
      <c r="G287" s="133" t="s">
        <v>1227</v>
      </c>
      <c r="H287" s="133">
        <v>520</v>
      </c>
      <c r="I287" s="133">
        <v>50</v>
      </c>
      <c r="J287" s="133">
        <v>15</v>
      </c>
      <c r="K287" s="133">
        <v>535</v>
      </c>
      <c r="L287" s="133">
        <v>520</v>
      </c>
      <c r="M287" s="117" t="s">
        <v>580</v>
      </c>
    </row>
    <row r="288" spans="1:13" ht="14.25" x14ac:dyDescent="0.35">
      <c r="A288" s="116">
        <v>285</v>
      </c>
      <c r="B288" s="132">
        <v>7844891727993</v>
      </c>
      <c r="C288" s="133" t="s">
        <v>1413</v>
      </c>
      <c r="D288" s="134" t="s">
        <v>1414</v>
      </c>
      <c r="E288" s="134" t="s">
        <v>658</v>
      </c>
      <c r="F288" s="136" t="s">
        <v>1415</v>
      </c>
      <c r="G288" s="133" t="s">
        <v>584</v>
      </c>
      <c r="H288" s="133">
        <v>420</v>
      </c>
      <c r="I288" s="133">
        <v>50</v>
      </c>
      <c r="J288" s="133">
        <v>15</v>
      </c>
      <c r="K288" s="133">
        <v>225</v>
      </c>
      <c r="L288" s="133">
        <v>210</v>
      </c>
      <c r="M288" s="117" t="s">
        <v>580</v>
      </c>
    </row>
    <row r="289" spans="1:13" ht="14.25" x14ac:dyDescent="0.35">
      <c r="A289" s="116">
        <v>286</v>
      </c>
      <c r="B289" s="132">
        <v>7844891727992</v>
      </c>
      <c r="C289" s="133" t="s">
        <v>998</v>
      </c>
      <c r="D289" s="134" t="s">
        <v>1414</v>
      </c>
      <c r="E289" s="134" t="s">
        <v>662</v>
      </c>
      <c r="F289" s="136" t="s">
        <v>999</v>
      </c>
      <c r="G289" s="133" t="s">
        <v>899</v>
      </c>
      <c r="H289" s="133">
        <v>930</v>
      </c>
      <c r="I289" s="133">
        <v>50</v>
      </c>
      <c r="J289" s="133">
        <v>15</v>
      </c>
      <c r="K289" s="133">
        <v>15</v>
      </c>
      <c r="L289" s="133">
        <v>0</v>
      </c>
      <c r="M289" s="117" t="s">
        <v>580</v>
      </c>
    </row>
    <row r="290" spans="1:13" ht="14.25" x14ac:dyDescent="0.35">
      <c r="A290" s="118">
        <v>287</v>
      </c>
      <c r="B290" s="131">
        <v>184891727991</v>
      </c>
      <c r="C290" s="119" t="s">
        <v>1416</v>
      </c>
      <c r="D290" s="120" t="s">
        <v>1168</v>
      </c>
      <c r="E290" s="120" t="s">
        <v>1417</v>
      </c>
      <c r="F290" s="123" t="s">
        <v>1418</v>
      </c>
      <c r="G290" s="119" t="s">
        <v>647</v>
      </c>
      <c r="H290" s="119">
        <v>940</v>
      </c>
      <c r="I290" s="119">
        <v>50</v>
      </c>
      <c r="J290" s="119">
        <v>15</v>
      </c>
      <c r="K290" s="119">
        <v>1005</v>
      </c>
      <c r="L290" s="119" t="s">
        <v>19</v>
      </c>
      <c r="M290" s="122"/>
    </row>
    <row r="291" spans="1:13" ht="14.25" x14ac:dyDescent="0.35">
      <c r="A291" s="118">
        <v>288</v>
      </c>
      <c r="B291" s="131">
        <v>8804891727989</v>
      </c>
      <c r="C291" s="119" t="s">
        <v>928</v>
      </c>
      <c r="D291" s="120" t="s">
        <v>929</v>
      </c>
      <c r="E291" s="120" t="s">
        <v>748</v>
      </c>
      <c r="F291" s="123" t="s">
        <v>1419</v>
      </c>
      <c r="G291" s="119" t="s">
        <v>899</v>
      </c>
      <c r="H291" s="119">
        <v>0</v>
      </c>
      <c r="I291" s="119">
        <v>159</v>
      </c>
      <c r="J291" s="119">
        <v>15</v>
      </c>
      <c r="K291" s="119">
        <v>174</v>
      </c>
      <c r="L291" s="111" t="s">
        <v>19</v>
      </c>
      <c r="M291" s="126" t="s">
        <v>842</v>
      </c>
    </row>
    <row r="292" spans="1:13" ht="14.25" x14ac:dyDescent="0.35">
      <c r="A292" s="116">
        <v>289</v>
      </c>
      <c r="B292" s="132">
        <v>9994891728043</v>
      </c>
      <c r="C292" s="133" t="s">
        <v>1420</v>
      </c>
      <c r="D292" s="134" t="s">
        <v>1122</v>
      </c>
      <c r="E292" s="134" t="s">
        <v>1421</v>
      </c>
      <c r="F292" s="135" t="s">
        <v>1422</v>
      </c>
      <c r="G292" s="133" t="s">
        <v>991</v>
      </c>
      <c r="H292" s="133">
        <v>550</v>
      </c>
      <c r="I292" s="133">
        <v>50</v>
      </c>
      <c r="J292" s="133">
        <v>15</v>
      </c>
      <c r="K292" s="133">
        <v>565</v>
      </c>
      <c r="L292" s="133">
        <v>550</v>
      </c>
      <c r="M292" s="117" t="s">
        <v>580</v>
      </c>
    </row>
    <row r="293" spans="1:13" ht="14.25" x14ac:dyDescent="0.35">
      <c r="A293" s="118">
        <v>290</v>
      </c>
      <c r="B293" s="131">
        <v>7844891728041</v>
      </c>
      <c r="C293" s="119" t="s">
        <v>689</v>
      </c>
      <c r="D293" s="120" t="s">
        <v>1423</v>
      </c>
      <c r="E293" s="120" t="s">
        <v>691</v>
      </c>
      <c r="F293" s="121" t="s">
        <v>1424</v>
      </c>
      <c r="G293" s="119" t="s">
        <v>584</v>
      </c>
      <c r="H293" s="119">
        <v>500</v>
      </c>
      <c r="I293" s="119">
        <v>50</v>
      </c>
      <c r="J293" s="119">
        <v>15</v>
      </c>
      <c r="K293" s="119">
        <v>565</v>
      </c>
      <c r="L293" s="119" t="s">
        <v>19</v>
      </c>
      <c r="M293" s="122"/>
    </row>
    <row r="294" spans="1:13" ht="14.25" x14ac:dyDescent="0.35">
      <c r="A294" s="116">
        <v>291</v>
      </c>
      <c r="B294" s="132">
        <v>8804891728034</v>
      </c>
      <c r="C294" s="133" t="s">
        <v>624</v>
      </c>
      <c r="D294" s="134" t="s">
        <v>1215</v>
      </c>
      <c r="E294" s="134" t="s">
        <v>626</v>
      </c>
      <c r="F294" s="135" t="s">
        <v>1425</v>
      </c>
      <c r="G294" s="133" t="s">
        <v>1060</v>
      </c>
      <c r="H294" s="133">
        <v>1000</v>
      </c>
      <c r="I294" s="133">
        <v>50</v>
      </c>
      <c r="J294" s="133">
        <v>15</v>
      </c>
      <c r="K294" s="133">
        <v>815</v>
      </c>
      <c r="L294" s="133">
        <v>800</v>
      </c>
      <c r="M294" s="117" t="s">
        <v>580</v>
      </c>
    </row>
    <row r="295" spans="1:13" ht="14.25" x14ac:dyDescent="0.35">
      <c r="A295" s="116">
        <v>292</v>
      </c>
      <c r="B295" s="132">
        <v>8224891728033</v>
      </c>
      <c r="C295" s="133" t="s">
        <v>847</v>
      </c>
      <c r="D295" s="134" t="s">
        <v>1218</v>
      </c>
      <c r="E295" s="134" t="s">
        <v>848</v>
      </c>
      <c r="F295" s="135" t="s">
        <v>849</v>
      </c>
      <c r="G295" s="133" t="s">
        <v>945</v>
      </c>
      <c r="H295" s="133">
        <v>860</v>
      </c>
      <c r="I295" s="133">
        <v>50</v>
      </c>
      <c r="J295" s="133">
        <v>15</v>
      </c>
      <c r="K295" s="133">
        <v>875</v>
      </c>
      <c r="L295" s="133">
        <v>860</v>
      </c>
      <c r="M295" s="117" t="s">
        <v>580</v>
      </c>
    </row>
    <row r="296" spans="1:13" ht="14.25" x14ac:dyDescent="0.35">
      <c r="A296" s="118">
        <v>293</v>
      </c>
      <c r="B296" s="131">
        <v>8984891728032</v>
      </c>
      <c r="C296" s="119" t="s">
        <v>1021</v>
      </c>
      <c r="D296" s="120" t="s">
        <v>1328</v>
      </c>
      <c r="E296" s="120" t="s">
        <v>618</v>
      </c>
      <c r="F296" s="121" t="s">
        <v>1023</v>
      </c>
      <c r="G296" s="119" t="s">
        <v>589</v>
      </c>
      <c r="H296" s="119">
        <v>390</v>
      </c>
      <c r="I296" s="119">
        <v>198</v>
      </c>
      <c r="J296" s="119">
        <v>15</v>
      </c>
      <c r="K296" s="119">
        <v>603</v>
      </c>
      <c r="L296" s="111" t="s">
        <v>19</v>
      </c>
      <c r="M296" s="126" t="s">
        <v>842</v>
      </c>
    </row>
    <row r="297" spans="1:13" ht="14.25" x14ac:dyDescent="0.35">
      <c r="A297" s="118">
        <v>294</v>
      </c>
      <c r="B297" s="131">
        <v>8594891728031</v>
      </c>
      <c r="C297" s="119" t="s">
        <v>603</v>
      </c>
      <c r="D297" s="120" t="s">
        <v>1426</v>
      </c>
      <c r="E297" s="120" t="s">
        <v>604</v>
      </c>
      <c r="F297" s="121" t="s">
        <v>1427</v>
      </c>
      <c r="G297" s="119" t="s">
        <v>945</v>
      </c>
      <c r="H297" s="119">
        <v>550</v>
      </c>
      <c r="I297" s="119">
        <v>50</v>
      </c>
      <c r="J297" s="119">
        <v>15</v>
      </c>
      <c r="K297" s="119">
        <v>615</v>
      </c>
      <c r="L297" s="119" t="s">
        <v>19</v>
      </c>
      <c r="M297" s="122"/>
    </row>
    <row r="298" spans="1:13" ht="14.25" x14ac:dyDescent="0.35">
      <c r="A298" s="118">
        <v>295</v>
      </c>
      <c r="B298" s="131">
        <v>8984891728030</v>
      </c>
      <c r="C298" s="119" t="s">
        <v>1021</v>
      </c>
      <c r="D298" s="120" t="s">
        <v>1328</v>
      </c>
      <c r="E298" s="120" t="s">
        <v>618</v>
      </c>
      <c r="F298" s="121" t="s">
        <v>1023</v>
      </c>
      <c r="G298" s="119" t="s">
        <v>850</v>
      </c>
      <c r="H298" s="119">
        <v>330</v>
      </c>
      <c r="I298" s="119">
        <v>50</v>
      </c>
      <c r="J298" s="119">
        <v>15</v>
      </c>
      <c r="K298" s="119">
        <v>395</v>
      </c>
      <c r="L298" s="119" t="s">
        <v>19</v>
      </c>
      <c r="M298" s="122"/>
    </row>
    <row r="299" spans="1:13" ht="14.25" x14ac:dyDescent="0.35">
      <c r="A299" s="118">
        <v>296</v>
      </c>
      <c r="B299" s="131">
        <v>7844891728048</v>
      </c>
      <c r="C299" s="119" t="s">
        <v>1386</v>
      </c>
      <c r="D299" s="120" t="s">
        <v>1191</v>
      </c>
      <c r="E299" s="120" t="s">
        <v>691</v>
      </c>
      <c r="F299" s="123" t="s">
        <v>1428</v>
      </c>
      <c r="G299" s="119" t="s">
        <v>584</v>
      </c>
      <c r="H299" s="119">
        <v>500</v>
      </c>
      <c r="I299" s="119">
        <v>50</v>
      </c>
      <c r="J299" s="119">
        <v>15</v>
      </c>
      <c r="K299" s="119">
        <v>565</v>
      </c>
      <c r="L299" s="119" t="s">
        <v>19</v>
      </c>
      <c r="M299" s="122"/>
    </row>
    <row r="300" spans="1:13" ht="14.25" x14ac:dyDescent="0.35">
      <c r="A300" s="118">
        <v>297</v>
      </c>
      <c r="B300" s="131">
        <v>7844891728047</v>
      </c>
      <c r="C300" s="119" t="s">
        <v>1429</v>
      </c>
      <c r="D300" s="120" t="s">
        <v>1430</v>
      </c>
      <c r="E300" s="120" t="s">
        <v>1431</v>
      </c>
      <c r="F300" s="123" t="s">
        <v>1432</v>
      </c>
      <c r="G300" s="119" t="s">
        <v>912</v>
      </c>
      <c r="H300" s="119">
        <v>760</v>
      </c>
      <c r="I300" s="119">
        <v>50</v>
      </c>
      <c r="J300" s="119">
        <v>15</v>
      </c>
      <c r="K300" s="119">
        <v>825</v>
      </c>
      <c r="L300" s="119" t="s">
        <v>19</v>
      </c>
      <c r="M300" s="122"/>
    </row>
    <row r="301" spans="1:13" ht="14.25" x14ac:dyDescent="0.35">
      <c r="A301" s="118">
        <v>298</v>
      </c>
      <c r="B301" s="131">
        <v>8804891728046</v>
      </c>
      <c r="C301" s="119" t="s">
        <v>1254</v>
      </c>
      <c r="D301" s="120" t="s">
        <v>1430</v>
      </c>
      <c r="E301" s="120" t="s">
        <v>1173</v>
      </c>
      <c r="F301" s="123" t="s">
        <v>1433</v>
      </c>
      <c r="G301" s="119" t="s">
        <v>1060</v>
      </c>
      <c r="H301" s="119">
        <v>810</v>
      </c>
      <c r="I301" s="119">
        <v>50</v>
      </c>
      <c r="J301" s="119">
        <v>15</v>
      </c>
      <c r="K301" s="119">
        <v>875</v>
      </c>
      <c r="L301" s="119" t="s">
        <v>19</v>
      </c>
      <c r="M301" s="122"/>
    </row>
    <row r="302" spans="1:13" ht="14.25" x14ac:dyDescent="0.35">
      <c r="A302" s="116">
        <v>299</v>
      </c>
      <c r="B302" s="132">
        <v>8564891728054</v>
      </c>
      <c r="C302" s="133" t="s">
        <v>1434</v>
      </c>
      <c r="D302" s="134" t="s">
        <v>1435</v>
      </c>
      <c r="E302" s="134" t="s">
        <v>1436</v>
      </c>
      <c r="F302" s="136" t="s">
        <v>1437</v>
      </c>
      <c r="G302" s="133" t="s">
        <v>902</v>
      </c>
      <c r="H302" s="133">
        <v>650</v>
      </c>
      <c r="I302" s="133">
        <v>50</v>
      </c>
      <c r="J302" s="133">
        <v>15</v>
      </c>
      <c r="K302" s="133">
        <v>15</v>
      </c>
      <c r="L302" s="133">
        <v>0</v>
      </c>
      <c r="M302" s="117" t="s">
        <v>580</v>
      </c>
    </row>
    <row r="303" spans="1:13" ht="14.25" x14ac:dyDescent="0.35">
      <c r="A303" s="118">
        <v>300</v>
      </c>
      <c r="B303" s="131">
        <v>8264891728053</v>
      </c>
      <c r="C303" s="119" t="s">
        <v>1438</v>
      </c>
      <c r="D303" s="120" t="s">
        <v>1435</v>
      </c>
      <c r="E303" s="120" t="s">
        <v>1439</v>
      </c>
      <c r="F303" s="123" t="s">
        <v>1440</v>
      </c>
      <c r="G303" s="119" t="s">
        <v>589</v>
      </c>
      <c r="H303" s="119">
        <v>650</v>
      </c>
      <c r="I303" s="119">
        <v>50</v>
      </c>
      <c r="J303" s="119">
        <v>15</v>
      </c>
      <c r="K303" s="119">
        <v>715</v>
      </c>
      <c r="L303" s="119" t="s">
        <v>19</v>
      </c>
      <c r="M303" s="122"/>
    </row>
    <row r="304" spans="1:13" ht="14.25" x14ac:dyDescent="0.35">
      <c r="A304" s="118">
        <v>301</v>
      </c>
      <c r="B304" s="131">
        <v>7844891728052</v>
      </c>
      <c r="C304" s="119" t="s">
        <v>1441</v>
      </c>
      <c r="D304" s="120" t="s">
        <v>1414</v>
      </c>
      <c r="E304" s="120" t="s">
        <v>662</v>
      </c>
      <c r="F304" s="123" t="s">
        <v>1442</v>
      </c>
      <c r="G304" s="119" t="s">
        <v>647</v>
      </c>
      <c r="H304" s="119">
        <v>830</v>
      </c>
      <c r="I304" s="119">
        <v>50</v>
      </c>
      <c r="J304" s="119">
        <v>15</v>
      </c>
      <c r="K304" s="119">
        <v>895</v>
      </c>
      <c r="L304" s="119" t="s">
        <v>19</v>
      </c>
      <c r="M304" s="122"/>
    </row>
    <row r="305" spans="1:13" ht="14.25" x14ac:dyDescent="0.35">
      <c r="A305" s="118">
        <v>302</v>
      </c>
      <c r="B305" s="131">
        <v>7844891728071</v>
      </c>
      <c r="C305" s="119" t="s">
        <v>1443</v>
      </c>
      <c r="D305" s="120" t="s">
        <v>1444</v>
      </c>
      <c r="E305" s="120" t="s">
        <v>1445</v>
      </c>
      <c r="F305" s="123" t="s">
        <v>1446</v>
      </c>
      <c r="G305" s="119" t="s">
        <v>1116</v>
      </c>
      <c r="H305" s="119">
        <v>610</v>
      </c>
      <c r="I305" s="119">
        <v>50</v>
      </c>
      <c r="J305" s="119">
        <v>15</v>
      </c>
      <c r="K305" s="119">
        <v>675</v>
      </c>
      <c r="L305" s="119" t="s">
        <v>19</v>
      </c>
      <c r="M305" s="122"/>
    </row>
    <row r="306" spans="1:13" ht="14.25" x14ac:dyDescent="0.35">
      <c r="A306" s="118">
        <v>303</v>
      </c>
      <c r="B306" s="131">
        <v>8264891728070</v>
      </c>
      <c r="C306" s="119" t="s">
        <v>1025</v>
      </c>
      <c r="D306" s="120" t="s">
        <v>1444</v>
      </c>
      <c r="E306" s="120" t="s">
        <v>1026</v>
      </c>
      <c r="F306" s="123" t="s">
        <v>1027</v>
      </c>
      <c r="G306" s="119" t="s">
        <v>589</v>
      </c>
      <c r="H306" s="119">
        <v>500</v>
      </c>
      <c r="I306" s="119">
        <v>50</v>
      </c>
      <c r="J306" s="119">
        <v>15</v>
      </c>
      <c r="K306" s="119">
        <v>565</v>
      </c>
      <c r="L306" s="119" t="s">
        <v>19</v>
      </c>
      <c r="M306" s="122"/>
    </row>
    <row r="307" spans="1:13" ht="14.25" x14ac:dyDescent="0.35">
      <c r="A307" s="118">
        <v>304</v>
      </c>
      <c r="B307" s="131">
        <v>7844891728069</v>
      </c>
      <c r="C307" s="119" t="s">
        <v>740</v>
      </c>
      <c r="D307" s="120" t="s">
        <v>1369</v>
      </c>
      <c r="E307" s="120" t="s">
        <v>742</v>
      </c>
      <c r="F307" s="123" t="s">
        <v>743</v>
      </c>
      <c r="G307" s="119" t="s">
        <v>912</v>
      </c>
      <c r="H307" s="119">
        <v>470</v>
      </c>
      <c r="I307" s="119">
        <v>50</v>
      </c>
      <c r="J307" s="119">
        <v>15</v>
      </c>
      <c r="K307" s="119">
        <v>535</v>
      </c>
      <c r="L307" s="119" t="s">
        <v>19</v>
      </c>
      <c r="M307" s="122"/>
    </row>
    <row r="308" spans="1:13" ht="14.25" x14ac:dyDescent="0.35">
      <c r="A308" s="116">
        <v>305</v>
      </c>
      <c r="B308" s="132">
        <v>8804891728068</v>
      </c>
      <c r="C308" s="133" t="s">
        <v>624</v>
      </c>
      <c r="D308" s="134" t="s">
        <v>1215</v>
      </c>
      <c r="E308" s="134" t="s">
        <v>626</v>
      </c>
      <c r="F308" s="136" t="s">
        <v>1380</v>
      </c>
      <c r="G308" s="133" t="s">
        <v>1060</v>
      </c>
      <c r="H308" s="133">
        <v>0</v>
      </c>
      <c r="I308" s="133">
        <v>200</v>
      </c>
      <c r="J308" s="133">
        <v>15</v>
      </c>
      <c r="K308" s="133">
        <v>215</v>
      </c>
      <c r="L308" s="137">
        <v>200</v>
      </c>
      <c r="M308" s="127" t="s">
        <v>580</v>
      </c>
    </row>
    <row r="309" spans="1:13" ht="14.25" x14ac:dyDescent="0.35">
      <c r="A309" s="118">
        <v>306</v>
      </c>
      <c r="B309" s="131">
        <v>9994891728064</v>
      </c>
      <c r="C309" s="119" t="s">
        <v>1447</v>
      </c>
      <c r="D309" s="120" t="s">
        <v>1050</v>
      </c>
      <c r="E309" s="120" t="s">
        <v>1051</v>
      </c>
      <c r="F309" s="123" t="s">
        <v>1448</v>
      </c>
      <c r="G309" s="119" t="s">
        <v>899</v>
      </c>
      <c r="H309" s="119">
        <v>770</v>
      </c>
      <c r="I309" s="119">
        <v>50</v>
      </c>
      <c r="J309" s="119">
        <v>15</v>
      </c>
      <c r="K309" s="119">
        <v>835</v>
      </c>
      <c r="L309" s="119" t="s">
        <v>19</v>
      </c>
      <c r="M309" s="122"/>
    </row>
    <row r="310" spans="1:13" ht="14.25" x14ac:dyDescent="0.35">
      <c r="A310" s="116">
        <v>307</v>
      </c>
      <c r="B310" s="132">
        <v>7844881728056</v>
      </c>
      <c r="C310" s="133" t="s">
        <v>1338</v>
      </c>
      <c r="D310" s="134" t="s">
        <v>1286</v>
      </c>
      <c r="E310" s="134" t="s">
        <v>662</v>
      </c>
      <c r="F310" s="136" t="s">
        <v>1340</v>
      </c>
      <c r="G310" s="133" t="s">
        <v>985</v>
      </c>
      <c r="H310" s="133">
        <v>960</v>
      </c>
      <c r="I310" s="133">
        <v>50</v>
      </c>
      <c r="J310" s="133">
        <v>15</v>
      </c>
      <c r="K310" s="133">
        <v>783</v>
      </c>
      <c r="L310" s="133">
        <v>768</v>
      </c>
      <c r="M310" s="117" t="s">
        <v>580</v>
      </c>
    </row>
    <row r="311" spans="1:13" ht="14.25" x14ac:dyDescent="0.35">
      <c r="A311" s="116">
        <v>308</v>
      </c>
      <c r="B311" s="132">
        <v>7844881728057</v>
      </c>
      <c r="C311" s="133" t="s">
        <v>1338</v>
      </c>
      <c r="D311" s="134" t="s">
        <v>1288</v>
      </c>
      <c r="E311" s="134" t="s">
        <v>662</v>
      </c>
      <c r="F311" s="136" t="s">
        <v>1340</v>
      </c>
      <c r="G311" s="133" t="s">
        <v>985</v>
      </c>
      <c r="H311" s="133">
        <v>960</v>
      </c>
      <c r="I311" s="133">
        <v>50</v>
      </c>
      <c r="J311" s="133">
        <v>15</v>
      </c>
      <c r="K311" s="133">
        <v>783</v>
      </c>
      <c r="L311" s="133">
        <v>768</v>
      </c>
      <c r="M311" s="117" t="s">
        <v>580</v>
      </c>
    </row>
    <row r="312" spans="1:13" ht="14.25" x14ac:dyDescent="0.35">
      <c r="A312" s="116">
        <v>309</v>
      </c>
      <c r="B312" s="132">
        <v>8804891728058</v>
      </c>
      <c r="C312" s="133" t="s">
        <v>788</v>
      </c>
      <c r="D312" s="134" t="s">
        <v>1449</v>
      </c>
      <c r="E312" s="134" t="s">
        <v>601</v>
      </c>
      <c r="F312" s="136" t="s">
        <v>833</v>
      </c>
      <c r="G312" s="134" t="s">
        <v>1286</v>
      </c>
      <c r="H312" s="133">
        <v>450</v>
      </c>
      <c r="I312" s="133">
        <v>50</v>
      </c>
      <c r="J312" s="133">
        <v>15</v>
      </c>
      <c r="K312" s="133">
        <v>465</v>
      </c>
      <c r="L312" s="133">
        <v>450</v>
      </c>
      <c r="M312" s="117" t="s">
        <v>580</v>
      </c>
    </row>
    <row r="313" spans="1:13" ht="14.25" x14ac:dyDescent="0.35">
      <c r="A313" s="118">
        <v>310</v>
      </c>
      <c r="B313" s="131">
        <v>8264891728090</v>
      </c>
      <c r="C313" s="119" t="s">
        <v>1306</v>
      </c>
      <c r="D313" s="120" t="s">
        <v>1304</v>
      </c>
      <c r="E313" s="120" t="s">
        <v>596</v>
      </c>
      <c r="F313" s="121" t="s">
        <v>1307</v>
      </c>
      <c r="G313" s="119" t="s">
        <v>850</v>
      </c>
      <c r="H313" s="119">
        <v>60</v>
      </c>
      <c r="I313" s="119">
        <v>395</v>
      </c>
      <c r="J313" s="119">
        <v>15</v>
      </c>
      <c r="K313" s="119">
        <v>470</v>
      </c>
      <c r="L313" s="111" t="s">
        <v>19</v>
      </c>
      <c r="M313" s="126" t="s">
        <v>842</v>
      </c>
    </row>
    <row r="314" spans="1:13" ht="14.25" x14ac:dyDescent="0.35">
      <c r="A314" s="118">
        <v>311</v>
      </c>
      <c r="B314" s="131">
        <v>7844891728115</v>
      </c>
      <c r="C314" s="119" t="s">
        <v>1450</v>
      </c>
      <c r="D314" s="120" t="s">
        <v>1147</v>
      </c>
      <c r="E314" s="120" t="s">
        <v>1451</v>
      </c>
      <c r="F314" s="123" t="s">
        <v>1452</v>
      </c>
      <c r="G314" s="119" t="s">
        <v>584</v>
      </c>
      <c r="H314" s="119">
        <v>500</v>
      </c>
      <c r="I314" s="119">
        <v>50</v>
      </c>
      <c r="J314" s="119">
        <v>15</v>
      </c>
      <c r="K314" s="119">
        <v>565</v>
      </c>
      <c r="L314" s="119" t="s">
        <v>19</v>
      </c>
      <c r="M314" s="119"/>
    </row>
    <row r="315" spans="1:13" ht="14.25" x14ac:dyDescent="0.35">
      <c r="A315" s="116">
        <v>312</v>
      </c>
      <c r="B315" s="132">
        <v>3244891728110</v>
      </c>
      <c r="C315" s="133" t="s">
        <v>1453</v>
      </c>
      <c r="D315" s="134" t="s">
        <v>1293</v>
      </c>
      <c r="E315" s="134" t="s">
        <v>775</v>
      </c>
      <c r="F315" s="136" t="s">
        <v>1145</v>
      </c>
      <c r="G315" s="133" t="s">
        <v>985</v>
      </c>
      <c r="H315" s="133">
        <v>550</v>
      </c>
      <c r="I315" s="133">
        <v>50</v>
      </c>
      <c r="J315" s="133">
        <v>15</v>
      </c>
      <c r="K315" s="133">
        <v>15</v>
      </c>
      <c r="L315" s="133">
        <v>0</v>
      </c>
      <c r="M315" s="117" t="s">
        <v>580</v>
      </c>
    </row>
    <row r="316" spans="1:13" ht="14.25" x14ac:dyDescent="0.35">
      <c r="A316" s="116">
        <v>313</v>
      </c>
      <c r="B316" s="132">
        <v>7844891728134</v>
      </c>
      <c r="C316" s="133" t="s">
        <v>1341</v>
      </c>
      <c r="D316" s="134" t="s">
        <v>1288</v>
      </c>
      <c r="E316" s="134" t="s">
        <v>658</v>
      </c>
      <c r="F316" s="136" t="s">
        <v>1454</v>
      </c>
      <c r="G316" s="133" t="s">
        <v>985</v>
      </c>
      <c r="H316" s="133">
        <v>130</v>
      </c>
      <c r="I316" s="133">
        <v>415</v>
      </c>
      <c r="J316" s="133">
        <v>15</v>
      </c>
      <c r="K316" s="133">
        <v>430</v>
      </c>
      <c r="L316" s="133">
        <v>415</v>
      </c>
      <c r="M316" s="117" t="s">
        <v>580</v>
      </c>
    </row>
    <row r="317" spans="1:13" ht="14.25" x14ac:dyDescent="0.35">
      <c r="A317" s="116">
        <v>314</v>
      </c>
      <c r="B317" s="132">
        <v>7844891728133</v>
      </c>
      <c r="C317" s="133" t="s">
        <v>1341</v>
      </c>
      <c r="D317" s="134" t="s">
        <v>1286</v>
      </c>
      <c r="E317" s="134" t="s">
        <v>658</v>
      </c>
      <c r="F317" s="136" t="s">
        <v>1454</v>
      </c>
      <c r="G317" s="133" t="s">
        <v>985</v>
      </c>
      <c r="H317" s="133">
        <v>130</v>
      </c>
      <c r="I317" s="133">
        <v>415</v>
      </c>
      <c r="J317" s="133">
        <v>15</v>
      </c>
      <c r="K317" s="133">
        <v>430</v>
      </c>
      <c r="L317" s="133">
        <v>415</v>
      </c>
      <c r="M317" s="117" t="s">
        <v>580</v>
      </c>
    </row>
    <row r="318" spans="1:13" ht="14.25" x14ac:dyDescent="0.35">
      <c r="A318" s="116">
        <v>315</v>
      </c>
      <c r="B318" s="132">
        <v>8804891728132</v>
      </c>
      <c r="C318" s="133" t="s">
        <v>1455</v>
      </c>
      <c r="D318" s="134" t="s">
        <v>1360</v>
      </c>
      <c r="E318" s="134" t="s">
        <v>587</v>
      </c>
      <c r="F318" s="136" t="s">
        <v>1456</v>
      </c>
      <c r="G318" s="133" t="s">
        <v>912</v>
      </c>
      <c r="H318" s="133">
        <v>680</v>
      </c>
      <c r="I318" s="133">
        <v>50</v>
      </c>
      <c r="J318" s="133">
        <v>15</v>
      </c>
      <c r="K318" s="133">
        <v>559</v>
      </c>
      <c r="L318" s="133">
        <v>544</v>
      </c>
      <c r="M318" s="117" t="s">
        <v>580</v>
      </c>
    </row>
    <row r="319" spans="1:13" ht="14.25" x14ac:dyDescent="0.35">
      <c r="A319" s="118">
        <v>316</v>
      </c>
      <c r="B319" s="131">
        <v>7814891728130</v>
      </c>
      <c r="C319" s="119" t="s">
        <v>877</v>
      </c>
      <c r="D319" s="120" t="s">
        <v>924</v>
      </c>
      <c r="E319" s="120" t="s">
        <v>878</v>
      </c>
      <c r="F319" s="123" t="s">
        <v>879</v>
      </c>
      <c r="G319" s="119" t="s">
        <v>912</v>
      </c>
      <c r="H319" s="119">
        <v>800</v>
      </c>
      <c r="I319" s="119">
        <v>50</v>
      </c>
      <c r="J319" s="119">
        <v>15</v>
      </c>
      <c r="K319" s="119">
        <v>865</v>
      </c>
      <c r="L319" s="119" t="s">
        <v>19</v>
      </c>
      <c r="M319" s="122"/>
    </row>
    <row r="320" spans="1:13" ht="14.25" x14ac:dyDescent="0.35">
      <c r="A320" s="118">
        <v>317</v>
      </c>
      <c r="B320" s="131">
        <v>7844891728127</v>
      </c>
      <c r="C320" s="119" t="s">
        <v>1457</v>
      </c>
      <c r="D320" s="120" t="s">
        <v>1372</v>
      </c>
      <c r="E320" s="120" t="s">
        <v>618</v>
      </c>
      <c r="F320" s="123" t="s">
        <v>1458</v>
      </c>
      <c r="G320" s="119" t="s">
        <v>850</v>
      </c>
      <c r="H320" s="119">
        <v>1510</v>
      </c>
      <c r="I320" s="119">
        <v>50</v>
      </c>
      <c r="J320" s="119">
        <v>15</v>
      </c>
      <c r="K320" s="119">
        <v>1575</v>
      </c>
      <c r="L320" s="119" t="s">
        <v>19</v>
      </c>
      <c r="M320" s="122"/>
    </row>
    <row r="321" spans="1:13" ht="14.25" x14ac:dyDescent="0.35">
      <c r="A321" s="118">
        <v>318</v>
      </c>
      <c r="B321" s="131">
        <v>7314891728125</v>
      </c>
      <c r="C321" s="119" t="s">
        <v>1459</v>
      </c>
      <c r="D321" s="120" t="s">
        <v>1426</v>
      </c>
      <c r="E321" s="120" t="s">
        <v>1460</v>
      </c>
      <c r="F321" s="123" t="s">
        <v>1461</v>
      </c>
      <c r="G321" s="119" t="s">
        <v>945</v>
      </c>
      <c r="H321" s="119">
        <v>580</v>
      </c>
      <c r="I321" s="119">
        <v>50</v>
      </c>
      <c r="J321" s="119">
        <v>15</v>
      </c>
      <c r="K321" s="119">
        <v>645</v>
      </c>
      <c r="L321" s="119" t="s">
        <v>19</v>
      </c>
      <c r="M321" s="122"/>
    </row>
    <row r="322" spans="1:13" ht="14.25" x14ac:dyDescent="0.35">
      <c r="A322" s="118">
        <v>319</v>
      </c>
      <c r="B322" s="131">
        <v>8804891728119</v>
      </c>
      <c r="C322" s="119" t="s">
        <v>708</v>
      </c>
      <c r="D322" s="120" t="s">
        <v>1414</v>
      </c>
      <c r="E322" s="120" t="s">
        <v>658</v>
      </c>
      <c r="F322" s="123" t="s">
        <v>710</v>
      </c>
      <c r="G322" s="119" t="s">
        <v>899</v>
      </c>
      <c r="H322" s="119">
        <v>650</v>
      </c>
      <c r="I322" s="119">
        <v>50</v>
      </c>
      <c r="J322" s="119">
        <v>15</v>
      </c>
      <c r="K322" s="119">
        <v>715</v>
      </c>
      <c r="L322" s="119" t="s">
        <v>19</v>
      </c>
      <c r="M322" s="122"/>
    </row>
    <row r="323" spans="1:13" ht="14.25" x14ac:dyDescent="0.35">
      <c r="A323" s="118">
        <v>320</v>
      </c>
      <c r="B323" s="131">
        <v>7844891728157</v>
      </c>
      <c r="C323" s="119" t="s">
        <v>1462</v>
      </c>
      <c r="D323" s="120" t="s">
        <v>1435</v>
      </c>
      <c r="E323" s="120" t="s">
        <v>1463</v>
      </c>
      <c r="F323" s="121" t="s">
        <v>1464</v>
      </c>
      <c r="G323" s="119" t="s">
        <v>584</v>
      </c>
      <c r="H323" s="119">
        <v>330</v>
      </c>
      <c r="I323" s="119">
        <v>50</v>
      </c>
      <c r="J323" s="119">
        <v>15</v>
      </c>
      <c r="K323" s="119">
        <v>395</v>
      </c>
      <c r="L323" s="119" t="s">
        <v>19</v>
      </c>
      <c r="M323" s="122"/>
    </row>
    <row r="324" spans="1:13" ht="14.25" x14ac:dyDescent="0.35">
      <c r="A324" s="118">
        <v>321</v>
      </c>
      <c r="B324" s="131">
        <v>8804891728155</v>
      </c>
      <c r="C324" s="119" t="s">
        <v>664</v>
      </c>
      <c r="D324" s="120" t="s">
        <v>1360</v>
      </c>
      <c r="E324" s="120" t="s">
        <v>587</v>
      </c>
      <c r="F324" s="121" t="s">
        <v>1465</v>
      </c>
      <c r="G324" s="119" t="s">
        <v>1006</v>
      </c>
      <c r="H324" s="119">
        <v>360</v>
      </c>
      <c r="I324" s="119">
        <v>50</v>
      </c>
      <c r="J324" s="119">
        <v>15</v>
      </c>
      <c r="K324" s="119">
        <v>425</v>
      </c>
      <c r="L324" s="119" t="s">
        <v>19</v>
      </c>
      <c r="M324" s="122"/>
    </row>
    <row r="325" spans="1:13" ht="14.25" x14ac:dyDescent="0.35">
      <c r="A325" s="118">
        <v>322</v>
      </c>
      <c r="B325" s="131">
        <v>7844891728153</v>
      </c>
      <c r="C325" s="119" t="s">
        <v>667</v>
      </c>
      <c r="D325" s="120" t="s">
        <v>1466</v>
      </c>
      <c r="E325" s="120" t="s">
        <v>1171</v>
      </c>
      <c r="F325" s="121" t="s">
        <v>1467</v>
      </c>
      <c r="G325" s="119" t="s">
        <v>985</v>
      </c>
      <c r="H325" s="119">
        <v>1460</v>
      </c>
      <c r="I325" s="119">
        <v>50</v>
      </c>
      <c r="J325" s="119">
        <v>15</v>
      </c>
      <c r="K325" s="119">
        <v>1525</v>
      </c>
      <c r="L325" s="119" t="s">
        <v>19</v>
      </c>
      <c r="M325" s="122"/>
    </row>
    <row r="326" spans="1:13" ht="14.25" x14ac:dyDescent="0.35">
      <c r="A326" s="118">
        <v>323</v>
      </c>
      <c r="B326" s="131">
        <v>8804891728151</v>
      </c>
      <c r="C326" s="119" t="s">
        <v>664</v>
      </c>
      <c r="D326" s="120" t="s">
        <v>1290</v>
      </c>
      <c r="E326" s="120" t="s">
        <v>587</v>
      </c>
      <c r="F326" s="123" t="s">
        <v>666</v>
      </c>
      <c r="G326" s="119" t="s">
        <v>912</v>
      </c>
      <c r="H326" s="119">
        <v>680</v>
      </c>
      <c r="I326" s="119">
        <v>50</v>
      </c>
      <c r="J326" s="119">
        <v>15</v>
      </c>
      <c r="K326" s="119">
        <v>745</v>
      </c>
      <c r="L326" s="119" t="s">
        <v>19</v>
      </c>
      <c r="M326" s="122"/>
    </row>
    <row r="327" spans="1:13" ht="14.25" x14ac:dyDescent="0.35">
      <c r="A327" s="116">
        <v>324</v>
      </c>
      <c r="B327" s="132">
        <v>7814891728136</v>
      </c>
      <c r="C327" s="133" t="s">
        <v>585</v>
      </c>
      <c r="D327" s="134" t="s">
        <v>1360</v>
      </c>
      <c r="E327" s="134" t="s">
        <v>587</v>
      </c>
      <c r="F327" s="136" t="s">
        <v>1468</v>
      </c>
      <c r="G327" s="133" t="s">
        <v>647</v>
      </c>
      <c r="H327" s="133">
        <v>190</v>
      </c>
      <c r="I327" s="133">
        <v>50</v>
      </c>
      <c r="J327" s="133">
        <v>15</v>
      </c>
      <c r="K327" s="133">
        <v>15</v>
      </c>
      <c r="L327" s="133">
        <v>0</v>
      </c>
      <c r="M327" s="117" t="s">
        <v>580</v>
      </c>
    </row>
    <row r="328" spans="1:13" ht="15" x14ac:dyDescent="0.35">
      <c r="A328" s="118">
        <v>325</v>
      </c>
      <c r="B328" s="131">
        <v>8113028107979</v>
      </c>
      <c r="C328" s="119" t="s">
        <v>946</v>
      </c>
      <c r="D328" s="120" t="s">
        <v>1320</v>
      </c>
      <c r="E328" s="120" t="s">
        <v>618</v>
      </c>
      <c r="F328" s="123" t="s">
        <v>947</v>
      </c>
      <c r="G328" s="119" t="s">
        <v>593</v>
      </c>
      <c r="H328" s="119">
        <v>580</v>
      </c>
      <c r="I328" s="119">
        <v>50</v>
      </c>
      <c r="J328" s="119">
        <v>15</v>
      </c>
      <c r="K328" s="119">
        <v>645</v>
      </c>
      <c r="L328" s="128" t="s">
        <v>19</v>
      </c>
      <c r="M328" s="122"/>
    </row>
    <row r="329" spans="1:13" ht="14.25" x14ac:dyDescent="0.35">
      <c r="A329" s="116">
        <v>326</v>
      </c>
      <c r="B329" s="132">
        <v>9994891727979</v>
      </c>
      <c r="C329" s="133" t="s">
        <v>1388</v>
      </c>
      <c r="D329" s="134" t="s">
        <v>1469</v>
      </c>
      <c r="E329" s="134" t="s">
        <v>611</v>
      </c>
      <c r="F329" s="135" t="s">
        <v>1064</v>
      </c>
      <c r="G329" s="133" t="s">
        <v>1060</v>
      </c>
      <c r="H329" s="133">
        <v>740</v>
      </c>
      <c r="I329" s="133">
        <v>50</v>
      </c>
      <c r="J329" s="133">
        <v>15</v>
      </c>
      <c r="K329" s="133">
        <v>15</v>
      </c>
      <c r="L329" s="133">
        <v>0</v>
      </c>
      <c r="M329" s="117" t="s">
        <v>580</v>
      </c>
    </row>
    <row r="330" spans="1:13" ht="14.25" x14ac:dyDescent="0.35">
      <c r="A330" s="116">
        <v>327</v>
      </c>
      <c r="B330" s="132">
        <v>9994891727980</v>
      </c>
      <c r="C330" s="133" t="s">
        <v>1388</v>
      </c>
      <c r="D330" s="134" t="s">
        <v>1470</v>
      </c>
      <c r="E330" s="134" t="s">
        <v>611</v>
      </c>
      <c r="F330" s="135" t="s">
        <v>1064</v>
      </c>
      <c r="G330" s="133" t="s">
        <v>1060</v>
      </c>
      <c r="H330" s="133">
        <v>740</v>
      </c>
      <c r="I330" s="133">
        <v>50</v>
      </c>
      <c r="J330" s="133">
        <v>15</v>
      </c>
      <c r="K330" s="133">
        <v>15</v>
      </c>
      <c r="L330" s="133">
        <v>0</v>
      </c>
      <c r="M330" s="117" t="s">
        <v>580</v>
      </c>
    </row>
    <row r="331" spans="1:13" ht="14.25" x14ac:dyDescent="0.35">
      <c r="A331" s="118">
        <v>328</v>
      </c>
      <c r="B331" s="131">
        <v>9994891727977</v>
      </c>
      <c r="C331" s="119" t="s">
        <v>1395</v>
      </c>
      <c r="D331" s="120" t="s">
        <v>1469</v>
      </c>
      <c r="E331" s="120" t="s">
        <v>614</v>
      </c>
      <c r="F331" s="121" t="s">
        <v>1471</v>
      </c>
      <c r="G331" s="119" t="s">
        <v>1253</v>
      </c>
      <c r="H331" s="119">
        <v>450</v>
      </c>
      <c r="I331" s="119">
        <v>50</v>
      </c>
      <c r="J331" s="119">
        <v>15</v>
      </c>
      <c r="K331" s="119">
        <v>515</v>
      </c>
      <c r="L331" s="119" t="s">
        <v>19</v>
      </c>
      <c r="M331" s="122"/>
    </row>
    <row r="332" spans="1:13" ht="14.25" x14ac:dyDescent="0.35">
      <c r="A332" s="118">
        <v>329</v>
      </c>
      <c r="B332" s="131">
        <v>9994891727978</v>
      </c>
      <c r="C332" s="119" t="s">
        <v>1395</v>
      </c>
      <c r="D332" s="120" t="s">
        <v>1470</v>
      </c>
      <c r="E332" s="120" t="s">
        <v>614</v>
      </c>
      <c r="F332" s="121" t="s">
        <v>1471</v>
      </c>
      <c r="G332" s="119" t="s">
        <v>1253</v>
      </c>
      <c r="H332" s="119">
        <v>450</v>
      </c>
      <c r="I332" s="119">
        <v>50</v>
      </c>
      <c r="J332" s="119">
        <v>15</v>
      </c>
      <c r="K332" s="119">
        <v>515</v>
      </c>
      <c r="L332" s="119" t="s">
        <v>19</v>
      </c>
      <c r="M332" s="122"/>
    </row>
    <row r="333" spans="1:13" ht="14.25" x14ac:dyDescent="0.35">
      <c r="A333" s="118">
        <v>330</v>
      </c>
      <c r="B333" s="131">
        <v>9994891728152</v>
      </c>
      <c r="C333" s="119" t="s">
        <v>1472</v>
      </c>
      <c r="D333" s="120" t="s">
        <v>1469</v>
      </c>
      <c r="E333" s="120" t="s">
        <v>1473</v>
      </c>
      <c r="F333" s="123" t="s">
        <v>1474</v>
      </c>
      <c r="G333" s="119" t="s">
        <v>1253</v>
      </c>
      <c r="H333" s="119">
        <v>230</v>
      </c>
      <c r="I333" s="119">
        <v>50</v>
      </c>
      <c r="J333" s="119">
        <v>15</v>
      </c>
      <c r="K333" s="119">
        <v>295</v>
      </c>
      <c r="L333" s="119" t="s">
        <v>19</v>
      </c>
      <c r="M333" s="122"/>
    </row>
    <row r="334" spans="1:13" ht="14.25" x14ac:dyDescent="0.35">
      <c r="A334" s="116">
        <v>331</v>
      </c>
      <c r="B334" s="132">
        <v>8804891728147</v>
      </c>
      <c r="C334" s="133" t="s">
        <v>1475</v>
      </c>
      <c r="D334" s="134" t="s">
        <v>1469</v>
      </c>
      <c r="E334" s="134" t="s">
        <v>1473</v>
      </c>
      <c r="F334" s="136" t="s">
        <v>1476</v>
      </c>
      <c r="G334" s="133" t="s">
        <v>945</v>
      </c>
      <c r="H334" s="133">
        <v>440</v>
      </c>
      <c r="I334" s="133">
        <v>50</v>
      </c>
      <c r="J334" s="133">
        <v>15</v>
      </c>
      <c r="K334" s="133">
        <v>279</v>
      </c>
      <c r="L334" s="133">
        <v>264</v>
      </c>
      <c r="M334" s="117" t="s">
        <v>580</v>
      </c>
    </row>
    <row r="335" spans="1:13" ht="15" x14ac:dyDescent="0.35">
      <c r="A335" s="118">
        <v>332</v>
      </c>
      <c r="B335" s="131">
        <v>7844891728137</v>
      </c>
      <c r="C335" s="119" t="s">
        <v>769</v>
      </c>
      <c r="D335" s="120" t="s">
        <v>1470</v>
      </c>
      <c r="E335" s="120" t="s">
        <v>771</v>
      </c>
      <c r="F335" s="123" t="s">
        <v>772</v>
      </c>
      <c r="G335" s="119" t="s">
        <v>991</v>
      </c>
      <c r="H335" s="119">
        <v>730</v>
      </c>
      <c r="I335" s="119">
        <v>50</v>
      </c>
      <c r="J335" s="119">
        <v>15</v>
      </c>
      <c r="K335" s="119">
        <v>795</v>
      </c>
      <c r="L335" s="128" t="s">
        <v>19</v>
      </c>
      <c r="M335" s="122"/>
    </row>
    <row r="336" spans="1:13" ht="15.75" x14ac:dyDescent="0.35">
      <c r="A336" s="108" t="s">
        <v>888</v>
      </c>
      <c r="B336" s="109" t="s">
        <v>19</v>
      </c>
      <c r="C336" s="110" t="s">
        <v>19</v>
      </c>
      <c r="D336" s="110" t="s">
        <v>19</v>
      </c>
      <c r="E336" s="110" t="s">
        <v>19</v>
      </c>
      <c r="F336" s="110" t="s">
        <v>19</v>
      </c>
      <c r="G336" s="110" t="s">
        <v>19</v>
      </c>
      <c r="H336" s="110" t="s">
        <v>19</v>
      </c>
      <c r="I336" s="110" t="s">
        <v>19</v>
      </c>
      <c r="J336" s="110"/>
      <c r="K336" s="110">
        <f>SUM(K4:K335)</f>
        <v>215337</v>
      </c>
      <c r="L336" s="129" t="s">
        <v>19</v>
      </c>
      <c r="M336" s="122"/>
    </row>
  </sheetData>
  <mergeCells count="2">
    <mergeCell ref="A2:L2"/>
    <mergeCell ref="A1:L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99BC-A284-46F4-9075-19772C0E15A0}">
  <dimension ref="A1:T161"/>
  <sheetViews>
    <sheetView topLeftCell="A4" workbookViewId="0">
      <selection activeCell="A4" sqref="A4:A62"/>
    </sheetView>
  </sheetViews>
  <sheetFormatPr defaultRowHeight="13.9" x14ac:dyDescent="0.35"/>
  <cols>
    <col min="1" max="1" width="12.92578125" style="67" bestFit="1" customWidth="1"/>
    <col min="2" max="2" width="23.140625" style="67" bestFit="1" customWidth="1"/>
    <col min="3" max="3" width="9" style="67" bestFit="1" customWidth="1"/>
    <col min="4" max="4" width="14.28515625" style="67" bestFit="1" customWidth="1"/>
    <col min="5" max="5" width="66.0703125" style="67" customWidth="1"/>
    <col min="6" max="6" width="10" style="67" bestFit="1" customWidth="1"/>
    <col min="7" max="7" width="5.140625" style="67" bestFit="1" customWidth="1"/>
    <col min="8" max="8" width="5.85546875" style="67" bestFit="1" customWidth="1"/>
    <col min="9" max="9" width="12.28515625" style="67" bestFit="1" customWidth="1"/>
    <col min="10" max="10" width="11.78515625" style="67" bestFit="1" customWidth="1"/>
    <col min="11" max="12" width="9.140625" style="67" bestFit="1" customWidth="1"/>
    <col min="13" max="13" width="8.85546875" style="67" bestFit="1" customWidth="1"/>
    <col min="14" max="16384" width="9.140625" style="67"/>
  </cols>
  <sheetData>
    <row r="1" spans="1:20" ht="20.25" x14ac:dyDescent="0.35">
      <c r="A1" s="339" t="s">
        <v>1635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153"/>
      <c r="O1" s="153"/>
      <c r="P1" s="153"/>
      <c r="Q1" s="153"/>
      <c r="R1" s="153"/>
      <c r="S1" s="153"/>
      <c r="T1" s="153"/>
    </row>
    <row r="2" spans="1:20" ht="13.5" customHeight="1" x14ac:dyDescent="0.35">
      <c r="A2" s="338" t="s">
        <v>1634</v>
      </c>
      <c r="B2" s="338" t="s">
        <v>1492</v>
      </c>
      <c r="C2" s="338" t="s">
        <v>1493</v>
      </c>
      <c r="D2" s="338" t="s">
        <v>1494</v>
      </c>
      <c r="E2" s="338" t="s">
        <v>567</v>
      </c>
      <c r="F2" s="338" t="s">
        <v>76</v>
      </c>
      <c r="G2" s="338" t="s">
        <v>77</v>
      </c>
      <c r="H2" s="338" t="s">
        <v>23</v>
      </c>
      <c r="I2" s="338" t="s">
        <v>1495</v>
      </c>
      <c r="J2" s="338" t="s">
        <v>1496</v>
      </c>
      <c r="K2" s="338" t="s">
        <v>1497</v>
      </c>
      <c r="L2" s="338" t="s">
        <v>1498</v>
      </c>
      <c r="M2" s="338" t="s">
        <v>1</v>
      </c>
      <c r="N2" s="153"/>
      <c r="O2" s="153"/>
      <c r="P2" s="153"/>
      <c r="Q2" s="153"/>
      <c r="R2" s="153"/>
      <c r="S2" s="153"/>
      <c r="T2" s="153"/>
    </row>
    <row r="3" spans="1:20" x14ac:dyDescent="0.3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153"/>
      <c r="O3" s="153"/>
      <c r="P3" s="153"/>
      <c r="Q3" s="153"/>
      <c r="R3" s="153"/>
      <c r="S3" s="153"/>
      <c r="T3" s="153"/>
    </row>
    <row r="4" spans="1:20" ht="27.75" x14ac:dyDescent="0.35">
      <c r="A4" s="336" t="s">
        <v>1638</v>
      </c>
      <c r="B4" s="154" t="s">
        <v>1547</v>
      </c>
      <c r="C4" s="154" t="s">
        <v>1548</v>
      </c>
      <c r="D4" s="154" t="s">
        <v>1507</v>
      </c>
      <c r="E4" s="154" t="s">
        <v>1549</v>
      </c>
      <c r="F4" s="154" t="s">
        <v>83</v>
      </c>
      <c r="G4" s="154">
        <v>1</v>
      </c>
      <c r="H4" s="154" t="s">
        <v>1506</v>
      </c>
      <c r="I4" s="154">
        <v>6</v>
      </c>
      <c r="J4" s="154"/>
      <c r="K4" s="154"/>
      <c r="L4" s="154"/>
      <c r="M4" s="154"/>
      <c r="N4" s="153"/>
      <c r="O4" s="153"/>
      <c r="P4" s="153"/>
      <c r="Q4" s="153"/>
      <c r="R4" s="153"/>
      <c r="S4" s="153"/>
      <c r="T4" s="153"/>
    </row>
    <row r="5" spans="1:20" ht="27.75" x14ac:dyDescent="0.35">
      <c r="A5" s="337"/>
      <c r="B5" s="154" t="s">
        <v>1547</v>
      </c>
      <c r="C5" s="154" t="s">
        <v>1548</v>
      </c>
      <c r="D5" s="154" t="s">
        <v>1509</v>
      </c>
      <c r="E5" s="154" t="s">
        <v>1550</v>
      </c>
      <c r="F5" s="154" t="s">
        <v>83</v>
      </c>
      <c r="G5" s="154">
        <v>1</v>
      </c>
      <c r="H5" s="154" t="s">
        <v>1506</v>
      </c>
      <c r="I5" s="154">
        <v>8</v>
      </c>
      <c r="J5" s="154"/>
      <c r="K5" s="154"/>
      <c r="L5" s="154"/>
      <c r="M5" s="154"/>
      <c r="N5" s="153"/>
      <c r="O5" s="153"/>
      <c r="P5" s="153"/>
      <c r="Q5" s="153"/>
      <c r="R5" s="153"/>
      <c r="S5" s="153"/>
      <c r="T5" s="153"/>
    </row>
    <row r="6" spans="1:20" x14ac:dyDescent="0.35">
      <c r="A6" s="337"/>
      <c r="B6" s="154" t="s">
        <v>1551</v>
      </c>
      <c r="C6" s="154" t="s">
        <v>1548</v>
      </c>
      <c r="D6" s="154" t="s">
        <v>1504</v>
      </c>
      <c r="E6" s="154" t="s">
        <v>1552</v>
      </c>
      <c r="F6" s="154" t="s">
        <v>83</v>
      </c>
      <c r="G6" s="154">
        <v>1</v>
      </c>
      <c r="H6" s="154" t="s">
        <v>1506</v>
      </c>
      <c r="I6" s="154">
        <v>2</v>
      </c>
      <c r="J6" s="154"/>
      <c r="K6" s="154"/>
      <c r="L6" s="154"/>
      <c r="M6" s="154"/>
      <c r="N6" s="153"/>
      <c r="O6" s="153"/>
      <c r="P6" s="153"/>
      <c r="Q6" s="153"/>
      <c r="R6" s="153"/>
      <c r="S6" s="153"/>
      <c r="T6" s="153"/>
    </row>
    <row r="7" spans="1:20" ht="27.75" x14ac:dyDescent="0.35">
      <c r="A7" s="337"/>
      <c r="B7" s="154" t="s">
        <v>1551</v>
      </c>
      <c r="C7" s="154" t="s">
        <v>1548</v>
      </c>
      <c r="D7" s="154" t="s">
        <v>1509</v>
      </c>
      <c r="E7" s="154" t="s">
        <v>1553</v>
      </c>
      <c r="F7" s="154" t="s">
        <v>83</v>
      </c>
      <c r="G7" s="154">
        <v>1</v>
      </c>
      <c r="H7" s="154" t="s">
        <v>1506</v>
      </c>
      <c r="I7" s="154">
        <v>6</v>
      </c>
      <c r="J7" s="154"/>
      <c r="K7" s="154"/>
      <c r="L7" s="154"/>
      <c r="M7" s="154"/>
      <c r="N7" s="153"/>
      <c r="O7" s="153"/>
      <c r="P7" s="153"/>
      <c r="Q7" s="153"/>
      <c r="R7" s="153"/>
      <c r="S7" s="153"/>
      <c r="T7" s="153"/>
    </row>
    <row r="8" spans="1:20" x14ac:dyDescent="0.35">
      <c r="A8" s="337"/>
      <c r="B8" s="154" t="s">
        <v>1551</v>
      </c>
      <c r="C8" s="154" t="s">
        <v>1548</v>
      </c>
      <c r="D8" s="154" t="s">
        <v>1519</v>
      </c>
      <c r="E8" s="154" t="s">
        <v>1554</v>
      </c>
      <c r="F8" s="154" t="s">
        <v>83</v>
      </c>
      <c r="G8" s="154">
        <v>1</v>
      </c>
      <c r="H8" s="154" t="s">
        <v>1506</v>
      </c>
      <c r="I8" s="154">
        <v>3</v>
      </c>
      <c r="J8" s="154"/>
      <c r="K8" s="154"/>
      <c r="L8" s="154"/>
      <c r="M8" s="154"/>
      <c r="N8" s="153"/>
      <c r="O8" s="153"/>
      <c r="P8" s="153"/>
      <c r="Q8" s="153"/>
      <c r="R8" s="153"/>
      <c r="S8" s="153"/>
      <c r="T8" s="153"/>
    </row>
    <row r="9" spans="1:20" ht="41.65" x14ac:dyDescent="0.35">
      <c r="A9" s="337"/>
      <c r="B9" s="154" t="s">
        <v>1555</v>
      </c>
      <c r="C9" s="154" t="s">
        <v>1548</v>
      </c>
      <c r="D9" s="154" t="s">
        <v>1513</v>
      </c>
      <c r="E9" s="154" t="s">
        <v>1639</v>
      </c>
      <c r="F9" s="154" t="s">
        <v>83</v>
      </c>
      <c r="G9" s="154">
        <v>1</v>
      </c>
      <c r="H9" s="154" t="s">
        <v>1506</v>
      </c>
      <c r="I9" s="154">
        <v>1</v>
      </c>
      <c r="J9" s="154"/>
      <c r="K9" s="155">
        <v>8</v>
      </c>
      <c r="L9" s="154"/>
      <c r="M9" s="154"/>
      <c r="N9" s="153"/>
      <c r="O9" s="153"/>
      <c r="P9" s="153"/>
      <c r="Q9" s="153"/>
      <c r="R9" s="153"/>
      <c r="S9" s="153"/>
      <c r="T9" s="153"/>
    </row>
    <row r="10" spans="1:20" x14ac:dyDescent="0.35">
      <c r="A10" s="337"/>
      <c r="B10" s="154" t="s">
        <v>1555</v>
      </c>
      <c r="C10" s="154" t="s">
        <v>1548</v>
      </c>
      <c r="D10" s="154" t="s">
        <v>1515</v>
      </c>
      <c r="E10" s="154" t="s">
        <v>1556</v>
      </c>
      <c r="F10" s="154" t="s">
        <v>83</v>
      </c>
      <c r="G10" s="154">
        <v>1</v>
      </c>
      <c r="H10" s="154" t="s">
        <v>1506</v>
      </c>
      <c r="I10" s="154">
        <v>2</v>
      </c>
      <c r="J10" s="154"/>
      <c r="K10" s="154"/>
      <c r="L10" s="154"/>
      <c r="M10" s="154"/>
      <c r="N10" s="153"/>
      <c r="O10" s="153"/>
      <c r="P10" s="153"/>
      <c r="Q10" s="153"/>
      <c r="R10" s="153"/>
      <c r="S10" s="153"/>
      <c r="T10" s="153"/>
    </row>
    <row r="11" spans="1:20" ht="27.75" x14ac:dyDescent="0.35">
      <c r="A11" s="337"/>
      <c r="B11" s="154" t="s">
        <v>1555</v>
      </c>
      <c r="C11" s="154" t="s">
        <v>1548</v>
      </c>
      <c r="D11" s="154" t="s">
        <v>1504</v>
      </c>
      <c r="E11" s="154" t="s">
        <v>1557</v>
      </c>
      <c r="F11" s="154" t="s">
        <v>83</v>
      </c>
      <c r="G11" s="154">
        <v>1</v>
      </c>
      <c r="H11" s="154" t="s">
        <v>1506</v>
      </c>
      <c r="I11" s="154"/>
      <c r="J11" s="154"/>
      <c r="K11" s="155">
        <v>11</v>
      </c>
      <c r="L11" s="154"/>
      <c r="M11" s="154"/>
      <c r="N11" s="153"/>
      <c r="O11" s="153"/>
      <c r="P11" s="153"/>
      <c r="Q11" s="153"/>
      <c r="R11" s="153"/>
      <c r="S11" s="153"/>
      <c r="T11" s="153"/>
    </row>
    <row r="12" spans="1:20" ht="27.75" x14ac:dyDescent="0.35">
      <c r="A12" s="337"/>
      <c r="B12" s="154" t="s">
        <v>1555</v>
      </c>
      <c r="C12" s="154" t="s">
        <v>1548</v>
      </c>
      <c r="D12" s="154" t="s">
        <v>1507</v>
      </c>
      <c r="E12" s="154" t="s">
        <v>1558</v>
      </c>
      <c r="F12" s="154" t="s">
        <v>83</v>
      </c>
      <c r="G12" s="154">
        <v>1</v>
      </c>
      <c r="H12" s="154" t="s">
        <v>1506</v>
      </c>
      <c r="I12" s="154">
        <v>3</v>
      </c>
      <c r="J12" s="154"/>
      <c r="K12" s="155">
        <v>16</v>
      </c>
      <c r="L12" s="154"/>
      <c r="M12" s="154"/>
      <c r="N12" s="153"/>
      <c r="O12" s="153"/>
      <c r="P12" s="153"/>
      <c r="Q12" s="153"/>
      <c r="R12" s="153"/>
      <c r="S12" s="153"/>
      <c r="T12" s="153"/>
    </row>
    <row r="13" spans="1:20" ht="27.75" x14ac:dyDescent="0.35">
      <c r="A13" s="337"/>
      <c r="B13" s="154" t="s">
        <v>1555</v>
      </c>
      <c r="C13" s="154" t="s">
        <v>1548</v>
      </c>
      <c r="D13" s="154" t="s">
        <v>1509</v>
      </c>
      <c r="E13" s="154" t="s">
        <v>1559</v>
      </c>
      <c r="F13" s="154" t="s">
        <v>83</v>
      </c>
      <c r="G13" s="154">
        <v>1</v>
      </c>
      <c r="H13" s="154" t="s">
        <v>1506</v>
      </c>
      <c r="I13" s="154">
        <v>5</v>
      </c>
      <c r="J13" s="154"/>
      <c r="K13" s="155">
        <v>10</v>
      </c>
      <c r="L13" s="154"/>
      <c r="M13" s="154"/>
      <c r="N13" s="153"/>
      <c r="O13" s="153"/>
      <c r="P13" s="153"/>
      <c r="Q13" s="153"/>
      <c r="R13" s="153"/>
      <c r="S13" s="153"/>
      <c r="T13" s="153"/>
    </row>
    <row r="14" spans="1:20" ht="41.65" x14ac:dyDescent="0.35">
      <c r="A14" s="337"/>
      <c r="B14" s="154" t="s">
        <v>1555</v>
      </c>
      <c r="C14" s="154" t="s">
        <v>1548</v>
      </c>
      <c r="D14" s="154" t="s">
        <v>1519</v>
      </c>
      <c r="E14" s="154" t="s">
        <v>1560</v>
      </c>
      <c r="F14" s="154" t="s">
        <v>83</v>
      </c>
      <c r="G14" s="154">
        <v>1</v>
      </c>
      <c r="H14" s="154" t="s">
        <v>1506</v>
      </c>
      <c r="I14" s="154">
        <v>5</v>
      </c>
      <c r="J14" s="154"/>
      <c r="K14" s="154"/>
      <c r="L14" s="154"/>
      <c r="M14" s="154"/>
      <c r="N14" s="153"/>
      <c r="O14" s="153"/>
      <c r="P14" s="153"/>
      <c r="Q14" s="153"/>
      <c r="R14" s="153"/>
      <c r="S14" s="153"/>
      <c r="T14" s="153"/>
    </row>
    <row r="15" spans="1:20" x14ac:dyDescent="0.35">
      <c r="A15" s="337"/>
      <c r="B15" s="154" t="s">
        <v>1561</v>
      </c>
      <c r="C15" s="154" t="s">
        <v>1548</v>
      </c>
      <c r="D15" s="154" t="s">
        <v>1504</v>
      </c>
      <c r="E15" s="154" t="s">
        <v>1640</v>
      </c>
      <c r="F15" s="154" t="s">
        <v>1562</v>
      </c>
      <c r="G15" s="154">
        <v>1</v>
      </c>
      <c r="H15" s="154" t="s">
        <v>1506</v>
      </c>
      <c r="I15" s="154"/>
      <c r="J15" s="154"/>
      <c r="K15" s="155">
        <v>8</v>
      </c>
      <c r="L15" s="154"/>
      <c r="M15" s="154"/>
      <c r="N15" s="153"/>
      <c r="O15" s="153"/>
      <c r="P15" s="153"/>
      <c r="Q15" s="153"/>
      <c r="R15" s="153"/>
      <c r="S15" s="153"/>
      <c r="T15" s="153"/>
    </row>
    <row r="16" spans="1:20" ht="27.75" x14ac:dyDescent="0.35">
      <c r="A16" s="337"/>
      <c r="B16" s="154" t="s">
        <v>1561</v>
      </c>
      <c r="C16" s="154" t="s">
        <v>1548</v>
      </c>
      <c r="D16" s="154" t="s">
        <v>1507</v>
      </c>
      <c r="E16" s="154" t="s">
        <v>1563</v>
      </c>
      <c r="F16" s="154" t="s">
        <v>1562</v>
      </c>
      <c r="G16" s="154">
        <v>1</v>
      </c>
      <c r="H16" s="154" t="s">
        <v>1506</v>
      </c>
      <c r="I16" s="154">
        <v>6</v>
      </c>
      <c r="J16" s="154"/>
      <c r="K16" s="155">
        <v>16</v>
      </c>
      <c r="L16" s="154"/>
      <c r="M16" s="154"/>
      <c r="N16" s="153"/>
      <c r="O16" s="153"/>
      <c r="P16" s="153"/>
      <c r="Q16" s="153"/>
      <c r="R16" s="153"/>
      <c r="S16" s="153"/>
      <c r="T16" s="153"/>
    </row>
    <row r="17" spans="1:20" ht="27.75" x14ac:dyDescent="0.35">
      <c r="A17" s="337"/>
      <c r="B17" s="154" t="s">
        <v>1561</v>
      </c>
      <c r="C17" s="154" t="s">
        <v>1548</v>
      </c>
      <c r="D17" s="154" t="s">
        <v>1509</v>
      </c>
      <c r="E17" s="154" t="s">
        <v>1564</v>
      </c>
      <c r="F17" s="154" t="s">
        <v>1562</v>
      </c>
      <c r="G17" s="154">
        <v>1</v>
      </c>
      <c r="H17" s="154" t="s">
        <v>1506</v>
      </c>
      <c r="I17" s="154">
        <v>5</v>
      </c>
      <c r="J17" s="154"/>
      <c r="K17" s="154"/>
      <c r="L17" s="154"/>
      <c r="M17" s="154"/>
      <c r="N17" s="153"/>
      <c r="O17" s="153"/>
      <c r="P17" s="153"/>
      <c r="Q17" s="153"/>
      <c r="R17" s="153"/>
      <c r="S17" s="153"/>
      <c r="T17" s="153"/>
    </row>
    <row r="18" spans="1:20" x14ac:dyDescent="0.35">
      <c r="A18" s="337"/>
      <c r="B18" s="154" t="s">
        <v>1565</v>
      </c>
      <c r="C18" s="154" t="s">
        <v>1548</v>
      </c>
      <c r="D18" s="154" t="s">
        <v>1507</v>
      </c>
      <c r="E18" s="154" t="s">
        <v>1566</v>
      </c>
      <c r="F18" s="154" t="s">
        <v>1567</v>
      </c>
      <c r="G18" s="154">
        <v>1</v>
      </c>
      <c r="H18" s="154" t="s">
        <v>1506</v>
      </c>
      <c r="I18" s="154">
        <v>1</v>
      </c>
      <c r="J18" s="154"/>
      <c r="K18" s="155">
        <v>23</v>
      </c>
      <c r="L18" s="154"/>
      <c r="M18" s="154"/>
      <c r="N18" s="153"/>
      <c r="O18" s="153"/>
      <c r="P18" s="153"/>
      <c r="Q18" s="153"/>
      <c r="R18" s="153"/>
      <c r="S18" s="153"/>
      <c r="T18" s="153"/>
    </row>
    <row r="19" spans="1:20" ht="27.75" x14ac:dyDescent="0.35">
      <c r="A19" s="337"/>
      <c r="B19" s="154" t="s">
        <v>1565</v>
      </c>
      <c r="C19" s="154" t="s">
        <v>1548</v>
      </c>
      <c r="D19" s="154" t="s">
        <v>1507</v>
      </c>
      <c r="E19" s="154" t="s">
        <v>1568</v>
      </c>
      <c r="F19" s="154" t="s">
        <v>1569</v>
      </c>
      <c r="G19" s="154">
        <v>1</v>
      </c>
      <c r="H19" s="154" t="s">
        <v>1506</v>
      </c>
      <c r="I19" s="154">
        <v>3</v>
      </c>
      <c r="J19" s="154"/>
      <c r="K19" s="155">
        <v>31</v>
      </c>
      <c r="L19" s="154"/>
      <c r="M19" s="154"/>
      <c r="N19" s="153"/>
      <c r="O19" s="153"/>
      <c r="P19" s="153"/>
      <c r="Q19" s="153"/>
      <c r="R19" s="153"/>
      <c r="S19" s="153"/>
      <c r="T19" s="153"/>
    </row>
    <row r="20" spans="1:20" ht="27.75" x14ac:dyDescent="0.35">
      <c r="A20" s="337"/>
      <c r="B20" s="154" t="s">
        <v>1565</v>
      </c>
      <c r="C20" s="154" t="s">
        <v>1548</v>
      </c>
      <c r="D20" s="154" t="s">
        <v>1509</v>
      </c>
      <c r="E20" s="154" t="s">
        <v>1570</v>
      </c>
      <c r="F20" s="154" t="s">
        <v>1567</v>
      </c>
      <c r="G20" s="154">
        <v>1</v>
      </c>
      <c r="H20" s="154" t="s">
        <v>1506</v>
      </c>
      <c r="I20" s="154">
        <v>5</v>
      </c>
      <c r="J20" s="154"/>
      <c r="K20" s="154"/>
      <c r="L20" s="154"/>
      <c r="M20" s="154"/>
      <c r="N20" s="153"/>
      <c r="O20" s="153"/>
      <c r="P20" s="153"/>
      <c r="Q20" s="153"/>
      <c r="R20" s="153"/>
      <c r="S20" s="153"/>
      <c r="T20" s="153"/>
    </row>
    <row r="21" spans="1:20" ht="27.75" x14ac:dyDescent="0.35">
      <c r="A21" s="337"/>
      <c r="B21" s="154" t="s">
        <v>1565</v>
      </c>
      <c r="C21" s="154" t="s">
        <v>1548</v>
      </c>
      <c r="D21" s="154" t="s">
        <v>1509</v>
      </c>
      <c r="E21" s="154" t="s">
        <v>1571</v>
      </c>
      <c r="F21" s="154" t="s">
        <v>1569</v>
      </c>
      <c r="G21" s="154">
        <v>1</v>
      </c>
      <c r="H21" s="154" t="s">
        <v>1506</v>
      </c>
      <c r="I21" s="154">
        <v>7</v>
      </c>
      <c r="J21" s="154"/>
      <c r="K21" s="155">
        <v>21</v>
      </c>
      <c r="L21" s="154"/>
      <c r="M21" s="154"/>
      <c r="N21" s="153"/>
      <c r="O21" s="153"/>
      <c r="P21" s="153"/>
      <c r="Q21" s="153"/>
      <c r="R21" s="153"/>
      <c r="S21" s="153"/>
      <c r="T21" s="153"/>
    </row>
    <row r="22" spans="1:20" x14ac:dyDescent="0.35">
      <c r="A22" s="337"/>
      <c r="B22" s="154" t="s">
        <v>1565</v>
      </c>
      <c r="C22" s="154" t="s">
        <v>1548</v>
      </c>
      <c r="D22" s="154" t="s">
        <v>1507</v>
      </c>
      <c r="E22" s="154" t="s">
        <v>1572</v>
      </c>
      <c r="F22" s="154" t="s">
        <v>1573</v>
      </c>
      <c r="G22" s="154">
        <v>1</v>
      </c>
      <c r="H22" s="154" t="s">
        <v>1506</v>
      </c>
      <c r="I22" s="154"/>
      <c r="J22" s="154"/>
      <c r="K22" s="155">
        <v>20</v>
      </c>
      <c r="L22" s="154"/>
      <c r="M22" s="154"/>
      <c r="N22" s="153"/>
      <c r="O22" s="153"/>
      <c r="P22" s="153"/>
      <c r="Q22" s="153"/>
      <c r="R22" s="153"/>
      <c r="S22" s="153"/>
      <c r="T22" s="153"/>
    </row>
    <row r="23" spans="1:20" ht="41.65" x14ac:dyDescent="0.35">
      <c r="A23" s="337"/>
      <c r="B23" s="154" t="s">
        <v>1565</v>
      </c>
      <c r="C23" s="154" t="s">
        <v>1548</v>
      </c>
      <c r="D23" s="154" t="s">
        <v>1507</v>
      </c>
      <c r="E23" s="154" t="s">
        <v>1574</v>
      </c>
      <c r="F23" s="154" t="s">
        <v>1575</v>
      </c>
      <c r="G23" s="154">
        <v>1</v>
      </c>
      <c r="H23" s="154" t="s">
        <v>1506</v>
      </c>
      <c r="I23" s="154">
        <v>6</v>
      </c>
      <c r="J23" s="154"/>
      <c r="K23" s="154"/>
      <c r="L23" s="154"/>
      <c r="M23" s="154"/>
      <c r="N23" s="153"/>
      <c r="O23" s="153"/>
      <c r="P23" s="153"/>
      <c r="Q23" s="153"/>
      <c r="R23" s="153"/>
      <c r="S23" s="153"/>
      <c r="T23" s="153"/>
    </row>
    <row r="24" spans="1:20" ht="27.75" x14ac:dyDescent="0.35">
      <c r="A24" s="337"/>
      <c r="B24" s="154" t="s">
        <v>1565</v>
      </c>
      <c r="C24" s="154" t="s">
        <v>1548</v>
      </c>
      <c r="D24" s="154" t="s">
        <v>1507</v>
      </c>
      <c r="E24" s="154" t="s">
        <v>1576</v>
      </c>
      <c r="F24" s="154" t="s">
        <v>1577</v>
      </c>
      <c r="G24" s="154">
        <v>1</v>
      </c>
      <c r="H24" s="154" t="s">
        <v>1506</v>
      </c>
      <c r="I24" s="154">
        <v>3</v>
      </c>
      <c r="J24" s="154"/>
      <c r="K24" s="155">
        <v>10</v>
      </c>
      <c r="L24" s="154"/>
      <c r="M24" s="154"/>
      <c r="N24" s="153"/>
      <c r="O24" s="153"/>
      <c r="P24" s="153"/>
      <c r="Q24" s="153"/>
      <c r="R24" s="153"/>
      <c r="S24" s="153"/>
      <c r="T24" s="153"/>
    </row>
    <row r="25" spans="1:20" ht="27.75" x14ac:dyDescent="0.35">
      <c r="A25" s="337"/>
      <c r="B25" s="154" t="s">
        <v>1565</v>
      </c>
      <c r="C25" s="154" t="s">
        <v>1548</v>
      </c>
      <c r="D25" s="154" t="s">
        <v>1507</v>
      </c>
      <c r="E25" s="154" t="s">
        <v>1578</v>
      </c>
      <c r="F25" s="154" t="s">
        <v>1579</v>
      </c>
      <c r="G25" s="154">
        <v>1</v>
      </c>
      <c r="H25" s="154" t="s">
        <v>1506</v>
      </c>
      <c r="I25" s="154">
        <v>1</v>
      </c>
      <c r="J25" s="154"/>
      <c r="K25" s="155">
        <v>11</v>
      </c>
      <c r="L25" s="154"/>
      <c r="M25" s="154"/>
      <c r="N25" s="153"/>
      <c r="O25" s="153"/>
      <c r="P25" s="153"/>
      <c r="Q25" s="153"/>
      <c r="R25" s="153"/>
      <c r="S25" s="153"/>
      <c r="T25" s="153"/>
    </row>
    <row r="26" spans="1:20" ht="27.75" x14ac:dyDescent="0.35">
      <c r="A26" s="337"/>
      <c r="B26" s="154" t="s">
        <v>1565</v>
      </c>
      <c r="C26" s="154" t="s">
        <v>1548</v>
      </c>
      <c r="D26" s="154" t="s">
        <v>1507</v>
      </c>
      <c r="E26" s="154" t="s">
        <v>1580</v>
      </c>
      <c r="F26" s="154" t="s">
        <v>1581</v>
      </c>
      <c r="G26" s="154">
        <v>1</v>
      </c>
      <c r="H26" s="154" t="s">
        <v>1506</v>
      </c>
      <c r="I26" s="154">
        <v>2</v>
      </c>
      <c r="J26" s="154"/>
      <c r="K26" s="155">
        <v>20</v>
      </c>
      <c r="L26" s="154"/>
      <c r="M26" s="154"/>
      <c r="N26" s="153"/>
      <c r="O26" s="153"/>
      <c r="P26" s="153"/>
      <c r="Q26" s="153"/>
      <c r="R26" s="153"/>
      <c r="S26" s="153"/>
      <c r="T26" s="153"/>
    </row>
    <row r="27" spans="1:20" ht="27.75" x14ac:dyDescent="0.35">
      <c r="A27" s="337"/>
      <c r="B27" s="154" t="s">
        <v>1565</v>
      </c>
      <c r="C27" s="154" t="s">
        <v>1548</v>
      </c>
      <c r="D27" s="154" t="s">
        <v>1507</v>
      </c>
      <c r="E27" s="154" t="s">
        <v>1582</v>
      </c>
      <c r="F27" s="154" t="s">
        <v>1583</v>
      </c>
      <c r="G27" s="154">
        <v>1</v>
      </c>
      <c r="H27" s="154" t="s">
        <v>1506</v>
      </c>
      <c r="I27" s="154">
        <v>2</v>
      </c>
      <c r="J27" s="154">
        <v>108</v>
      </c>
      <c r="K27" s="155">
        <v>11</v>
      </c>
      <c r="L27" s="154"/>
      <c r="M27" s="154"/>
      <c r="N27" s="153"/>
      <c r="O27" s="153"/>
      <c r="P27" s="153"/>
      <c r="Q27" s="153"/>
      <c r="R27" s="153"/>
      <c r="S27" s="153"/>
      <c r="T27" s="153"/>
    </row>
    <row r="28" spans="1:20" x14ac:dyDescent="0.35">
      <c r="A28" s="337"/>
      <c r="B28" s="154" t="s">
        <v>1565</v>
      </c>
      <c r="C28" s="154" t="s">
        <v>1548</v>
      </c>
      <c r="D28" s="154" t="s">
        <v>1507</v>
      </c>
      <c r="E28" s="154" t="s">
        <v>1584</v>
      </c>
      <c r="F28" s="154" t="s">
        <v>1585</v>
      </c>
      <c r="G28" s="154">
        <v>1</v>
      </c>
      <c r="H28" s="154" t="s">
        <v>1506</v>
      </c>
      <c r="I28" s="154">
        <v>2</v>
      </c>
      <c r="J28" s="154"/>
      <c r="K28" s="154"/>
      <c r="L28" s="154"/>
      <c r="M28" s="154"/>
      <c r="N28" s="153"/>
      <c r="O28" s="153"/>
      <c r="P28" s="153"/>
      <c r="Q28" s="153"/>
      <c r="R28" s="153"/>
      <c r="S28" s="153"/>
      <c r="T28" s="153"/>
    </row>
    <row r="29" spans="1:20" ht="27.75" x14ac:dyDescent="0.35">
      <c r="A29" s="337"/>
      <c r="B29" s="154" t="s">
        <v>1565</v>
      </c>
      <c r="C29" s="154" t="s">
        <v>1548</v>
      </c>
      <c r="D29" s="154" t="s">
        <v>1507</v>
      </c>
      <c r="E29" s="154" t="s">
        <v>1586</v>
      </c>
      <c r="F29" s="154" t="s">
        <v>1587</v>
      </c>
      <c r="G29" s="154">
        <v>1</v>
      </c>
      <c r="H29" s="154" t="s">
        <v>1506</v>
      </c>
      <c r="I29" s="154">
        <v>5</v>
      </c>
      <c r="J29" s="154"/>
      <c r="K29" s="155">
        <v>11</v>
      </c>
      <c r="L29" s="154"/>
      <c r="M29" s="154"/>
      <c r="N29" s="153"/>
      <c r="O29" s="153"/>
      <c r="P29" s="153"/>
      <c r="Q29" s="153"/>
      <c r="R29" s="153"/>
      <c r="S29" s="153"/>
      <c r="T29" s="153"/>
    </row>
    <row r="30" spans="1:20" x14ac:dyDescent="0.35">
      <c r="A30" s="337"/>
      <c r="B30" s="154" t="s">
        <v>1565</v>
      </c>
      <c r="C30" s="154" t="s">
        <v>1548</v>
      </c>
      <c r="D30" s="154" t="s">
        <v>1507</v>
      </c>
      <c r="E30" s="154" t="s">
        <v>1588</v>
      </c>
      <c r="F30" s="154" t="s">
        <v>1589</v>
      </c>
      <c r="G30" s="154">
        <v>1</v>
      </c>
      <c r="H30" s="154" t="s">
        <v>1506</v>
      </c>
      <c r="I30" s="154"/>
      <c r="J30" s="154"/>
      <c r="K30" s="155">
        <v>11</v>
      </c>
      <c r="L30" s="154"/>
      <c r="M30" s="154"/>
      <c r="N30" s="153"/>
      <c r="O30" s="153"/>
      <c r="P30" s="153"/>
      <c r="Q30" s="153"/>
      <c r="R30" s="153"/>
      <c r="S30" s="153"/>
      <c r="T30" s="153"/>
    </row>
    <row r="31" spans="1:20" ht="27.75" x14ac:dyDescent="0.35">
      <c r="A31" s="337"/>
      <c r="B31" s="154" t="s">
        <v>1565</v>
      </c>
      <c r="C31" s="154" t="s">
        <v>1548</v>
      </c>
      <c r="D31" s="154" t="s">
        <v>1507</v>
      </c>
      <c r="E31" s="154" t="s">
        <v>1590</v>
      </c>
      <c r="F31" s="154" t="s">
        <v>1591</v>
      </c>
      <c r="G31" s="154">
        <v>1</v>
      </c>
      <c r="H31" s="154" t="s">
        <v>1506</v>
      </c>
      <c r="I31" s="154">
        <v>2</v>
      </c>
      <c r="J31" s="154"/>
      <c r="K31" s="154"/>
      <c r="L31" s="154"/>
      <c r="M31" s="154"/>
      <c r="N31" s="153"/>
      <c r="O31" s="153"/>
      <c r="P31" s="153"/>
      <c r="Q31" s="153"/>
      <c r="R31" s="153"/>
      <c r="S31" s="153"/>
      <c r="T31" s="153"/>
    </row>
    <row r="32" spans="1:20" x14ac:dyDescent="0.35">
      <c r="A32" s="337"/>
      <c r="B32" s="154" t="s">
        <v>1565</v>
      </c>
      <c r="C32" s="154" t="s">
        <v>1548</v>
      </c>
      <c r="D32" s="154" t="s">
        <v>1507</v>
      </c>
      <c r="E32" s="154" t="s">
        <v>1592</v>
      </c>
      <c r="F32" s="154" t="s">
        <v>1593</v>
      </c>
      <c r="G32" s="154">
        <v>1</v>
      </c>
      <c r="H32" s="154" t="s">
        <v>1506</v>
      </c>
      <c r="I32" s="154"/>
      <c r="J32" s="154"/>
      <c r="K32" s="155">
        <v>11</v>
      </c>
      <c r="L32" s="154"/>
      <c r="M32" s="154"/>
      <c r="N32" s="153"/>
      <c r="O32" s="153"/>
      <c r="P32" s="153"/>
      <c r="Q32" s="153"/>
      <c r="R32" s="153"/>
      <c r="S32" s="153"/>
      <c r="T32" s="153"/>
    </row>
    <row r="33" spans="1:20" ht="27.75" x14ac:dyDescent="0.35">
      <c r="A33" s="337"/>
      <c r="B33" s="154" t="s">
        <v>1565</v>
      </c>
      <c r="C33" s="154" t="s">
        <v>1548</v>
      </c>
      <c r="D33" s="154" t="s">
        <v>1507</v>
      </c>
      <c r="E33" s="154" t="s">
        <v>1594</v>
      </c>
      <c r="F33" s="154" t="s">
        <v>1595</v>
      </c>
      <c r="G33" s="154">
        <v>1</v>
      </c>
      <c r="H33" s="154" t="s">
        <v>1506</v>
      </c>
      <c r="I33" s="154">
        <v>1</v>
      </c>
      <c r="J33" s="154"/>
      <c r="K33" s="155">
        <v>14</v>
      </c>
      <c r="L33" s="154"/>
      <c r="M33" s="154"/>
      <c r="N33" s="153"/>
      <c r="O33" s="153"/>
      <c r="P33" s="153"/>
      <c r="Q33" s="153"/>
      <c r="R33" s="153"/>
      <c r="S33" s="153"/>
      <c r="T33" s="153"/>
    </row>
    <row r="34" spans="1:20" ht="27.75" x14ac:dyDescent="0.35">
      <c r="A34" s="337"/>
      <c r="B34" s="154" t="s">
        <v>1565</v>
      </c>
      <c r="C34" s="154" t="s">
        <v>1548</v>
      </c>
      <c r="D34" s="154" t="s">
        <v>1509</v>
      </c>
      <c r="E34" s="154" t="s">
        <v>1596</v>
      </c>
      <c r="F34" s="154" t="s">
        <v>1573</v>
      </c>
      <c r="G34" s="154">
        <v>1</v>
      </c>
      <c r="H34" s="154" t="s">
        <v>1506</v>
      </c>
      <c r="I34" s="154">
        <v>5</v>
      </c>
      <c r="J34" s="154">
        <v>40</v>
      </c>
      <c r="K34" s="155">
        <v>28</v>
      </c>
      <c r="L34" s="154"/>
      <c r="M34" s="154"/>
      <c r="N34" s="153"/>
      <c r="O34" s="153"/>
      <c r="P34" s="153"/>
      <c r="Q34" s="153"/>
      <c r="R34" s="153"/>
      <c r="S34" s="153"/>
      <c r="T34" s="153"/>
    </row>
    <row r="35" spans="1:20" ht="27.75" x14ac:dyDescent="0.35">
      <c r="A35" s="337"/>
      <c r="B35" s="154" t="s">
        <v>1565</v>
      </c>
      <c r="C35" s="154" t="s">
        <v>1548</v>
      </c>
      <c r="D35" s="154" t="s">
        <v>1509</v>
      </c>
      <c r="E35" s="154" t="s">
        <v>1597</v>
      </c>
      <c r="F35" s="154" t="s">
        <v>1598</v>
      </c>
      <c r="G35" s="154">
        <v>1</v>
      </c>
      <c r="H35" s="154" t="s">
        <v>1506</v>
      </c>
      <c r="I35" s="154">
        <v>1</v>
      </c>
      <c r="J35" s="154"/>
      <c r="K35" s="154"/>
      <c r="L35" s="154"/>
      <c r="M35" s="154"/>
      <c r="N35" s="153"/>
      <c r="O35" s="153"/>
      <c r="P35" s="153"/>
      <c r="Q35" s="153"/>
      <c r="R35" s="153"/>
      <c r="S35" s="153"/>
      <c r="T35" s="153"/>
    </row>
    <row r="36" spans="1:20" ht="27.75" x14ac:dyDescent="0.35">
      <c r="A36" s="337"/>
      <c r="B36" s="154" t="s">
        <v>1565</v>
      </c>
      <c r="C36" s="154" t="s">
        <v>1548</v>
      </c>
      <c r="D36" s="154" t="s">
        <v>1509</v>
      </c>
      <c r="E36" s="154" t="s">
        <v>1599</v>
      </c>
      <c r="F36" s="154" t="s">
        <v>1575</v>
      </c>
      <c r="G36" s="154">
        <v>1</v>
      </c>
      <c r="H36" s="154" t="s">
        <v>1506</v>
      </c>
      <c r="I36" s="154">
        <v>5</v>
      </c>
      <c r="J36" s="154"/>
      <c r="K36" s="154"/>
      <c r="L36" s="154"/>
      <c r="M36" s="154"/>
      <c r="N36" s="153"/>
      <c r="O36" s="153"/>
      <c r="P36" s="153"/>
      <c r="Q36" s="153"/>
      <c r="R36" s="153"/>
      <c r="S36" s="153"/>
      <c r="T36" s="153"/>
    </row>
    <row r="37" spans="1:20" ht="27.75" x14ac:dyDescent="0.35">
      <c r="A37" s="337"/>
      <c r="B37" s="154" t="s">
        <v>1565</v>
      </c>
      <c r="C37" s="154" t="s">
        <v>1548</v>
      </c>
      <c r="D37" s="154" t="s">
        <v>1509</v>
      </c>
      <c r="E37" s="154" t="s">
        <v>1600</v>
      </c>
      <c r="F37" s="154" t="s">
        <v>1577</v>
      </c>
      <c r="G37" s="154">
        <v>1</v>
      </c>
      <c r="H37" s="154" t="s">
        <v>1506</v>
      </c>
      <c r="I37" s="154">
        <v>5</v>
      </c>
      <c r="J37" s="154"/>
      <c r="K37" s="154"/>
      <c r="L37" s="154"/>
      <c r="M37" s="154"/>
      <c r="N37" s="153"/>
      <c r="O37" s="153"/>
      <c r="P37" s="153"/>
      <c r="Q37" s="153"/>
      <c r="R37" s="153"/>
      <c r="S37" s="153"/>
      <c r="T37" s="153"/>
    </row>
    <row r="38" spans="1:20" ht="27.75" x14ac:dyDescent="0.35">
      <c r="A38" s="337"/>
      <c r="B38" s="154" t="s">
        <v>1565</v>
      </c>
      <c r="C38" s="154" t="s">
        <v>1548</v>
      </c>
      <c r="D38" s="154" t="s">
        <v>1509</v>
      </c>
      <c r="E38" s="154" t="s">
        <v>1601</v>
      </c>
      <c r="F38" s="154" t="s">
        <v>1579</v>
      </c>
      <c r="G38" s="154">
        <v>1</v>
      </c>
      <c r="H38" s="154" t="s">
        <v>1506</v>
      </c>
      <c r="I38" s="154">
        <v>4</v>
      </c>
      <c r="J38" s="154"/>
      <c r="K38" s="154"/>
      <c r="L38" s="154"/>
      <c r="M38" s="154"/>
      <c r="N38" s="153"/>
      <c r="O38" s="153"/>
      <c r="P38" s="153"/>
      <c r="Q38" s="153"/>
      <c r="R38" s="153"/>
      <c r="S38" s="153"/>
      <c r="T38" s="153"/>
    </row>
    <row r="39" spans="1:20" ht="27.75" x14ac:dyDescent="0.35">
      <c r="A39" s="337"/>
      <c r="B39" s="154" t="s">
        <v>1565</v>
      </c>
      <c r="C39" s="154" t="s">
        <v>1548</v>
      </c>
      <c r="D39" s="154" t="s">
        <v>1509</v>
      </c>
      <c r="E39" s="154" t="s">
        <v>1602</v>
      </c>
      <c r="F39" s="154" t="s">
        <v>1581</v>
      </c>
      <c r="G39" s="154">
        <v>1</v>
      </c>
      <c r="H39" s="154" t="s">
        <v>1506</v>
      </c>
      <c r="I39" s="154">
        <v>2</v>
      </c>
      <c r="J39" s="154"/>
      <c r="K39" s="155">
        <v>10</v>
      </c>
      <c r="L39" s="154"/>
      <c r="M39" s="154"/>
      <c r="N39" s="153"/>
      <c r="O39" s="153"/>
      <c r="P39" s="153"/>
      <c r="Q39" s="153"/>
      <c r="R39" s="153"/>
      <c r="S39" s="153"/>
      <c r="T39" s="153"/>
    </row>
    <row r="40" spans="1:20" ht="27.75" x14ac:dyDescent="0.35">
      <c r="A40" s="337"/>
      <c r="B40" s="154" t="s">
        <v>1565</v>
      </c>
      <c r="C40" s="154" t="s">
        <v>1548</v>
      </c>
      <c r="D40" s="154" t="s">
        <v>1509</v>
      </c>
      <c r="E40" s="154" t="s">
        <v>1603</v>
      </c>
      <c r="F40" s="154" t="s">
        <v>1583</v>
      </c>
      <c r="G40" s="154">
        <v>1</v>
      </c>
      <c r="H40" s="154" t="s">
        <v>1506</v>
      </c>
      <c r="I40" s="154">
        <v>1</v>
      </c>
      <c r="J40" s="154"/>
      <c r="K40" s="154"/>
      <c r="L40" s="154"/>
      <c r="M40" s="154"/>
      <c r="N40" s="153"/>
      <c r="O40" s="153"/>
      <c r="P40" s="153"/>
      <c r="Q40" s="153"/>
      <c r="R40" s="153"/>
      <c r="S40" s="153"/>
      <c r="T40" s="153"/>
    </row>
    <row r="41" spans="1:20" ht="27.75" x14ac:dyDescent="0.35">
      <c r="A41" s="337"/>
      <c r="B41" s="154" t="s">
        <v>1565</v>
      </c>
      <c r="C41" s="154" t="s">
        <v>1548</v>
      </c>
      <c r="D41" s="154" t="s">
        <v>1509</v>
      </c>
      <c r="E41" s="154" t="s">
        <v>1604</v>
      </c>
      <c r="F41" s="154" t="s">
        <v>1585</v>
      </c>
      <c r="G41" s="154">
        <v>1</v>
      </c>
      <c r="H41" s="154" t="s">
        <v>1506</v>
      </c>
      <c r="I41" s="154">
        <v>3</v>
      </c>
      <c r="J41" s="154"/>
      <c r="K41" s="154"/>
      <c r="L41" s="154"/>
      <c r="M41" s="154"/>
      <c r="N41" s="153"/>
      <c r="O41" s="153"/>
      <c r="P41" s="153"/>
      <c r="Q41" s="153"/>
      <c r="R41" s="153"/>
      <c r="S41" s="153"/>
      <c r="T41" s="153"/>
    </row>
    <row r="42" spans="1:20" ht="41.65" x14ac:dyDescent="0.35">
      <c r="A42" s="337"/>
      <c r="B42" s="154" t="s">
        <v>1565</v>
      </c>
      <c r="C42" s="154" t="s">
        <v>1548</v>
      </c>
      <c r="D42" s="154" t="s">
        <v>1509</v>
      </c>
      <c r="E42" s="154" t="s">
        <v>1605</v>
      </c>
      <c r="F42" s="154" t="s">
        <v>1589</v>
      </c>
      <c r="G42" s="154">
        <v>1</v>
      </c>
      <c r="H42" s="154" t="s">
        <v>1506</v>
      </c>
      <c r="I42" s="154">
        <v>4</v>
      </c>
      <c r="J42" s="154"/>
      <c r="K42" s="155">
        <v>5</v>
      </c>
      <c r="L42" s="154"/>
      <c r="M42" s="154"/>
      <c r="N42" s="153"/>
      <c r="O42" s="153"/>
      <c r="P42" s="153"/>
      <c r="Q42" s="153"/>
      <c r="R42" s="153"/>
      <c r="S42" s="153"/>
      <c r="T42" s="153"/>
    </row>
    <row r="43" spans="1:20" ht="27.75" x14ac:dyDescent="0.35">
      <c r="A43" s="337"/>
      <c r="B43" s="154" t="s">
        <v>1565</v>
      </c>
      <c r="C43" s="154" t="s">
        <v>1548</v>
      </c>
      <c r="D43" s="154" t="s">
        <v>1509</v>
      </c>
      <c r="E43" s="154" t="s">
        <v>1606</v>
      </c>
      <c r="F43" s="154" t="s">
        <v>1591</v>
      </c>
      <c r="G43" s="154">
        <v>1</v>
      </c>
      <c r="H43" s="154" t="s">
        <v>1506</v>
      </c>
      <c r="I43" s="154">
        <v>3</v>
      </c>
      <c r="J43" s="154"/>
      <c r="K43" s="154"/>
      <c r="L43" s="154"/>
      <c r="M43" s="154"/>
      <c r="N43" s="153"/>
      <c r="O43" s="153"/>
      <c r="P43" s="153"/>
      <c r="Q43" s="153"/>
      <c r="R43" s="153"/>
      <c r="S43" s="153"/>
      <c r="T43" s="153"/>
    </row>
    <row r="44" spans="1:20" ht="27.75" x14ac:dyDescent="0.35">
      <c r="A44" s="337"/>
      <c r="B44" s="154" t="s">
        <v>1565</v>
      </c>
      <c r="C44" s="154" t="s">
        <v>1548</v>
      </c>
      <c r="D44" s="154" t="s">
        <v>1509</v>
      </c>
      <c r="E44" s="154" t="s">
        <v>1607</v>
      </c>
      <c r="F44" s="154" t="s">
        <v>1593</v>
      </c>
      <c r="G44" s="154">
        <v>1</v>
      </c>
      <c r="H44" s="154" t="s">
        <v>1506</v>
      </c>
      <c r="I44" s="154">
        <v>5</v>
      </c>
      <c r="J44" s="154"/>
      <c r="K44" s="154"/>
      <c r="L44" s="154"/>
      <c r="M44" s="154"/>
      <c r="N44" s="153"/>
      <c r="O44" s="153"/>
      <c r="P44" s="153"/>
      <c r="Q44" s="153"/>
      <c r="R44" s="153"/>
      <c r="S44" s="153"/>
      <c r="T44" s="153"/>
    </row>
    <row r="45" spans="1:20" ht="27.75" x14ac:dyDescent="0.35">
      <c r="A45" s="337"/>
      <c r="B45" s="154" t="s">
        <v>1565</v>
      </c>
      <c r="C45" s="154" t="s">
        <v>1548</v>
      </c>
      <c r="D45" s="154" t="s">
        <v>1509</v>
      </c>
      <c r="E45" s="154" t="s">
        <v>1608</v>
      </c>
      <c r="F45" s="154" t="s">
        <v>1609</v>
      </c>
      <c r="G45" s="154">
        <v>1</v>
      </c>
      <c r="H45" s="154" t="s">
        <v>1506</v>
      </c>
      <c r="I45" s="154">
        <v>3</v>
      </c>
      <c r="J45" s="154"/>
      <c r="K45" s="154"/>
      <c r="L45" s="154"/>
      <c r="M45" s="154"/>
      <c r="N45" s="153"/>
      <c r="O45" s="153"/>
      <c r="P45" s="153"/>
      <c r="Q45" s="153"/>
      <c r="R45" s="153"/>
      <c r="S45" s="153"/>
      <c r="T45" s="153"/>
    </row>
    <row r="46" spans="1:20" ht="27.75" x14ac:dyDescent="0.35">
      <c r="A46" s="337"/>
      <c r="B46" s="154" t="s">
        <v>1565</v>
      </c>
      <c r="C46" s="154" t="s">
        <v>1548</v>
      </c>
      <c r="D46" s="154" t="s">
        <v>1509</v>
      </c>
      <c r="E46" s="154" t="s">
        <v>1610</v>
      </c>
      <c r="F46" s="154" t="s">
        <v>1611</v>
      </c>
      <c r="G46" s="154">
        <v>1</v>
      </c>
      <c r="H46" s="154" t="s">
        <v>1506</v>
      </c>
      <c r="I46" s="154">
        <v>6</v>
      </c>
      <c r="J46" s="154"/>
      <c r="K46" s="154"/>
      <c r="L46" s="154"/>
      <c r="M46" s="154"/>
      <c r="N46" s="153"/>
      <c r="O46" s="153"/>
      <c r="P46" s="153"/>
      <c r="Q46" s="153"/>
      <c r="R46" s="153"/>
      <c r="S46" s="153"/>
      <c r="T46" s="153"/>
    </row>
    <row r="47" spans="1:20" ht="27.75" x14ac:dyDescent="0.35">
      <c r="A47" s="337"/>
      <c r="B47" s="154" t="s">
        <v>1565</v>
      </c>
      <c r="C47" s="154" t="s">
        <v>1548</v>
      </c>
      <c r="D47" s="154" t="s">
        <v>1509</v>
      </c>
      <c r="E47" s="154" t="s">
        <v>1612</v>
      </c>
      <c r="F47" s="154" t="s">
        <v>1595</v>
      </c>
      <c r="G47" s="154">
        <v>1</v>
      </c>
      <c r="H47" s="154" t="s">
        <v>1506</v>
      </c>
      <c r="I47" s="154">
        <v>10</v>
      </c>
      <c r="J47" s="154"/>
      <c r="K47" s="155">
        <v>5</v>
      </c>
      <c r="L47" s="154"/>
      <c r="M47" s="154"/>
      <c r="N47" s="153"/>
      <c r="O47" s="153"/>
      <c r="P47" s="153"/>
      <c r="Q47" s="153"/>
      <c r="R47" s="153"/>
      <c r="S47" s="153"/>
      <c r="T47" s="153"/>
    </row>
    <row r="48" spans="1:20" ht="27.75" x14ac:dyDescent="0.35">
      <c r="A48" s="337"/>
      <c r="B48" s="154" t="s">
        <v>1565</v>
      </c>
      <c r="C48" s="154" t="s">
        <v>1548</v>
      </c>
      <c r="D48" s="154" t="s">
        <v>1507</v>
      </c>
      <c r="E48" s="154" t="s">
        <v>1613</v>
      </c>
      <c r="F48" s="154" t="s">
        <v>1614</v>
      </c>
      <c r="G48" s="154">
        <v>1</v>
      </c>
      <c r="H48" s="154" t="s">
        <v>1506</v>
      </c>
      <c r="I48" s="154">
        <v>5</v>
      </c>
      <c r="J48" s="154"/>
      <c r="K48" s="155">
        <v>5</v>
      </c>
      <c r="L48" s="154"/>
      <c r="M48" s="154"/>
      <c r="N48" s="153"/>
      <c r="O48" s="153"/>
      <c r="P48" s="153"/>
      <c r="Q48" s="153"/>
      <c r="R48" s="153"/>
      <c r="S48" s="153"/>
      <c r="T48" s="153"/>
    </row>
    <row r="49" spans="1:20" x14ac:dyDescent="0.35">
      <c r="A49" s="337"/>
      <c r="B49" s="154" t="s">
        <v>1565</v>
      </c>
      <c r="C49" s="154" t="s">
        <v>1548</v>
      </c>
      <c r="D49" s="154" t="s">
        <v>1507</v>
      </c>
      <c r="E49" s="154" t="s">
        <v>1615</v>
      </c>
      <c r="F49" s="154" t="s">
        <v>1616</v>
      </c>
      <c r="G49" s="154">
        <v>1</v>
      </c>
      <c r="H49" s="154" t="s">
        <v>1506</v>
      </c>
      <c r="I49" s="154">
        <v>1</v>
      </c>
      <c r="J49" s="154"/>
      <c r="K49" s="155">
        <v>35</v>
      </c>
      <c r="L49" s="154"/>
      <c r="M49" s="154"/>
      <c r="N49" s="153"/>
      <c r="O49" s="153"/>
      <c r="P49" s="153"/>
      <c r="Q49" s="153"/>
      <c r="R49" s="153"/>
      <c r="S49" s="153"/>
      <c r="T49" s="153"/>
    </row>
    <row r="50" spans="1:20" x14ac:dyDescent="0.35">
      <c r="A50" s="337"/>
      <c r="B50" s="154" t="s">
        <v>1565</v>
      </c>
      <c r="C50" s="154" t="s">
        <v>1548</v>
      </c>
      <c r="D50" s="154" t="s">
        <v>1507</v>
      </c>
      <c r="E50" s="154" t="s">
        <v>1617</v>
      </c>
      <c r="F50" s="154" t="s">
        <v>1618</v>
      </c>
      <c r="G50" s="154">
        <v>1</v>
      </c>
      <c r="H50" s="154" t="s">
        <v>1506</v>
      </c>
      <c r="I50" s="154"/>
      <c r="J50" s="154"/>
      <c r="K50" s="155">
        <v>8</v>
      </c>
      <c r="L50" s="154"/>
      <c r="M50" s="154"/>
      <c r="N50" s="153"/>
      <c r="O50" s="153"/>
      <c r="P50" s="153"/>
      <c r="Q50" s="153"/>
      <c r="R50" s="153"/>
      <c r="S50" s="153"/>
      <c r="T50" s="153"/>
    </row>
    <row r="51" spans="1:20" x14ac:dyDescent="0.35">
      <c r="A51" s="337"/>
      <c r="B51" s="154" t="s">
        <v>1565</v>
      </c>
      <c r="C51" s="154" t="s">
        <v>1548</v>
      </c>
      <c r="D51" s="154" t="s">
        <v>1507</v>
      </c>
      <c r="E51" s="154" t="s">
        <v>1619</v>
      </c>
      <c r="F51" s="154" t="s">
        <v>1620</v>
      </c>
      <c r="G51" s="154">
        <v>1</v>
      </c>
      <c r="H51" s="154" t="s">
        <v>1506</v>
      </c>
      <c r="I51" s="154"/>
      <c r="J51" s="154"/>
      <c r="K51" s="155">
        <v>11</v>
      </c>
      <c r="L51" s="154"/>
      <c r="M51" s="154"/>
      <c r="N51" s="153"/>
      <c r="O51" s="153"/>
      <c r="P51" s="153"/>
      <c r="Q51" s="153"/>
      <c r="R51" s="153"/>
      <c r="S51" s="153"/>
      <c r="T51" s="153"/>
    </row>
    <row r="52" spans="1:20" ht="27.75" x14ac:dyDescent="0.35">
      <c r="A52" s="337"/>
      <c r="B52" s="154" t="s">
        <v>1565</v>
      </c>
      <c r="C52" s="154" t="s">
        <v>1548</v>
      </c>
      <c r="D52" s="154" t="s">
        <v>1509</v>
      </c>
      <c r="E52" s="154" t="s">
        <v>1621</v>
      </c>
      <c r="F52" s="154" t="s">
        <v>1614</v>
      </c>
      <c r="G52" s="154">
        <v>1</v>
      </c>
      <c r="H52" s="154" t="s">
        <v>1506</v>
      </c>
      <c r="I52" s="154">
        <v>4</v>
      </c>
      <c r="J52" s="154"/>
      <c r="K52" s="155">
        <v>5</v>
      </c>
      <c r="L52" s="154"/>
      <c r="M52" s="154"/>
      <c r="N52" s="153"/>
      <c r="O52" s="153"/>
      <c r="P52" s="153"/>
      <c r="Q52" s="153"/>
      <c r="R52" s="153"/>
      <c r="S52" s="153"/>
      <c r="T52" s="153"/>
    </row>
    <row r="53" spans="1:20" ht="27.75" x14ac:dyDescent="0.35">
      <c r="A53" s="337"/>
      <c r="B53" s="154" t="s">
        <v>1565</v>
      </c>
      <c r="C53" s="154" t="s">
        <v>1548</v>
      </c>
      <c r="D53" s="154" t="s">
        <v>1509</v>
      </c>
      <c r="E53" s="154" t="s">
        <v>1622</v>
      </c>
      <c r="F53" s="154" t="s">
        <v>1620</v>
      </c>
      <c r="G53" s="154">
        <v>1</v>
      </c>
      <c r="H53" s="154" t="s">
        <v>1506</v>
      </c>
      <c r="I53" s="154">
        <v>3</v>
      </c>
      <c r="J53" s="154">
        <v>33</v>
      </c>
      <c r="K53" s="154"/>
      <c r="L53" s="154"/>
      <c r="M53" s="154"/>
      <c r="N53" s="153"/>
      <c r="O53" s="153"/>
      <c r="P53" s="153"/>
      <c r="Q53" s="153"/>
      <c r="R53" s="153"/>
      <c r="S53" s="153"/>
      <c r="T53" s="153"/>
    </row>
    <row r="54" spans="1:20" x14ac:dyDescent="0.35">
      <c r="A54" s="337"/>
      <c r="B54" s="154" t="s">
        <v>1623</v>
      </c>
      <c r="C54" s="154" t="s">
        <v>1548</v>
      </c>
      <c r="D54" s="154" t="s">
        <v>1504</v>
      </c>
      <c r="E54" s="154" t="s">
        <v>1624</v>
      </c>
      <c r="F54" s="154" t="s">
        <v>83</v>
      </c>
      <c r="G54" s="154">
        <v>1</v>
      </c>
      <c r="H54" s="154" t="s">
        <v>1506</v>
      </c>
      <c r="I54" s="154"/>
      <c r="J54" s="154"/>
      <c r="K54" s="155">
        <v>40</v>
      </c>
      <c r="L54" s="154"/>
      <c r="M54" s="154"/>
      <c r="N54" s="153"/>
      <c r="O54" s="153"/>
      <c r="P54" s="153"/>
      <c r="Q54" s="153"/>
      <c r="R54" s="153"/>
      <c r="S54" s="153"/>
      <c r="T54" s="153"/>
    </row>
    <row r="55" spans="1:20" x14ac:dyDescent="0.35">
      <c r="A55" s="337"/>
      <c r="B55" s="154" t="s">
        <v>1623</v>
      </c>
      <c r="C55" s="154" t="s">
        <v>1548</v>
      </c>
      <c r="D55" s="154" t="s">
        <v>1507</v>
      </c>
      <c r="E55" s="154" t="s">
        <v>1625</v>
      </c>
      <c r="F55" s="154" t="s">
        <v>83</v>
      </c>
      <c r="G55" s="154">
        <v>3</v>
      </c>
      <c r="H55" s="154" t="s">
        <v>1506</v>
      </c>
      <c r="I55" s="154"/>
      <c r="J55" s="154"/>
      <c r="K55" s="155">
        <v>123</v>
      </c>
      <c r="L55" s="154"/>
      <c r="M55" s="154"/>
      <c r="N55" s="153"/>
      <c r="O55" s="153"/>
      <c r="P55" s="153"/>
      <c r="Q55" s="153"/>
      <c r="R55" s="153"/>
      <c r="S55" s="153"/>
      <c r="T55" s="153"/>
    </row>
    <row r="56" spans="1:20" x14ac:dyDescent="0.35">
      <c r="A56" s="337"/>
      <c r="B56" s="154" t="s">
        <v>1623</v>
      </c>
      <c r="C56" s="154" t="s">
        <v>1548</v>
      </c>
      <c r="D56" s="154" t="s">
        <v>1507</v>
      </c>
      <c r="E56" s="154" t="s">
        <v>1626</v>
      </c>
      <c r="F56" s="154" t="s">
        <v>83</v>
      </c>
      <c r="G56" s="154">
        <v>2</v>
      </c>
      <c r="H56" s="154" t="s">
        <v>1506</v>
      </c>
      <c r="I56" s="154"/>
      <c r="J56" s="154"/>
      <c r="K56" s="155">
        <v>76</v>
      </c>
      <c r="L56" s="154"/>
      <c r="M56" s="154"/>
      <c r="N56" s="153"/>
      <c r="O56" s="153"/>
      <c r="P56" s="153"/>
      <c r="Q56" s="153"/>
      <c r="R56" s="153"/>
      <c r="S56" s="153"/>
      <c r="T56" s="153"/>
    </row>
    <row r="57" spans="1:20" ht="27.75" x14ac:dyDescent="0.35">
      <c r="A57" s="337"/>
      <c r="B57" s="154" t="s">
        <v>1627</v>
      </c>
      <c r="C57" s="154" t="s">
        <v>1548</v>
      </c>
      <c r="D57" s="154" t="s">
        <v>1507</v>
      </c>
      <c r="E57" s="154" t="s">
        <v>1628</v>
      </c>
      <c r="F57" s="154" t="s">
        <v>83</v>
      </c>
      <c r="G57" s="154">
        <v>1</v>
      </c>
      <c r="H57" s="154" t="s">
        <v>1506</v>
      </c>
      <c r="I57" s="154">
        <v>4</v>
      </c>
      <c r="J57" s="154"/>
      <c r="K57" s="154"/>
      <c r="L57" s="154"/>
      <c r="M57" s="154"/>
      <c r="N57" s="153"/>
      <c r="O57" s="153"/>
      <c r="P57" s="153"/>
      <c r="Q57" s="153"/>
      <c r="R57" s="153"/>
      <c r="S57" s="153"/>
      <c r="T57" s="153"/>
    </row>
    <row r="58" spans="1:20" x14ac:dyDescent="0.35">
      <c r="A58" s="337"/>
      <c r="B58" s="154" t="s">
        <v>1627</v>
      </c>
      <c r="C58" s="154" t="s">
        <v>1548</v>
      </c>
      <c r="D58" s="154" t="s">
        <v>1507</v>
      </c>
      <c r="E58" s="154" t="s">
        <v>1629</v>
      </c>
      <c r="F58" s="154" t="s">
        <v>83</v>
      </c>
      <c r="G58" s="154">
        <v>1</v>
      </c>
      <c r="H58" s="154" t="s">
        <v>1506</v>
      </c>
      <c r="I58" s="154">
        <v>3</v>
      </c>
      <c r="J58" s="154"/>
      <c r="K58" s="154"/>
      <c r="L58" s="154"/>
      <c r="M58" s="154"/>
      <c r="N58" s="153"/>
      <c r="O58" s="153"/>
      <c r="P58" s="153"/>
      <c r="Q58" s="153"/>
      <c r="R58" s="153"/>
      <c r="S58" s="153"/>
      <c r="T58" s="153"/>
    </row>
    <row r="59" spans="1:20" x14ac:dyDescent="0.35">
      <c r="A59" s="337"/>
      <c r="B59" s="154" t="s">
        <v>1627</v>
      </c>
      <c r="C59" s="154" t="s">
        <v>1548</v>
      </c>
      <c r="D59" s="154" t="s">
        <v>1507</v>
      </c>
      <c r="E59" s="154" t="s">
        <v>1630</v>
      </c>
      <c r="F59" s="154" t="s">
        <v>83</v>
      </c>
      <c r="G59" s="154">
        <v>1</v>
      </c>
      <c r="H59" s="154" t="s">
        <v>1506</v>
      </c>
      <c r="I59" s="154">
        <v>3</v>
      </c>
      <c r="J59" s="154"/>
      <c r="K59" s="154"/>
      <c r="L59" s="154"/>
      <c r="M59" s="154"/>
      <c r="N59" s="153"/>
      <c r="O59" s="153"/>
      <c r="P59" s="153"/>
      <c r="Q59" s="153"/>
      <c r="R59" s="153"/>
      <c r="S59" s="153"/>
      <c r="T59" s="153"/>
    </row>
    <row r="60" spans="1:20" x14ac:dyDescent="0.35">
      <c r="A60" s="337"/>
      <c r="B60" s="154" t="s">
        <v>1627</v>
      </c>
      <c r="C60" s="154" t="s">
        <v>1548</v>
      </c>
      <c r="D60" s="154" t="s">
        <v>1507</v>
      </c>
      <c r="E60" s="154" t="s">
        <v>1631</v>
      </c>
      <c r="F60" s="154" t="s">
        <v>83</v>
      </c>
      <c r="G60" s="154">
        <v>1</v>
      </c>
      <c r="H60" s="154" t="s">
        <v>1506</v>
      </c>
      <c r="I60" s="154">
        <v>5</v>
      </c>
      <c r="J60" s="154"/>
      <c r="K60" s="154"/>
      <c r="L60" s="154"/>
      <c r="M60" s="154"/>
      <c r="N60" s="153"/>
      <c r="O60" s="153"/>
      <c r="P60" s="153"/>
      <c r="Q60" s="153"/>
      <c r="R60" s="153"/>
      <c r="S60" s="153"/>
      <c r="T60" s="153"/>
    </row>
    <row r="61" spans="1:20" ht="27.75" x14ac:dyDescent="0.35">
      <c r="A61" s="337"/>
      <c r="B61" s="154" t="s">
        <v>1627</v>
      </c>
      <c r="C61" s="154" t="s">
        <v>1548</v>
      </c>
      <c r="D61" s="154" t="s">
        <v>1509</v>
      </c>
      <c r="E61" s="154" t="s">
        <v>1632</v>
      </c>
      <c r="F61" s="154" t="s">
        <v>83</v>
      </c>
      <c r="G61" s="154">
        <v>1</v>
      </c>
      <c r="H61" s="154" t="s">
        <v>1506</v>
      </c>
      <c r="I61" s="154">
        <v>3</v>
      </c>
      <c r="J61" s="154"/>
      <c r="K61" s="154"/>
      <c r="L61" s="154"/>
      <c r="M61" s="154"/>
      <c r="N61" s="153"/>
      <c r="O61" s="153"/>
      <c r="P61" s="153"/>
      <c r="Q61" s="153"/>
      <c r="R61" s="153"/>
      <c r="S61" s="153"/>
      <c r="T61" s="153"/>
    </row>
    <row r="62" spans="1:20" ht="27.75" x14ac:dyDescent="0.35">
      <c r="A62" s="340"/>
      <c r="B62" s="154" t="s">
        <v>1627</v>
      </c>
      <c r="C62" s="154" t="s">
        <v>1548</v>
      </c>
      <c r="D62" s="154" t="s">
        <v>1509</v>
      </c>
      <c r="E62" s="154" t="s">
        <v>1633</v>
      </c>
      <c r="F62" s="154" t="s">
        <v>83</v>
      </c>
      <c r="G62" s="154">
        <v>1</v>
      </c>
      <c r="H62" s="154" t="s">
        <v>1506</v>
      </c>
      <c r="I62" s="154">
        <v>4</v>
      </c>
      <c r="J62" s="154"/>
      <c r="K62" s="154"/>
      <c r="L62" s="154"/>
      <c r="M62" s="154"/>
      <c r="N62" s="153"/>
      <c r="O62" s="153"/>
      <c r="P62" s="153"/>
      <c r="Q62" s="153"/>
      <c r="R62" s="153"/>
      <c r="S62" s="153"/>
      <c r="T62" s="153"/>
    </row>
    <row r="63" spans="1:20" ht="14.65" x14ac:dyDescent="0.35">
      <c r="A63" s="156"/>
      <c r="B63" s="156"/>
      <c r="C63" s="156"/>
      <c r="D63" s="156"/>
      <c r="E63" s="156"/>
      <c r="F63" s="156"/>
      <c r="G63" s="156"/>
      <c r="H63" s="157" t="s">
        <v>1544</v>
      </c>
      <c r="I63" s="157">
        <v>184</v>
      </c>
      <c r="J63" s="157">
        <v>181</v>
      </c>
      <c r="K63" s="157"/>
      <c r="L63" s="157"/>
      <c r="M63" s="157"/>
      <c r="N63" s="153"/>
      <c r="O63" s="153"/>
      <c r="P63" s="153"/>
      <c r="Q63" s="153"/>
      <c r="R63" s="153"/>
      <c r="S63" s="153"/>
      <c r="T63" s="153"/>
    </row>
    <row r="64" spans="1:20" ht="14.65" x14ac:dyDescent="0.35">
      <c r="A64" s="156"/>
      <c r="B64" s="156"/>
      <c r="C64" s="156"/>
      <c r="D64" s="156"/>
      <c r="E64" s="156"/>
      <c r="F64" s="156"/>
      <c r="G64" s="156"/>
      <c r="H64" s="157" t="s">
        <v>22</v>
      </c>
      <c r="I64" s="158">
        <v>150</v>
      </c>
      <c r="J64" s="158">
        <v>15</v>
      </c>
      <c r="K64" s="157"/>
      <c r="L64" s="157"/>
      <c r="M64" s="157"/>
      <c r="N64" s="153"/>
      <c r="O64" s="153"/>
      <c r="P64" s="153"/>
      <c r="Q64" s="153"/>
      <c r="R64" s="153"/>
      <c r="S64" s="153"/>
      <c r="T64" s="153"/>
    </row>
    <row r="65" spans="1:20" ht="14.65" x14ac:dyDescent="0.35">
      <c r="A65" s="156"/>
      <c r="B65" s="156"/>
      <c r="C65" s="156"/>
      <c r="D65" s="156"/>
      <c r="E65" s="156"/>
      <c r="F65" s="156"/>
      <c r="G65" s="156"/>
      <c r="H65" s="157" t="s">
        <v>1545</v>
      </c>
      <c r="I65" s="158">
        <v>27600</v>
      </c>
      <c r="J65" s="158">
        <v>2715</v>
      </c>
      <c r="K65" s="158">
        <v>614</v>
      </c>
      <c r="L65" s="157"/>
      <c r="M65" s="157"/>
      <c r="N65" s="153"/>
      <c r="O65" s="153"/>
      <c r="P65" s="153"/>
      <c r="Q65" s="153"/>
      <c r="R65" s="153"/>
      <c r="S65" s="153"/>
      <c r="T65" s="153"/>
    </row>
    <row r="66" spans="1:20" ht="14.65" x14ac:dyDescent="0.35">
      <c r="A66" s="156"/>
      <c r="B66" s="156"/>
      <c r="C66" s="156"/>
      <c r="D66" s="156"/>
      <c r="E66" s="156"/>
      <c r="F66" s="156"/>
      <c r="G66" s="156"/>
      <c r="H66" s="157" t="s">
        <v>1546</v>
      </c>
      <c r="I66" s="158">
        <v>30929</v>
      </c>
      <c r="J66" s="157"/>
      <c r="K66" s="157"/>
      <c r="L66" s="157"/>
      <c r="M66" s="157"/>
      <c r="N66" s="153"/>
      <c r="O66" s="153"/>
      <c r="P66" s="153"/>
      <c r="Q66" s="153"/>
      <c r="R66" s="153"/>
      <c r="S66" s="153"/>
      <c r="T66" s="153"/>
    </row>
    <row r="67" spans="1:20" x14ac:dyDescent="0.35">
      <c r="A67" s="336" t="s">
        <v>1637</v>
      </c>
      <c r="B67" s="154" t="s">
        <v>1521</v>
      </c>
      <c r="C67" s="154" t="s">
        <v>1500</v>
      </c>
      <c r="D67" s="154" t="s">
        <v>1522</v>
      </c>
      <c r="E67" s="154" t="s">
        <v>1523</v>
      </c>
      <c r="F67" s="154" t="s">
        <v>83</v>
      </c>
      <c r="G67" s="154">
        <v>2</v>
      </c>
      <c r="H67" s="154" t="s">
        <v>1506</v>
      </c>
      <c r="I67" s="154"/>
      <c r="J67" s="154"/>
      <c r="K67" s="155">
        <v>62</v>
      </c>
      <c r="L67" s="154"/>
      <c r="M67" s="154"/>
      <c r="N67" s="153"/>
      <c r="O67" s="153"/>
      <c r="P67" s="153"/>
      <c r="Q67" s="153"/>
      <c r="R67" s="153"/>
      <c r="S67" s="153"/>
      <c r="T67" s="153"/>
    </row>
    <row r="68" spans="1:20" x14ac:dyDescent="0.35">
      <c r="A68" s="337"/>
      <c r="B68" s="154" t="s">
        <v>1521</v>
      </c>
      <c r="C68" s="154" t="s">
        <v>1500</v>
      </c>
      <c r="D68" s="154" t="s">
        <v>1511</v>
      </c>
      <c r="E68" s="154" t="s">
        <v>1523</v>
      </c>
      <c r="F68" s="154" t="s">
        <v>83</v>
      </c>
      <c r="G68" s="154">
        <v>3</v>
      </c>
      <c r="H68" s="154" t="s">
        <v>1506</v>
      </c>
      <c r="I68" s="154"/>
      <c r="J68" s="154"/>
      <c r="K68" s="155">
        <v>46</v>
      </c>
      <c r="L68" s="154"/>
      <c r="M68" s="154"/>
      <c r="N68" s="153"/>
      <c r="O68" s="153"/>
      <c r="P68" s="153"/>
      <c r="Q68" s="153"/>
      <c r="R68" s="153"/>
      <c r="S68" s="153"/>
      <c r="T68" s="153"/>
    </row>
    <row r="69" spans="1:20" x14ac:dyDescent="0.35">
      <c r="A69" s="337"/>
      <c r="B69" s="154" t="s">
        <v>1521</v>
      </c>
      <c r="C69" s="154" t="s">
        <v>1500</v>
      </c>
      <c r="D69" s="154" t="s">
        <v>1513</v>
      </c>
      <c r="E69" s="154" t="s">
        <v>1523</v>
      </c>
      <c r="F69" s="154" t="s">
        <v>83</v>
      </c>
      <c r="G69" s="154">
        <v>2</v>
      </c>
      <c r="H69" s="154" t="s">
        <v>1506</v>
      </c>
      <c r="I69" s="154"/>
      <c r="J69" s="154"/>
      <c r="K69" s="155">
        <v>74</v>
      </c>
      <c r="L69" s="154"/>
      <c r="M69" s="154"/>
      <c r="N69" s="153"/>
      <c r="O69" s="153"/>
      <c r="P69" s="153"/>
      <c r="Q69" s="153"/>
      <c r="R69" s="153"/>
      <c r="S69" s="153"/>
      <c r="T69" s="153"/>
    </row>
    <row r="70" spans="1:20" x14ac:dyDescent="0.35">
      <c r="A70" s="337"/>
      <c r="B70" s="154" t="s">
        <v>1521</v>
      </c>
      <c r="C70" s="154" t="s">
        <v>1500</v>
      </c>
      <c r="D70" s="154" t="s">
        <v>1515</v>
      </c>
      <c r="E70" s="154" t="s">
        <v>1523</v>
      </c>
      <c r="F70" s="154" t="s">
        <v>83</v>
      </c>
      <c r="G70" s="154">
        <v>2</v>
      </c>
      <c r="H70" s="154" t="s">
        <v>1506</v>
      </c>
      <c r="I70" s="154"/>
      <c r="J70" s="154"/>
      <c r="K70" s="155">
        <v>68</v>
      </c>
      <c r="L70" s="154"/>
      <c r="M70" s="154"/>
      <c r="N70" s="153"/>
      <c r="O70" s="153"/>
      <c r="P70" s="153"/>
      <c r="Q70" s="153"/>
      <c r="R70" s="153"/>
      <c r="S70" s="153"/>
      <c r="T70" s="153"/>
    </row>
    <row r="71" spans="1:20" x14ac:dyDescent="0.35">
      <c r="A71" s="337"/>
      <c r="B71" s="154" t="s">
        <v>1521</v>
      </c>
      <c r="C71" s="154" t="s">
        <v>1500</v>
      </c>
      <c r="D71" s="154" t="s">
        <v>1504</v>
      </c>
      <c r="E71" s="154" t="s">
        <v>1523</v>
      </c>
      <c r="F71" s="154" t="s">
        <v>83</v>
      </c>
      <c r="G71" s="154">
        <v>6</v>
      </c>
      <c r="H71" s="154" t="s">
        <v>1506</v>
      </c>
      <c r="I71" s="154"/>
      <c r="J71" s="154"/>
      <c r="K71" s="155">
        <v>184</v>
      </c>
      <c r="L71" s="154"/>
      <c r="M71" s="154"/>
      <c r="N71" s="153"/>
      <c r="O71" s="153"/>
      <c r="P71" s="153"/>
      <c r="Q71" s="153"/>
      <c r="R71" s="153"/>
      <c r="S71" s="153"/>
      <c r="T71" s="153"/>
    </row>
    <row r="72" spans="1:20" x14ac:dyDescent="0.35">
      <c r="A72" s="337"/>
      <c r="B72" s="154" t="s">
        <v>1521</v>
      </c>
      <c r="C72" s="154" t="s">
        <v>1500</v>
      </c>
      <c r="D72" s="154" t="s">
        <v>1507</v>
      </c>
      <c r="E72" s="154" t="s">
        <v>1523</v>
      </c>
      <c r="F72" s="154" t="s">
        <v>83</v>
      </c>
      <c r="G72" s="154">
        <v>5</v>
      </c>
      <c r="H72" s="154" t="s">
        <v>1506</v>
      </c>
      <c r="I72" s="154"/>
      <c r="J72" s="154"/>
      <c r="K72" s="155">
        <v>145</v>
      </c>
      <c r="L72" s="154"/>
      <c r="M72" s="154"/>
      <c r="N72" s="153"/>
      <c r="O72" s="153"/>
      <c r="P72" s="153"/>
      <c r="Q72" s="153"/>
      <c r="R72" s="153"/>
      <c r="S72" s="153"/>
      <c r="T72" s="153"/>
    </row>
    <row r="73" spans="1:20" ht="41.65" x14ac:dyDescent="0.35">
      <c r="A73" s="337"/>
      <c r="B73" s="154" t="s">
        <v>1524</v>
      </c>
      <c r="C73" s="154" t="s">
        <v>1500</v>
      </c>
      <c r="D73" s="154" t="s">
        <v>1513</v>
      </c>
      <c r="E73" s="154" t="s">
        <v>1525</v>
      </c>
      <c r="F73" s="154" t="s">
        <v>83</v>
      </c>
      <c r="G73" s="154">
        <v>1</v>
      </c>
      <c r="H73" s="154" t="s">
        <v>1506</v>
      </c>
      <c r="I73" s="154">
        <v>1</v>
      </c>
      <c r="J73" s="154"/>
      <c r="K73" s="154"/>
      <c r="L73" s="154"/>
      <c r="M73" s="154"/>
      <c r="N73" s="153"/>
      <c r="O73" s="153"/>
      <c r="P73" s="153"/>
      <c r="Q73" s="153"/>
      <c r="R73" s="153"/>
      <c r="S73" s="153"/>
      <c r="T73" s="153"/>
    </row>
    <row r="74" spans="1:20" x14ac:dyDescent="0.35">
      <c r="A74" s="337"/>
      <c r="B74" s="154" t="s">
        <v>1524</v>
      </c>
      <c r="C74" s="154" t="s">
        <v>1500</v>
      </c>
      <c r="D74" s="154" t="s">
        <v>1504</v>
      </c>
      <c r="E74" s="154" t="s">
        <v>1526</v>
      </c>
      <c r="F74" s="154" t="s">
        <v>83</v>
      </c>
      <c r="G74" s="154">
        <v>1</v>
      </c>
      <c r="H74" s="154" t="s">
        <v>1506</v>
      </c>
      <c r="I74" s="154">
        <v>3</v>
      </c>
      <c r="J74" s="154"/>
      <c r="K74" s="154"/>
      <c r="L74" s="154"/>
      <c r="M74" s="154"/>
      <c r="N74" s="153"/>
      <c r="O74" s="153"/>
      <c r="P74" s="153"/>
      <c r="Q74" s="153"/>
      <c r="R74" s="153"/>
      <c r="S74" s="153"/>
      <c r="T74" s="153"/>
    </row>
    <row r="75" spans="1:20" x14ac:dyDescent="0.35">
      <c r="A75" s="337"/>
      <c r="B75" s="154" t="s">
        <v>1524</v>
      </c>
      <c r="C75" s="154" t="s">
        <v>1500</v>
      </c>
      <c r="D75" s="154" t="s">
        <v>1504</v>
      </c>
      <c r="E75" s="154" t="s">
        <v>1527</v>
      </c>
      <c r="F75" s="154" t="s">
        <v>83</v>
      </c>
      <c r="G75" s="154">
        <v>1</v>
      </c>
      <c r="H75" s="154" t="s">
        <v>1506</v>
      </c>
      <c r="I75" s="154">
        <v>2</v>
      </c>
      <c r="J75" s="154"/>
      <c r="K75" s="154"/>
      <c r="L75" s="154"/>
      <c r="M75" s="154"/>
      <c r="N75" s="153"/>
      <c r="O75" s="153"/>
      <c r="P75" s="153"/>
      <c r="Q75" s="153"/>
      <c r="R75" s="153"/>
      <c r="S75" s="153"/>
      <c r="T75" s="153"/>
    </row>
    <row r="76" spans="1:20" x14ac:dyDescent="0.35">
      <c r="A76" s="337"/>
      <c r="B76" s="154" t="s">
        <v>1524</v>
      </c>
      <c r="C76" s="154" t="s">
        <v>1500</v>
      </c>
      <c r="D76" s="154" t="s">
        <v>1504</v>
      </c>
      <c r="E76" s="154" t="s">
        <v>1528</v>
      </c>
      <c r="F76" s="154" t="s">
        <v>83</v>
      </c>
      <c r="G76" s="154">
        <v>1</v>
      </c>
      <c r="H76" s="154" t="s">
        <v>1506</v>
      </c>
      <c r="I76" s="154">
        <v>5</v>
      </c>
      <c r="J76" s="154"/>
      <c r="K76" s="154"/>
      <c r="L76" s="154"/>
      <c r="M76" s="154"/>
      <c r="N76" s="153"/>
      <c r="O76" s="153"/>
      <c r="P76" s="153"/>
      <c r="Q76" s="153"/>
      <c r="R76" s="153"/>
      <c r="S76" s="153"/>
      <c r="T76" s="153"/>
    </row>
    <row r="77" spans="1:20" x14ac:dyDescent="0.35">
      <c r="A77" s="337"/>
      <c r="B77" s="154" t="s">
        <v>1524</v>
      </c>
      <c r="C77" s="154" t="s">
        <v>1500</v>
      </c>
      <c r="D77" s="154" t="s">
        <v>1507</v>
      </c>
      <c r="E77" s="154" t="s">
        <v>1529</v>
      </c>
      <c r="F77" s="154" t="s">
        <v>83</v>
      </c>
      <c r="G77" s="154">
        <v>1</v>
      </c>
      <c r="H77" s="154" t="s">
        <v>1506</v>
      </c>
      <c r="I77" s="154">
        <v>3</v>
      </c>
      <c r="J77" s="154"/>
      <c r="K77" s="154"/>
      <c r="L77" s="154"/>
      <c r="M77" s="154"/>
      <c r="N77" s="153"/>
      <c r="O77" s="153"/>
      <c r="P77" s="153"/>
      <c r="Q77" s="153"/>
      <c r="R77" s="153"/>
      <c r="S77" s="153"/>
      <c r="T77" s="153"/>
    </row>
    <row r="78" spans="1:20" x14ac:dyDescent="0.35">
      <c r="A78" s="337"/>
      <c r="B78" s="154" t="s">
        <v>1524</v>
      </c>
      <c r="C78" s="154" t="s">
        <v>1500</v>
      </c>
      <c r="D78" s="154" t="s">
        <v>1509</v>
      </c>
      <c r="E78" s="154" t="s">
        <v>1529</v>
      </c>
      <c r="F78" s="154" t="s">
        <v>83</v>
      </c>
      <c r="G78" s="154">
        <v>1</v>
      </c>
      <c r="H78" s="154" t="s">
        <v>1506</v>
      </c>
      <c r="I78" s="154">
        <v>3</v>
      </c>
      <c r="J78" s="154"/>
      <c r="K78" s="154"/>
      <c r="L78" s="154"/>
      <c r="M78" s="154"/>
      <c r="N78" s="153"/>
      <c r="O78" s="153"/>
      <c r="P78" s="153"/>
      <c r="Q78" s="153"/>
      <c r="R78" s="153"/>
      <c r="S78" s="153"/>
      <c r="T78" s="153"/>
    </row>
    <row r="79" spans="1:20" ht="27.75" x14ac:dyDescent="0.35">
      <c r="A79" s="337"/>
      <c r="B79" s="154" t="s">
        <v>1524</v>
      </c>
      <c r="C79" s="154" t="s">
        <v>1500</v>
      </c>
      <c r="D79" s="154" t="s">
        <v>1507</v>
      </c>
      <c r="E79" s="154" t="s">
        <v>1530</v>
      </c>
      <c r="F79" s="154" t="s">
        <v>83</v>
      </c>
      <c r="G79" s="154">
        <v>1</v>
      </c>
      <c r="H79" s="154" t="s">
        <v>1506</v>
      </c>
      <c r="I79" s="154">
        <v>4</v>
      </c>
      <c r="J79" s="154"/>
      <c r="K79" s="154"/>
      <c r="L79" s="154"/>
      <c r="M79" s="154"/>
      <c r="N79" s="153"/>
      <c r="O79" s="153"/>
      <c r="P79" s="153"/>
      <c r="Q79" s="153"/>
      <c r="R79" s="153"/>
      <c r="S79" s="153"/>
      <c r="T79" s="153"/>
    </row>
    <row r="80" spans="1:20" ht="27.75" x14ac:dyDescent="0.35">
      <c r="A80" s="337"/>
      <c r="B80" s="154" t="s">
        <v>1524</v>
      </c>
      <c r="C80" s="154" t="s">
        <v>1500</v>
      </c>
      <c r="D80" s="154" t="s">
        <v>1507</v>
      </c>
      <c r="E80" s="154" t="s">
        <v>1531</v>
      </c>
      <c r="F80" s="154" t="s">
        <v>83</v>
      </c>
      <c r="G80" s="154">
        <v>1</v>
      </c>
      <c r="H80" s="154" t="s">
        <v>1506</v>
      </c>
      <c r="I80" s="154">
        <v>6</v>
      </c>
      <c r="J80" s="154"/>
      <c r="K80" s="154"/>
      <c r="L80" s="154"/>
      <c r="M80" s="154"/>
      <c r="N80" s="153"/>
      <c r="O80" s="153"/>
      <c r="P80" s="153"/>
      <c r="Q80" s="153"/>
      <c r="R80" s="153"/>
      <c r="S80" s="153"/>
      <c r="T80" s="153"/>
    </row>
    <row r="81" spans="1:20" ht="27.75" x14ac:dyDescent="0.35">
      <c r="A81" s="337"/>
      <c r="B81" s="154" t="s">
        <v>1524</v>
      </c>
      <c r="C81" s="154" t="s">
        <v>1500</v>
      </c>
      <c r="D81" s="154" t="s">
        <v>1507</v>
      </c>
      <c r="E81" s="154" t="s">
        <v>1532</v>
      </c>
      <c r="F81" s="154" t="s">
        <v>83</v>
      </c>
      <c r="G81" s="154">
        <v>1</v>
      </c>
      <c r="H81" s="154" t="s">
        <v>1506</v>
      </c>
      <c r="I81" s="154">
        <v>8</v>
      </c>
      <c r="J81" s="154"/>
      <c r="K81" s="154"/>
      <c r="L81" s="154"/>
      <c r="M81" s="154"/>
      <c r="N81" s="153"/>
      <c r="O81" s="153"/>
      <c r="P81" s="153"/>
      <c r="Q81" s="153"/>
      <c r="R81" s="153"/>
      <c r="S81" s="153"/>
      <c r="T81" s="153"/>
    </row>
    <row r="82" spans="1:20" x14ac:dyDescent="0.35">
      <c r="A82" s="337"/>
      <c r="B82" s="154" t="s">
        <v>1524</v>
      </c>
      <c r="C82" s="154" t="s">
        <v>1500</v>
      </c>
      <c r="D82" s="154" t="s">
        <v>1507</v>
      </c>
      <c r="E82" s="154" t="s">
        <v>1533</v>
      </c>
      <c r="F82" s="154" t="s">
        <v>83</v>
      </c>
      <c r="G82" s="154">
        <v>1</v>
      </c>
      <c r="H82" s="154" t="s">
        <v>1506</v>
      </c>
      <c r="I82" s="154">
        <v>6</v>
      </c>
      <c r="J82" s="154"/>
      <c r="K82" s="154"/>
      <c r="L82" s="154"/>
      <c r="M82" s="154"/>
      <c r="N82" s="153"/>
      <c r="O82" s="153"/>
      <c r="P82" s="153"/>
      <c r="Q82" s="153"/>
      <c r="R82" s="153"/>
      <c r="S82" s="153"/>
      <c r="T82" s="153"/>
    </row>
    <row r="83" spans="1:20" ht="27.75" x14ac:dyDescent="0.35">
      <c r="A83" s="337"/>
      <c r="B83" s="154" t="s">
        <v>1524</v>
      </c>
      <c r="C83" s="154" t="s">
        <v>1500</v>
      </c>
      <c r="D83" s="154" t="s">
        <v>1507</v>
      </c>
      <c r="E83" s="154" t="s">
        <v>1534</v>
      </c>
      <c r="F83" s="154" t="s">
        <v>318</v>
      </c>
      <c r="G83" s="154">
        <v>1</v>
      </c>
      <c r="H83" s="154" t="s">
        <v>1506</v>
      </c>
      <c r="I83" s="154">
        <v>3</v>
      </c>
      <c r="J83" s="154"/>
      <c r="K83" s="154"/>
      <c r="L83" s="154"/>
      <c r="M83" s="154"/>
      <c r="N83" s="153"/>
      <c r="O83" s="153"/>
      <c r="P83" s="153"/>
      <c r="Q83" s="153"/>
      <c r="R83" s="153"/>
      <c r="S83" s="153"/>
      <c r="T83" s="153"/>
    </row>
    <row r="84" spans="1:20" x14ac:dyDescent="0.35">
      <c r="A84" s="337"/>
      <c r="B84" s="154" t="s">
        <v>1524</v>
      </c>
      <c r="C84" s="154" t="s">
        <v>1500</v>
      </c>
      <c r="D84" s="154" t="s">
        <v>1507</v>
      </c>
      <c r="E84" s="154" t="s">
        <v>1535</v>
      </c>
      <c r="F84" s="154" t="s">
        <v>1536</v>
      </c>
      <c r="G84" s="154">
        <v>1</v>
      </c>
      <c r="H84" s="154" t="s">
        <v>1506</v>
      </c>
      <c r="I84" s="154"/>
      <c r="J84" s="154"/>
      <c r="K84" s="154"/>
      <c r="L84" s="155">
        <v>100</v>
      </c>
      <c r="M84" s="154" t="s">
        <v>1537</v>
      </c>
      <c r="N84" s="153"/>
      <c r="O84" s="153"/>
      <c r="P84" s="153"/>
      <c r="Q84" s="153"/>
      <c r="R84" s="153"/>
      <c r="S84" s="153"/>
      <c r="T84" s="153"/>
    </row>
    <row r="85" spans="1:20" x14ac:dyDescent="0.35">
      <c r="A85" s="337"/>
      <c r="B85" s="154" t="s">
        <v>1524</v>
      </c>
      <c r="C85" s="154" t="s">
        <v>1500</v>
      </c>
      <c r="D85" s="154" t="s">
        <v>1507</v>
      </c>
      <c r="E85" s="154" t="s">
        <v>1538</v>
      </c>
      <c r="F85" s="154" t="s">
        <v>1536</v>
      </c>
      <c r="G85" s="154">
        <v>3</v>
      </c>
      <c r="H85" s="154" t="s">
        <v>1506</v>
      </c>
      <c r="I85" s="154"/>
      <c r="J85" s="154"/>
      <c r="K85" s="154"/>
      <c r="L85" s="155">
        <v>300</v>
      </c>
      <c r="M85" s="154" t="s">
        <v>1537</v>
      </c>
      <c r="N85" s="153"/>
      <c r="O85" s="153"/>
      <c r="P85" s="153"/>
      <c r="Q85" s="153"/>
      <c r="R85" s="153"/>
      <c r="S85" s="153"/>
      <c r="T85" s="153"/>
    </row>
    <row r="86" spans="1:20" ht="27.75" x14ac:dyDescent="0.35">
      <c r="A86" s="337"/>
      <c r="B86" s="154" t="s">
        <v>1524</v>
      </c>
      <c r="C86" s="154" t="s">
        <v>1500</v>
      </c>
      <c r="D86" s="154" t="s">
        <v>1509</v>
      </c>
      <c r="E86" s="154" t="s">
        <v>1539</v>
      </c>
      <c r="F86" s="154" t="s">
        <v>1536</v>
      </c>
      <c r="G86" s="154">
        <v>5</v>
      </c>
      <c r="H86" s="154" t="s">
        <v>1506</v>
      </c>
      <c r="I86" s="154">
        <v>30</v>
      </c>
      <c r="J86" s="154"/>
      <c r="K86" s="154"/>
      <c r="L86" s="154"/>
      <c r="M86" s="154"/>
      <c r="N86" s="153"/>
      <c r="O86" s="153"/>
      <c r="P86" s="153"/>
      <c r="Q86" s="153"/>
      <c r="R86" s="153"/>
      <c r="S86" s="153"/>
      <c r="T86" s="153"/>
    </row>
    <row r="87" spans="1:20" ht="27.75" x14ac:dyDescent="0.35">
      <c r="A87" s="337"/>
      <c r="B87" s="154" t="s">
        <v>1524</v>
      </c>
      <c r="C87" s="154" t="s">
        <v>1500</v>
      </c>
      <c r="D87" s="154" t="s">
        <v>1509</v>
      </c>
      <c r="E87" s="154" t="s">
        <v>1540</v>
      </c>
      <c r="F87" s="154" t="s">
        <v>83</v>
      </c>
      <c r="G87" s="154">
        <v>1</v>
      </c>
      <c r="H87" s="154" t="s">
        <v>1506</v>
      </c>
      <c r="I87" s="154">
        <v>9</v>
      </c>
      <c r="J87" s="154"/>
      <c r="K87" s="154"/>
      <c r="L87" s="154"/>
      <c r="M87" s="154"/>
      <c r="N87" s="153"/>
      <c r="O87" s="153"/>
      <c r="P87" s="153"/>
      <c r="Q87" s="153"/>
      <c r="R87" s="153"/>
      <c r="S87" s="153"/>
      <c r="T87" s="153"/>
    </row>
    <row r="88" spans="1:20" ht="27.75" x14ac:dyDescent="0.35">
      <c r="A88" s="337"/>
      <c r="B88" s="154" t="s">
        <v>1524</v>
      </c>
      <c r="C88" s="154" t="s">
        <v>1500</v>
      </c>
      <c r="D88" s="154" t="s">
        <v>1509</v>
      </c>
      <c r="E88" s="154" t="s">
        <v>1541</v>
      </c>
      <c r="F88" s="154" t="s">
        <v>83</v>
      </c>
      <c r="G88" s="154">
        <v>1</v>
      </c>
      <c r="H88" s="154" t="s">
        <v>1506</v>
      </c>
      <c r="I88" s="154">
        <v>7</v>
      </c>
      <c r="J88" s="154"/>
      <c r="K88" s="154"/>
      <c r="L88" s="154"/>
      <c r="M88" s="154"/>
      <c r="N88" s="153"/>
      <c r="O88" s="153"/>
      <c r="P88" s="153"/>
      <c r="Q88" s="153"/>
      <c r="R88" s="153"/>
      <c r="S88" s="153"/>
      <c r="T88" s="153"/>
    </row>
    <row r="89" spans="1:20" x14ac:dyDescent="0.35">
      <c r="A89" s="337"/>
      <c r="B89" s="154" t="s">
        <v>1524</v>
      </c>
      <c r="C89" s="154" t="s">
        <v>1500</v>
      </c>
      <c r="D89" s="154" t="s">
        <v>1509</v>
      </c>
      <c r="E89" s="154" t="s">
        <v>1542</v>
      </c>
      <c r="F89" s="154" t="s">
        <v>83</v>
      </c>
      <c r="G89" s="154">
        <v>1</v>
      </c>
      <c r="H89" s="154" t="s">
        <v>1506</v>
      </c>
      <c r="I89" s="154">
        <v>3</v>
      </c>
      <c r="J89" s="154"/>
      <c r="K89" s="154"/>
      <c r="L89" s="154"/>
      <c r="M89" s="154"/>
      <c r="N89" s="153"/>
      <c r="O89" s="153"/>
      <c r="P89" s="153"/>
      <c r="Q89" s="153"/>
      <c r="R89" s="153"/>
      <c r="S89" s="153"/>
      <c r="T89" s="153"/>
    </row>
    <row r="90" spans="1:20" ht="27.75" x14ac:dyDescent="0.35">
      <c r="A90" s="337"/>
      <c r="B90" s="154" t="s">
        <v>1524</v>
      </c>
      <c r="C90" s="154" t="s">
        <v>1500</v>
      </c>
      <c r="D90" s="154" t="s">
        <v>1509</v>
      </c>
      <c r="E90" s="154" t="s">
        <v>1543</v>
      </c>
      <c r="F90" s="154" t="s">
        <v>83</v>
      </c>
      <c r="G90" s="154">
        <v>1</v>
      </c>
      <c r="H90" s="154" t="s">
        <v>1506</v>
      </c>
      <c r="I90" s="154">
        <v>6</v>
      </c>
      <c r="J90" s="154"/>
      <c r="K90" s="154"/>
      <c r="L90" s="154"/>
      <c r="M90" s="154"/>
      <c r="N90" s="153"/>
      <c r="O90" s="153"/>
      <c r="P90" s="153"/>
      <c r="Q90" s="153"/>
      <c r="R90" s="153"/>
      <c r="S90" s="153"/>
      <c r="T90" s="153"/>
    </row>
    <row r="91" spans="1:20" x14ac:dyDescent="0.35">
      <c r="A91" s="337"/>
      <c r="B91" s="154" t="s">
        <v>1499</v>
      </c>
      <c r="C91" s="154" t="s">
        <v>1500</v>
      </c>
      <c r="D91" s="154" t="s">
        <v>1501</v>
      </c>
      <c r="E91" s="154" t="s">
        <v>1502</v>
      </c>
      <c r="F91" s="154" t="s">
        <v>83</v>
      </c>
      <c r="G91" s="154">
        <v>4</v>
      </c>
      <c r="H91" s="154" t="s">
        <v>1503</v>
      </c>
      <c r="I91" s="154"/>
      <c r="J91" s="154"/>
      <c r="K91" s="154"/>
      <c r="L91" s="154"/>
      <c r="M91" s="154"/>
      <c r="N91" s="153"/>
      <c r="O91" s="153"/>
      <c r="P91" s="153"/>
      <c r="Q91" s="153"/>
      <c r="R91" s="153"/>
      <c r="S91" s="153"/>
      <c r="T91" s="153"/>
    </row>
    <row r="92" spans="1:20" x14ac:dyDescent="0.35">
      <c r="A92" s="337"/>
      <c r="B92" s="154" t="s">
        <v>1499</v>
      </c>
      <c r="C92" s="154" t="s">
        <v>1500</v>
      </c>
      <c r="D92" s="154" t="s">
        <v>1504</v>
      </c>
      <c r="E92" s="154" t="s">
        <v>1505</v>
      </c>
      <c r="F92" s="154" t="s">
        <v>83</v>
      </c>
      <c r="G92" s="154">
        <v>1</v>
      </c>
      <c r="H92" s="154" t="s">
        <v>1506</v>
      </c>
      <c r="I92" s="154">
        <v>6</v>
      </c>
      <c r="J92" s="154"/>
      <c r="K92" s="154"/>
      <c r="L92" s="154"/>
      <c r="M92" s="154"/>
      <c r="N92" s="153"/>
      <c r="O92" s="153"/>
      <c r="P92" s="153"/>
      <c r="Q92" s="153"/>
      <c r="R92" s="153"/>
      <c r="S92" s="153"/>
      <c r="T92" s="153"/>
    </row>
    <row r="93" spans="1:20" ht="27.75" x14ac:dyDescent="0.35">
      <c r="A93" s="337"/>
      <c r="B93" s="154" t="s">
        <v>1499</v>
      </c>
      <c r="C93" s="154" t="s">
        <v>1500</v>
      </c>
      <c r="D93" s="154" t="s">
        <v>1507</v>
      </c>
      <c r="E93" s="154" t="s">
        <v>1508</v>
      </c>
      <c r="F93" s="154" t="s">
        <v>83</v>
      </c>
      <c r="G93" s="154">
        <v>1</v>
      </c>
      <c r="H93" s="154" t="s">
        <v>1506</v>
      </c>
      <c r="I93" s="154">
        <v>7</v>
      </c>
      <c r="J93" s="154"/>
      <c r="K93" s="154"/>
      <c r="L93" s="154"/>
      <c r="M93" s="154"/>
      <c r="N93" s="153"/>
      <c r="O93" s="153"/>
      <c r="P93" s="153"/>
      <c r="Q93" s="153"/>
      <c r="R93" s="153"/>
      <c r="S93" s="153"/>
      <c r="T93" s="153"/>
    </row>
    <row r="94" spans="1:20" ht="41.65" x14ac:dyDescent="0.35">
      <c r="A94" s="337"/>
      <c r="B94" s="154" t="s">
        <v>1499</v>
      </c>
      <c r="C94" s="154" t="s">
        <v>1500</v>
      </c>
      <c r="D94" s="154" t="s">
        <v>1509</v>
      </c>
      <c r="E94" s="154" t="s">
        <v>1510</v>
      </c>
      <c r="F94" s="154" t="s">
        <v>83</v>
      </c>
      <c r="G94" s="154">
        <v>1</v>
      </c>
      <c r="H94" s="154" t="s">
        <v>1506</v>
      </c>
      <c r="I94" s="154">
        <v>8</v>
      </c>
      <c r="J94" s="154">
        <v>54</v>
      </c>
      <c r="K94" s="154"/>
      <c r="L94" s="154"/>
      <c r="M94" s="154"/>
      <c r="N94" s="153"/>
      <c r="O94" s="153"/>
      <c r="P94" s="153"/>
      <c r="Q94" s="153"/>
      <c r="R94" s="153"/>
      <c r="S94" s="153"/>
      <c r="T94" s="153"/>
    </row>
    <row r="95" spans="1:20" x14ac:dyDescent="0.35">
      <c r="A95" s="337"/>
      <c r="B95" s="154" t="s">
        <v>1636</v>
      </c>
      <c r="C95" s="154" t="s">
        <v>1500</v>
      </c>
      <c r="D95" s="154" t="s">
        <v>1511</v>
      </c>
      <c r="E95" s="154" t="s">
        <v>1512</v>
      </c>
      <c r="F95" s="154" t="s">
        <v>83</v>
      </c>
      <c r="G95" s="154">
        <v>1</v>
      </c>
      <c r="H95" s="154" t="s">
        <v>1506</v>
      </c>
      <c r="I95" s="154">
        <v>6</v>
      </c>
      <c r="J95" s="154"/>
      <c r="K95" s="154"/>
      <c r="L95" s="154"/>
      <c r="M95" s="154"/>
      <c r="N95" s="153"/>
      <c r="O95" s="153"/>
      <c r="P95" s="153"/>
      <c r="Q95" s="153"/>
      <c r="R95" s="153"/>
      <c r="S95" s="153"/>
      <c r="T95" s="153"/>
    </row>
    <row r="96" spans="1:20" ht="27.75" x14ac:dyDescent="0.35">
      <c r="A96" s="337"/>
      <c r="B96" s="154" t="s">
        <v>1636</v>
      </c>
      <c r="C96" s="154" t="s">
        <v>1500</v>
      </c>
      <c r="D96" s="154" t="s">
        <v>1513</v>
      </c>
      <c r="E96" s="154" t="s">
        <v>1514</v>
      </c>
      <c r="F96" s="154" t="s">
        <v>83</v>
      </c>
      <c r="G96" s="154">
        <v>1</v>
      </c>
      <c r="H96" s="154" t="s">
        <v>1506</v>
      </c>
      <c r="I96" s="154">
        <v>2</v>
      </c>
      <c r="J96" s="154"/>
      <c r="K96" s="154"/>
      <c r="L96" s="154"/>
      <c r="M96" s="154"/>
      <c r="N96" s="153"/>
      <c r="O96" s="153"/>
      <c r="P96" s="153"/>
      <c r="Q96" s="153"/>
      <c r="R96" s="153"/>
      <c r="S96" s="153"/>
      <c r="T96" s="153"/>
    </row>
    <row r="97" spans="1:20" x14ac:dyDescent="0.35">
      <c r="A97" s="337"/>
      <c r="B97" s="154" t="s">
        <v>1636</v>
      </c>
      <c r="C97" s="154" t="s">
        <v>1500</v>
      </c>
      <c r="D97" s="154" t="s">
        <v>1515</v>
      </c>
      <c r="E97" s="154" t="s">
        <v>1516</v>
      </c>
      <c r="F97" s="154" t="s">
        <v>83</v>
      </c>
      <c r="G97" s="154">
        <v>1</v>
      </c>
      <c r="H97" s="154" t="s">
        <v>1506</v>
      </c>
      <c r="I97" s="154">
        <v>4</v>
      </c>
      <c r="J97" s="154"/>
      <c r="K97" s="154"/>
      <c r="L97" s="154"/>
      <c r="M97" s="154"/>
      <c r="N97" s="153"/>
      <c r="O97" s="153"/>
      <c r="P97" s="153"/>
      <c r="Q97" s="153"/>
      <c r="R97" s="153"/>
      <c r="S97" s="153"/>
      <c r="T97" s="153"/>
    </row>
    <row r="98" spans="1:20" ht="27.75" x14ac:dyDescent="0.35">
      <c r="A98" s="337"/>
      <c r="B98" s="154" t="s">
        <v>1636</v>
      </c>
      <c r="C98" s="154" t="s">
        <v>1500</v>
      </c>
      <c r="D98" s="154" t="s">
        <v>1504</v>
      </c>
      <c r="E98" s="154" t="s">
        <v>1517</v>
      </c>
      <c r="F98" s="154" t="s">
        <v>83</v>
      </c>
      <c r="G98" s="154">
        <v>1</v>
      </c>
      <c r="H98" s="154" t="s">
        <v>1506</v>
      </c>
      <c r="I98" s="154">
        <v>5</v>
      </c>
      <c r="J98" s="154"/>
      <c r="K98" s="154"/>
      <c r="L98" s="154"/>
      <c r="M98" s="154"/>
      <c r="N98" s="153"/>
      <c r="O98" s="153"/>
      <c r="P98" s="153"/>
      <c r="Q98" s="153"/>
      <c r="R98" s="153"/>
      <c r="S98" s="153"/>
      <c r="T98" s="153"/>
    </row>
    <row r="99" spans="1:20" x14ac:dyDescent="0.35">
      <c r="A99" s="337"/>
      <c r="B99" s="154" t="s">
        <v>1636</v>
      </c>
      <c r="C99" s="154" t="s">
        <v>1500</v>
      </c>
      <c r="D99" s="154" t="s">
        <v>1507</v>
      </c>
      <c r="E99" s="154" t="s">
        <v>1518</v>
      </c>
      <c r="F99" s="154" t="s">
        <v>83</v>
      </c>
      <c r="G99" s="154">
        <v>1</v>
      </c>
      <c r="H99" s="154" t="s">
        <v>1506</v>
      </c>
      <c r="I99" s="154">
        <v>9</v>
      </c>
      <c r="J99" s="154"/>
      <c r="K99" s="154"/>
      <c r="L99" s="154"/>
      <c r="M99" s="154"/>
      <c r="N99" s="153"/>
      <c r="O99" s="153"/>
      <c r="P99" s="153"/>
      <c r="Q99" s="153"/>
      <c r="R99" s="153"/>
      <c r="S99" s="153"/>
      <c r="T99" s="153"/>
    </row>
    <row r="100" spans="1:20" x14ac:dyDescent="0.35">
      <c r="A100" s="337"/>
      <c r="B100" s="154" t="s">
        <v>1636</v>
      </c>
      <c r="C100" s="154" t="s">
        <v>1500</v>
      </c>
      <c r="D100" s="154" t="s">
        <v>1509</v>
      </c>
      <c r="E100" s="154" t="s">
        <v>1516</v>
      </c>
      <c r="F100" s="154" t="s">
        <v>83</v>
      </c>
      <c r="G100" s="154">
        <v>1</v>
      </c>
      <c r="H100" s="154" t="s">
        <v>1506</v>
      </c>
      <c r="I100" s="154">
        <v>4</v>
      </c>
      <c r="J100" s="154"/>
      <c r="K100" s="154"/>
      <c r="L100" s="154"/>
      <c r="M100" s="154"/>
      <c r="N100" s="153"/>
      <c r="O100" s="153"/>
      <c r="P100" s="153"/>
      <c r="Q100" s="153"/>
      <c r="R100" s="153"/>
      <c r="S100" s="153"/>
      <c r="T100" s="153"/>
    </row>
    <row r="101" spans="1:20" ht="27.75" x14ac:dyDescent="0.35">
      <c r="A101" s="337"/>
      <c r="B101" s="154" t="s">
        <v>1636</v>
      </c>
      <c r="C101" s="154" t="s">
        <v>1500</v>
      </c>
      <c r="D101" s="154" t="s">
        <v>1519</v>
      </c>
      <c r="E101" s="154" t="s">
        <v>1520</v>
      </c>
      <c r="F101" s="154" t="s">
        <v>83</v>
      </c>
      <c r="G101" s="154">
        <v>1</v>
      </c>
      <c r="H101" s="154" t="s">
        <v>1506</v>
      </c>
      <c r="I101" s="154">
        <v>2</v>
      </c>
      <c r="J101" s="154"/>
      <c r="K101" s="154"/>
      <c r="L101" s="154"/>
      <c r="M101" s="154"/>
      <c r="N101" s="153"/>
      <c r="O101" s="153"/>
      <c r="P101" s="153"/>
      <c r="Q101" s="153"/>
      <c r="R101" s="153"/>
      <c r="S101" s="153"/>
      <c r="T101" s="153"/>
    </row>
    <row r="102" spans="1:20" ht="14.65" x14ac:dyDescent="0.35">
      <c r="A102" s="159"/>
      <c r="B102" s="156"/>
      <c r="C102" s="156"/>
      <c r="D102" s="156"/>
      <c r="E102" s="156"/>
      <c r="F102" s="156"/>
      <c r="G102" s="156"/>
      <c r="H102" s="157" t="s">
        <v>1544</v>
      </c>
      <c r="I102" s="157">
        <v>152</v>
      </c>
      <c r="J102" s="157">
        <v>54</v>
      </c>
      <c r="K102" s="157"/>
      <c r="L102" s="157"/>
      <c r="M102" s="156"/>
      <c r="N102" s="153"/>
      <c r="O102" s="153"/>
      <c r="P102" s="153"/>
      <c r="Q102" s="153"/>
      <c r="R102" s="153"/>
      <c r="S102" s="153"/>
      <c r="T102" s="153"/>
    </row>
    <row r="103" spans="1:20" ht="14.65" x14ac:dyDescent="0.35">
      <c r="A103" s="159"/>
      <c r="B103" s="156"/>
      <c r="C103" s="156"/>
      <c r="D103" s="156"/>
      <c r="E103" s="156"/>
      <c r="F103" s="156"/>
      <c r="G103" s="156"/>
      <c r="H103" s="157" t="s">
        <v>22</v>
      </c>
      <c r="I103" s="158">
        <v>150</v>
      </c>
      <c r="J103" s="158">
        <v>15</v>
      </c>
      <c r="K103" s="157"/>
      <c r="L103" s="157"/>
      <c r="M103" s="156"/>
      <c r="N103" s="153"/>
      <c r="O103" s="153"/>
      <c r="P103" s="153"/>
      <c r="Q103" s="153"/>
      <c r="R103" s="153"/>
      <c r="S103" s="153"/>
      <c r="T103" s="153"/>
    </row>
    <row r="104" spans="1:20" ht="14.65" x14ac:dyDescent="0.35">
      <c r="A104" s="159"/>
      <c r="B104" s="156"/>
      <c r="C104" s="156"/>
      <c r="D104" s="156"/>
      <c r="E104" s="156"/>
      <c r="F104" s="156"/>
      <c r="G104" s="156"/>
      <c r="H104" s="157" t="s">
        <v>1545</v>
      </c>
      <c r="I104" s="158">
        <v>22800</v>
      </c>
      <c r="J104" s="158">
        <v>810</v>
      </c>
      <c r="K104" s="158">
        <v>579</v>
      </c>
      <c r="L104" s="158">
        <v>400</v>
      </c>
      <c r="M104" s="156"/>
      <c r="N104" s="153"/>
      <c r="O104" s="153"/>
      <c r="P104" s="153"/>
      <c r="Q104" s="153"/>
      <c r="R104" s="153"/>
      <c r="S104" s="153"/>
      <c r="T104" s="153"/>
    </row>
    <row r="105" spans="1:20" ht="14.65" x14ac:dyDescent="0.35">
      <c r="A105" s="159"/>
      <c r="B105" s="156"/>
      <c r="C105" s="156"/>
      <c r="D105" s="156"/>
      <c r="E105" s="156"/>
      <c r="F105" s="156"/>
      <c r="G105" s="156"/>
      <c r="H105" s="157" t="s">
        <v>1546</v>
      </c>
      <c r="I105" s="158">
        <v>24589</v>
      </c>
      <c r="J105" s="157"/>
      <c r="K105" s="157"/>
      <c r="L105" s="157"/>
      <c r="M105" s="156"/>
      <c r="N105" s="153"/>
      <c r="O105" s="153"/>
      <c r="P105" s="153"/>
      <c r="Q105" s="153"/>
      <c r="R105" s="153"/>
      <c r="S105" s="153"/>
      <c r="T105" s="153"/>
    </row>
    <row r="106" spans="1:20" x14ac:dyDescent="0.35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</row>
    <row r="107" spans="1:20" x14ac:dyDescent="0.35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</row>
    <row r="108" spans="1:20" x14ac:dyDescent="0.35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</row>
    <row r="109" spans="1:20" x14ac:dyDescent="0.35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</row>
    <row r="110" spans="1:20" x14ac:dyDescent="0.35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</row>
    <row r="111" spans="1:20" x14ac:dyDescent="0.35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</row>
    <row r="112" spans="1:20" x14ac:dyDescent="0.35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</row>
    <row r="113" spans="1:20" x14ac:dyDescent="0.35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</row>
    <row r="114" spans="1:20" x14ac:dyDescent="0.35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</row>
    <row r="115" spans="1:20" x14ac:dyDescent="0.35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</row>
    <row r="116" spans="1:20" x14ac:dyDescent="0.35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</row>
    <row r="117" spans="1:20" x14ac:dyDescent="0.35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</row>
    <row r="118" spans="1:20" x14ac:dyDescent="0.35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</row>
    <row r="119" spans="1:20" x14ac:dyDescent="0.35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</row>
    <row r="120" spans="1:20" x14ac:dyDescent="0.35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</row>
    <row r="121" spans="1:20" x14ac:dyDescent="0.35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</row>
    <row r="122" spans="1:20" x14ac:dyDescent="0.35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</row>
    <row r="123" spans="1:20" x14ac:dyDescent="0.35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</row>
    <row r="124" spans="1:20" x14ac:dyDescent="0.35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</row>
    <row r="125" spans="1:20" x14ac:dyDescent="0.35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</row>
    <row r="126" spans="1:20" x14ac:dyDescent="0.35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</row>
    <row r="127" spans="1:20" x14ac:dyDescent="0.35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</row>
    <row r="128" spans="1:20" x14ac:dyDescent="0.35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</row>
    <row r="129" spans="1:20" x14ac:dyDescent="0.35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</row>
    <row r="130" spans="1:20" x14ac:dyDescent="0.35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</row>
    <row r="131" spans="1:20" x14ac:dyDescent="0.35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</row>
    <row r="132" spans="1:20" x14ac:dyDescent="0.35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</row>
    <row r="133" spans="1:20" x14ac:dyDescent="0.35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</row>
    <row r="134" spans="1:20" x14ac:dyDescent="0.35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</row>
    <row r="135" spans="1:20" x14ac:dyDescent="0.35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</row>
    <row r="136" spans="1:20" x14ac:dyDescent="0.35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</row>
    <row r="137" spans="1:20" x14ac:dyDescent="0.35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</row>
    <row r="138" spans="1:20" x14ac:dyDescent="0.35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</row>
    <row r="139" spans="1:20" x14ac:dyDescent="0.35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</row>
    <row r="140" spans="1:20" x14ac:dyDescent="0.35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</row>
    <row r="141" spans="1:20" x14ac:dyDescent="0.35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</row>
    <row r="142" spans="1:20" x14ac:dyDescent="0.35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</row>
    <row r="143" spans="1:20" x14ac:dyDescent="0.35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</row>
    <row r="144" spans="1:20" x14ac:dyDescent="0.35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</row>
    <row r="145" spans="1:20" x14ac:dyDescent="0.35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</row>
    <row r="146" spans="1:20" x14ac:dyDescent="0.35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</row>
    <row r="147" spans="1:20" x14ac:dyDescent="0.35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</row>
    <row r="148" spans="1:20" x14ac:dyDescent="0.35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</row>
    <row r="149" spans="1:20" x14ac:dyDescent="0.35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</row>
    <row r="150" spans="1:20" x14ac:dyDescent="0.35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</row>
    <row r="151" spans="1:20" x14ac:dyDescent="0.35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</row>
    <row r="152" spans="1:20" x14ac:dyDescent="0.35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</row>
    <row r="153" spans="1:20" x14ac:dyDescent="0.35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</row>
    <row r="154" spans="1:20" x14ac:dyDescent="0.35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</row>
    <row r="155" spans="1:20" x14ac:dyDescent="0.35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</row>
    <row r="156" spans="1:20" x14ac:dyDescent="0.35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</row>
    <row r="157" spans="1:20" x14ac:dyDescent="0.35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</row>
    <row r="158" spans="1:20" x14ac:dyDescent="0.35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</row>
    <row r="159" spans="1:20" x14ac:dyDescent="0.35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</row>
    <row r="160" spans="1:20" x14ac:dyDescent="0.35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</row>
    <row r="161" spans="1:20" x14ac:dyDescent="0.35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</row>
  </sheetData>
  <mergeCells count="16">
    <mergeCell ref="A67:A101"/>
    <mergeCell ref="A2:A3"/>
    <mergeCell ref="A1:M1"/>
    <mergeCell ref="A4:A62"/>
    <mergeCell ref="H2:H3"/>
    <mergeCell ref="I2:I3"/>
    <mergeCell ref="J2:J3"/>
    <mergeCell ref="K2:K3"/>
    <mergeCell ref="L2:L3"/>
    <mergeCell ref="M2:M3"/>
    <mergeCell ref="B2:B3"/>
    <mergeCell ref="C2:C3"/>
    <mergeCell ref="D2:D3"/>
    <mergeCell ref="E2:E3"/>
    <mergeCell ref="F2:F3"/>
    <mergeCell ref="G2:G3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A1B26-BD56-4F2B-AD2E-0752140A8A18}">
  <dimension ref="A1:G95"/>
  <sheetViews>
    <sheetView topLeftCell="A63" workbookViewId="0">
      <selection activeCell="G95" sqref="G95"/>
    </sheetView>
  </sheetViews>
  <sheetFormatPr defaultRowHeight="12.75" x14ac:dyDescent="0.35"/>
  <cols>
    <col min="1" max="1" width="7.35546875" customWidth="1"/>
    <col min="2" max="2" width="65.5" bestFit="1" customWidth="1"/>
    <col min="3" max="7" width="13.85546875" customWidth="1"/>
    <col min="8" max="8" width="23.85546875" customWidth="1"/>
  </cols>
  <sheetData>
    <row r="1" spans="1:7" ht="16.899999999999999" x14ac:dyDescent="0.35">
      <c r="A1" s="342" t="s">
        <v>1748</v>
      </c>
      <c r="B1" s="342"/>
      <c r="C1" s="342"/>
      <c r="D1" s="342"/>
      <c r="E1" s="342"/>
      <c r="F1" s="342"/>
      <c r="G1" s="342"/>
    </row>
    <row r="2" spans="1:7" ht="15" customHeight="1" x14ac:dyDescent="0.35">
      <c r="A2" s="343" t="s">
        <v>1685</v>
      </c>
      <c r="B2" s="343"/>
      <c r="C2" s="343"/>
      <c r="D2" s="343"/>
      <c r="E2" s="343"/>
      <c r="F2" s="343"/>
      <c r="G2" s="343"/>
    </row>
    <row r="3" spans="1:7" ht="16.899999999999999" x14ac:dyDescent="0.35">
      <c r="A3" s="172" t="s">
        <v>0</v>
      </c>
      <c r="B3" s="172" t="s">
        <v>1686</v>
      </c>
      <c r="C3" s="172" t="s">
        <v>1687</v>
      </c>
      <c r="D3" s="172" t="s">
        <v>1688</v>
      </c>
      <c r="E3" s="172" t="s">
        <v>1689</v>
      </c>
      <c r="F3" s="172" t="s">
        <v>1690</v>
      </c>
      <c r="G3" s="172" t="s">
        <v>1545</v>
      </c>
    </row>
    <row r="4" spans="1:7" ht="15" x14ac:dyDescent="0.35">
      <c r="A4" s="173">
        <v>1</v>
      </c>
      <c r="B4" s="149" t="s">
        <v>1691</v>
      </c>
      <c r="C4" s="173">
        <v>49</v>
      </c>
      <c r="D4" s="173">
        <v>4</v>
      </c>
      <c r="E4" s="173">
        <v>9</v>
      </c>
      <c r="F4" s="173">
        <f>D4*E4</f>
        <v>36</v>
      </c>
      <c r="G4" s="173">
        <f>C4*E4</f>
        <v>441</v>
      </c>
    </row>
    <row r="5" spans="1:7" ht="15" x14ac:dyDescent="0.35">
      <c r="A5" s="173">
        <v>2</v>
      </c>
      <c r="B5" s="149" t="s">
        <v>1692</v>
      </c>
      <c r="C5" s="173">
        <v>17</v>
      </c>
      <c r="D5" s="173">
        <v>9</v>
      </c>
      <c r="E5" s="173">
        <v>4</v>
      </c>
      <c r="F5" s="173">
        <f t="shared" ref="F5:F26" si="0">D5*E5</f>
        <v>36</v>
      </c>
      <c r="G5" s="173">
        <f t="shared" ref="G5:G26" si="1">C5*E5</f>
        <v>68</v>
      </c>
    </row>
    <row r="6" spans="1:7" ht="15" x14ac:dyDescent="0.35">
      <c r="A6" s="173">
        <v>3</v>
      </c>
      <c r="B6" s="149" t="s">
        <v>1693</v>
      </c>
      <c r="C6" s="173">
        <v>48.8</v>
      </c>
      <c r="D6" s="173">
        <v>9</v>
      </c>
      <c r="E6" s="173">
        <v>4</v>
      </c>
      <c r="F6" s="173">
        <f t="shared" si="0"/>
        <v>36</v>
      </c>
      <c r="G6" s="173">
        <f t="shared" si="1"/>
        <v>195.2</v>
      </c>
    </row>
    <row r="7" spans="1:7" ht="15" x14ac:dyDescent="0.35">
      <c r="A7" s="173">
        <v>4</v>
      </c>
      <c r="B7" s="149" t="s">
        <v>1694</v>
      </c>
      <c r="C7" s="173">
        <v>40</v>
      </c>
      <c r="D7" s="173">
        <v>3</v>
      </c>
      <c r="E7" s="173">
        <v>2</v>
      </c>
      <c r="F7" s="173">
        <f t="shared" si="0"/>
        <v>6</v>
      </c>
      <c r="G7" s="173">
        <f t="shared" si="1"/>
        <v>80</v>
      </c>
    </row>
    <row r="8" spans="1:7" ht="15" x14ac:dyDescent="0.35">
      <c r="A8" s="173">
        <v>5</v>
      </c>
      <c r="B8" s="174" t="s">
        <v>1695</v>
      </c>
      <c r="C8" s="173">
        <v>89</v>
      </c>
      <c r="D8" s="173">
        <v>20</v>
      </c>
      <c r="E8" s="173">
        <v>2</v>
      </c>
      <c r="F8" s="173">
        <f t="shared" si="0"/>
        <v>40</v>
      </c>
      <c r="G8" s="173">
        <f t="shared" si="1"/>
        <v>178</v>
      </c>
    </row>
    <row r="9" spans="1:7" ht="15" x14ac:dyDescent="0.35">
      <c r="A9" s="173">
        <v>6</v>
      </c>
      <c r="B9" s="149" t="s">
        <v>1696</v>
      </c>
      <c r="C9" s="173">
        <v>51</v>
      </c>
      <c r="D9" s="173">
        <v>8</v>
      </c>
      <c r="E9" s="173">
        <v>3</v>
      </c>
      <c r="F9" s="173">
        <f t="shared" si="0"/>
        <v>24</v>
      </c>
      <c r="G9" s="173">
        <f t="shared" si="1"/>
        <v>153</v>
      </c>
    </row>
    <row r="10" spans="1:7" ht="15" x14ac:dyDescent="0.35">
      <c r="A10" s="173">
        <v>7</v>
      </c>
      <c r="B10" s="149" t="s">
        <v>1697</v>
      </c>
      <c r="C10" s="173">
        <v>38.799999999999997</v>
      </c>
      <c r="D10" s="173">
        <v>8</v>
      </c>
      <c r="E10" s="173">
        <v>2</v>
      </c>
      <c r="F10" s="173">
        <f t="shared" si="0"/>
        <v>16</v>
      </c>
      <c r="G10" s="173">
        <f t="shared" si="1"/>
        <v>77.599999999999994</v>
      </c>
    </row>
    <row r="11" spans="1:7" ht="15" x14ac:dyDescent="0.35">
      <c r="A11" s="173">
        <v>8</v>
      </c>
      <c r="B11" s="149" t="s">
        <v>1698</v>
      </c>
      <c r="C11" s="173">
        <v>26</v>
      </c>
      <c r="D11" s="173">
        <v>9</v>
      </c>
      <c r="E11" s="173">
        <v>2</v>
      </c>
      <c r="F11" s="173">
        <f t="shared" si="0"/>
        <v>18</v>
      </c>
      <c r="G11" s="173">
        <f t="shared" si="1"/>
        <v>52</v>
      </c>
    </row>
    <row r="12" spans="1:7" ht="15" x14ac:dyDescent="0.35">
      <c r="A12" s="173">
        <v>9</v>
      </c>
      <c r="B12" s="149" t="s">
        <v>1699</v>
      </c>
      <c r="C12" s="173">
        <v>10.9</v>
      </c>
      <c r="D12" s="173">
        <v>15</v>
      </c>
      <c r="E12" s="173">
        <v>2</v>
      </c>
      <c r="F12" s="173">
        <f t="shared" si="0"/>
        <v>30</v>
      </c>
      <c r="G12" s="173">
        <f t="shared" si="1"/>
        <v>21.8</v>
      </c>
    </row>
    <row r="13" spans="1:7" ht="15" x14ac:dyDescent="0.35">
      <c r="A13" s="173">
        <v>10</v>
      </c>
      <c r="B13" s="149" t="s">
        <v>1700</v>
      </c>
      <c r="C13" s="173">
        <v>59.9</v>
      </c>
      <c r="D13" s="173">
        <v>12</v>
      </c>
      <c r="E13" s="173">
        <v>2</v>
      </c>
      <c r="F13" s="173">
        <f t="shared" si="0"/>
        <v>24</v>
      </c>
      <c r="G13" s="173">
        <f t="shared" si="1"/>
        <v>119.8</v>
      </c>
    </row>
    <row r="14" spans="1:7" ht="15" x14ac:dyDescent="0.35">
      <c r="A14" s="173">
        <v>11</v>
      </c>
      <c r="B14" s="173" t="s">
        <v>1701</v>
      </c>
      <c r="C14" s="173">
        <v>13</v>
      </c>
      <c r="D14" s="173">
        <v>16</v>
      </c>
      <c r="E14" s="173">
        <v>3</v>
      </c>
      <c r="F14" s="173">
        <f t="shared" si="0"/>
        <v>48</v>
      </c>
      <c r="G14" s="173">
        <f t="shared" si="1"/>
        <v>39</v>
      </c>
    </row>
    <row r="15" spans="1:7" ht="15" x14ac:dyDescent="0.35">
      <c r="A15" s="173">
        <v>12</v>
      </c>
      <c r="B15" s="173" t="s">
        <v>1702</v>
      </c>
      <c r="C15" s="173">
        <v>30</v>
      </c>
      <c r="D15" s="173">
        <v>50</v>
      </c>
      <c r="E15" s="173">
        <v>2</v>
      </c>
      <c r="F15" s="173">
        <f t="shared" si="0"/>
        <v>100</v>
      </c>
      <c r="G15" s="173">
        <f t="shared" si="1"/>
        <v>60</v>
      </c>
    </row>
    <row r="16" spans="1:7" ht="15" x14ac:dyDescent="0.35">
      <c r="A16" s="173">
        <v>13</v>
      </c>
      <c r="B16" s="173" t="s">
        <v>1703</v>
      </c>
      <c r="C16" s="173">
        <v>70</v>
      </c>
      <c r="D16" s="173">
        <v>10</v>
      </c>
      <c r="E16" s="173">
        <v>2</v>
      </c>
      <c r="F16" s="173">
        <f t="shared" si="0"/>
        <v>20</v>
      </c>
      <c r="G16" s="173">
        <f t="shared" si="1"/>
        <v>140</v>
      </c>
    </row>
    <row r="17" spans="1:7" ht="15" x14ac:dyDescent="0.35">
      <c r="A17" s="173">
        <v>14</v>
      </c>
      <c r="B17" s="173" t="s">
        <v>1704</v>
      </c>
      <c r="C17" s="173">
        <v>75</v>
      </c>
      <c r="D17" s="173">
        <v>6</v>
      </c>
      <c r="E17" s="173">
        <v>1</v>
      </c>
      <c r="F17" s="173">
        <f t="shared" si="0"/>
        <v>6</v>
      </c>
      <c r="G17" s="173">
        <f t="shared" si="1"/>
        <v>75</v>
      </c>
    </row>
    <row r="18" spans="1:7" ht="15" x14ac:dyDescent="0.35">
      <c r="A18" s="173">
        <v>15</v>
      </c>
      <c r="B18" s="173" t="s">
        <v>1705</v>
      </c>
      <c r="C18" s="173">
        <v>20</v>
      </c>
      <c r="D18" s="173">
        <v>300</v>
      </c>
      <c r="E18" s="173">
        <v>1</v>
      </c>
      <c r="F18" s="173">
        <f t="shared" si="0"/>
        <v>300</v>
      </c>
      <c r="G18" s="173">
        <f t="shared" si="1"/>
        <v>20</v>
      </c>
    </row>
    <row r="19" spans="1:7" ht="15" x14ac:dyDescent="0.35">
      <c r="A19" s="173">
        <v>16</v>
      </c>
      <c r="B19" s="173" t="s">
        <v>1706</v>
      </c>
      <c r="C19" s="173">
        <v>40</v>
      </c>
      <c r="D19" s="173">
        <v>30</v>
      </c>
      <c r="E19" s="173">
        <v>1</v>
      </c>
      <c r="F19" s="173">
        <f t="shared" si="0"/>
        <v>30</v>
      </c>
      <c r="G19" s="173">
        <f t="shared" si="1"/>
        <v>40</v>
      </c>
    </row>
    <row r="20" spans="1:7" ht="15" x14ac:dyDescent="0.35">
      <c r="A20" s="173">
        <v>17</v>
      </c>
      <c r="B20" s="175" t="s">
        <v>1707</v>
      </c>
      <c r="C20" s="175">
        <v>41.8</v>
      </c>
      <c r="D20" s="175">
        <v>6</v>
      </c>
      <c r="E20" s="175">
        <v>6</v>
      </c>
      <c r="F20" s="173">
        <f t="shared" si="0"/>
        <v>36</v>
      </c>
      <c r="G20" s="173">
        <f t="shared" si="1"/>
        <v>250.79999999999998</v>
      </c>
    </row>
    <row r="21" spans="1:7" ht="15" x14ac:dyDescent="0.35">
      <c r="A21" s="173">
        <v>18</v>
      </c>
      <c r="B21" s="175" t="s">
        <v>1708</v>
      </c>
      <c r="C21" s="175">
        <v>68.8</v>
      </c>
      <c r="D21" s="175">
        <v>40</v>
      </c>
      <c r="E21" s="175">
        <v>3</v>
      </c>
      <c r="F21" s="173">
        <f t="shared" si="0"/>
        <v>120</v>
      </c>
      <c r="G21" s="173">
        <f t="shared" si="1"/>
        <v>206.39999999999998</v>
      </c>
    </row>
    <row r="22" spans="1:7" ht="15" x14ac:dyDescent="0.35">
      <c r="A22" s="173">
        <v>19</v>
      </c>
      <c r="B22" s="175" t="s">
        <v>1709</v>
      </c>
      <c r="C22" s="175">
        <v>64</v>
      </c>
      <c r="D22" s="175">
        <v>45</v>
      </c>
      <c r="E22" s="175">
        <v>3</v>
      </c>
      <c r="F22" s="173">
        <f t="shared" si="0"/>
        <v>135</v>
      </c>
      <c r="G22" s="173">
        <f t="shared" si="1"/>
        <v>192</v>
      </c>
    </row>
    <row r="23" spans="1:7" ht="15" x14ac:dyDescent="0.35">
      <c r="A23" s="173">
        <v>20</v>
      </c>
      <c r="B23" s="175" t="s">
        <v>1710</v>
      </c>
      <c r="C23" s="175">
        <v>14.9</v>
      </c>
      <c r="D23" s="175">
        <v>8</v>
      </c>
      <c r="E23" s="175">
        <v>5</v>
      </c>
      <c r="F23" s="173">
        <f t="shared" si="0"/>
        <v>40</v>
      </c>
      <c r="G23" s="173">
        <f t="shared" si="1"/>
        <v>74.5</v>
      </c>
    </row>
    <row r="24" spans="1:7" ht="15" x14ac:dyDescent="0.35">
      <c r="A24" s="173">
        <v>21</v>
      </c>
      <c r="B24" s="175" t="s">
        <v>1711</v>
      </c>
      <c r="C24" s="175">
        <v>8</v>
      </c>
      <c r="D24" s="175">
        <v>1</v>
      </c>
      <c r="E24" s="173">
        <v>10</v>
      </c>
      <c r="F24" s="173">
        <f t="shared" si="0"/>
        <v>10</v>
      </c>
      <c r="G24" s="173">
        <f t="shared" si="1"/>
        <v>80</v>
      </c>
    </row>
    <row r="25" spans="1:7" ht="15" x14ac:dyDescent="0.35">
      <c r="A25" s="173">
        <v>22</v>
      </c>
      <c r="B25" s="175" t="s">
        <v>1712</v>
      </c>
      <c r="C25" s="175">
        <v>22.9</v>
      </c>
      <c r="D25" s="175">
        <v>5</v>
      </c>
      <c r="E25" s="175">
        <v>6</v>
      </c>
      <c r="F25" s="173">
        <f t="shared" si="0"/>
        <v>30</v>
      </c>
      <c r="G25" s="173">
        <f t="shared" si="1"/>
        <v>137.39999999999998</v>
      </c>
    </row>
    <row r="26" spans="1:7" ht="15" x14ac:dyDescent="0.35">
      <c r="A26" s="175">
        <v>23</v>
      </c>
      <c r="B26" s="175" t="s">
        <v>1713</v>
      </c>
      <c r="C26" s="175">
        <v>18</v>
      </c>
      <c r="D26" s="175">
        <v>28</v>
      </c>
      <c r="E26" s="175">
        <v>5</v>
      </c>
      <c r="F26" s="173">
        <f t="shared" si="0"/>
        <v>140</v>
      </c>
      <c r="G26" s="173">
        <f t="shared" si="1"/>
        <v>90</v>
      </c>
    </row>
    <row r="27" spans="1:7" ht="13.9" customHeight="1" x14ac:dyDescent="0.55000000000000004">
      <c r="A27" s="344" t="s">
        <v>888</v>
      </c>
      <c r="B27" s="344"/>
      <c r="C27" s="344"/>
      <c r="D27" s="344"/>
      <c r="E27" s="344"/>
      <c r="F27" s="344"/>
      <c r="G27" s="176">
        <f>SUM(G4:G26)</f>
        <v>2791.5</v>
      </c>
    </row>
    <row r="28" spans="1:7" ht="15" customHeight="1" x14ac:dyDescent="0.35">
      <c r="A28" s="343" t="s">
        <v>1714</v>
      </c>
      <c r="B28" s="343"/>
      <c r="C28" s="343"/>
      <c r="D28" s="343"/>
      <c r="E28" s="343"/>
      <c r="F28" s="343"/>
      <c r="G28" s="343"/>
    </row>
    <row r="29" spans="1:7" ht="16.899999999999999" x14ac:dyDescent="0.35">
      <c r="A29" s="172" t="s">
        <v>0</v>
      </c>
      <c r="B29" s="172" t="s">
        <v>1686</v>
      </c>
      <c r="C29" s="172" t="s">
        <v>1687</v>
      </c>
      <c r="D29" s="172" t="s">
        <v>1688</v>
      </c>
      <c r="E29" s="172" t="s">
        <v>1689</v>
      </c>
      <c r="F29" s="172" t="s">
        <v>1690</v>
      </c>
      <c r="G29" s="172" t="s">
        <v>1545</v>
      </c>
    </row>
    <row r="30" spans="1:7" ht="15" x14ac:dyDescent="0.35">
      <c r="A30" s="149">
        <v>1</v>
      </c>
      <c r="B30" s="149" t="s">
        <v>1691</v>
      </c>
      <c r="C30" s="149">
        <v>49</v>
      </c>
      <c r="D30" s="149">
        <v>4</v>
      </c>
      <c r="E30" s="149">
        <v>9</v>
      </c>
      <c r="F30" s="149">
        <f>D30*E30</f>
        <v>36</v>
      </c>
      <c r="G30" s="149">
        <f>C30*E30</f>
        <v>441</v>
      </c>
    </row>
    <row r="31" spans="1:7" ht="15" x14ac:dyDescent="0.35">
      <c r="A31" s="149">
        <v>2</v>
      </c>
      <c r="B31" s="149" t="s">
        <v>1692</v>
      </c>
      <c r="C31" s="149">
        <v>17</v>
      </c>
      <c r="D31" s="149">
        <v>9</v>
      </c>
      <c r="E31" s="149">
        <v>4</v>
      </c>
      <c r="F31" s="149">
        <f t="shared" ref="F31:F50" si="2">D31*E31</f>
        <v>36</v>
      </c>
      <c r="G31" s="149">
        <f t="shared" ref="G31:G50" si="3">C31*E31</f>
        <v>68</v>
      </c>
    </row>
    <row r="32" spans="1:7" ht="15" x14ac:dyDescent="0.35">
      <c r="A32" s="149">
        <v>3</v>
      </c>
      <c r="B32" s="149" t="s">
        <v>1693</v>
      </c>
      <c r="C32" s="149">
        <v>48.8</v>
      </c>
      <c r="D32" s="149">
        <v>9</v>
      </c>
      <c r="E32" s="149">
        <v>4</v>
      </c>
      <c r="F32" s="149">
        <f t="shared" si="2"/>
        <v>36</v>
      </c>
      <c r="G32" s="149">
        <f t="shared" si="3"/>
        <v>195.2</v>
      </c>
    </row>
    <row r="33" spans="1:7" ht="15" x14ac:dyDescent="0.35">
      <c r="A33" s="149">
        <v>4</v>
      </c>
      <c r="B33" s="149" t="s">
        <v>1694</v>
      </c>
      <c r="C33" s="149">
        <v>40</v>
      </c>
      <c r="D33" s="149">
        <v>3</v>
      </c>
      <c r="E33" s="149">
        <v>2</v>
      </c>
      <c r="F33" s="149">
        <f t="shared" si="2"/>
        <v>6</v>
      </c>
      <c r="G33" s="149">
        <f t="shared" si="3"/>
        <v>80</v>
      </c>
    </row>
    <row r="34" spans="1:7" ht="15" x14ac:dyDescent="0.35">
      <c r="A34" s="149">
        <v>5</v>
      </c>
      <c r="B34" s="174" t="s">
        <v>1695</v>
      </c>
      <c r="C34" s="149">
        <v>89</v>
      </c>
      <c r="D34" s="149">
        <v>20</v>
      </c>
      <c r="E34" s="149">
        <v>2</v>
      </c>
      <c r="F34" s="149">
        <f t="shared" si="2"/>
        <v>40</v>
      </c>
      <c r="G34" s="149">
        <f t="shared" si="3"/>
        <v>178</v>
      </c>
    </row>
    <row r="35" spans="1:7" ht="15" x14ac:dyDescent="0.35">
      <c r="A35" s="149">
        <v>6</v>
      </c>
      <c r="B35" s="149" t="s">
        <v>1696</v>
      </c>
      <c r="C35" s="149">
        <v>51</v>
      </c>
      <c r="D35" s="149">
        <v>8</v>
      </c>
      <c r="E35" s="149">
        <v>3</v>
      </c>
      <c r="F35" s="149">
        <f t="shared" si="2"/>
        <v>24</v>
      </c>
      <c r="G35" s="149">
        <f t="shared" si="3"/>
        <v>153</v>
      </c>
    </row>
    <row r="36" spans="1:7" ht="15" x14ac:dyDescent="0.35">
      <c r="A36" s="149">
        <v>7</v>
      </c>
      <c r="B36" s="149" t="s">
        <v>1697</v>
      </c>
      <c r="C36" s="149">
        <v>38.799999999999997</v>
      </c>
      <c r="D36" s="149">
        <v>8</v>
      </c>
      <c r="E36" s="149">
        <v>2</v>
      </c>
      <c r="F36" s="149">
        <f t="shared" si="2"/>
        <v>16</v>
      </c>
      <c r="G36" s="149">
        <f t="shared" si="3"/>
        <v>77.599999999999994</v>
      </c>
    </row>
    <row r="37" spans="1:7" ht="15" x14ac:dyDescent="0.35">
      <c r="A37" s="149">
        <v>8</v>
      </c>
      <c r="B37" s="149" t="s">
        <v>1698</v>
      </c>
      <c r="C37" s="149">
        <v>26</v>
      </c>
      <c r="D37" s="149">
        <v>9</v>
      </c>
      <c r="E37" s="149">
        <v>2</v>
      </c>
      <c r="F37" s="149">
        <f t="shared" si="2"/>
        <v>18</v>
      </c>
      <c r="G37" s="149">
        <f t="shared" si="3"/>
        <v>52</v>
      </c>
    </row>
    <row r="38" spans="1:7" ht="15" x14ac:dyDescent="0.35">
      <c r="A38" s="149">
        <v>9</v>
      </c>
      <c r="B38" s="149" t="s">
        <v>1699</v>
      </c>
      <c r="C38" s="149">
        <v>10.9</v>
      </c>
      <c r="D38" s="149">
        <v>15</v>
      </c>
      <c r="E38" s="149">
        <v>2</v>
      </c>
      <c r="F38" s="149">
        <f t="shared" si="2"/>
        <v>30</v>
      </c>
      <c r="G38" s="149">
        <f t="shared" si="3"/>
        <v>21.8</v>
      </c>
    </row>
    <row r="39" spans="1:7" ht="15" x14ac:dyDescent="0.35">
      <c r="A39" s="149">
        <v>10</v>
      </c>
      <c r="B39" s="149" t="s">
        <v>1700</v>
      </c>
      <c r="C39" s="149">
        <v>59.9</v>
      </c>
      <c r="D39" s="149">
        <v>12</v>
      </c>
      <c r="E39" s="149">
        <v>2</v>
      </c>
      <c r="F39" s="149">
        <f t="shared" si="2"/>
        <v>24</v>
      </c>
      <c r="G39" s="149">
        <f t="shared" si="3"/>
        <v>119.8</v>
      </c>
    </row>
    <row r="40" spans="1:7" ht="15" x14ac:dyDescent="0.35">
      <c r="A40" s="149">
        <v>11</v>
      </c>
      <c r="B40" s="149" t="s">
        <v>1701</v>
      </c>
      <c r="C40" s="149">
        <v>13</v>
      </c>
      <c r="D40" s="149">
        <v>16</v>
      </c>
      <c r="E40" s="149">
        <v>3</v>
      </c>
      <c r="F40" s="149">
        <f t="shared" si="2"/>
        <v>48</v>
      </c>
      <c r="G40" s="149">
        <f t="shared" si="3"/>
        <v>39</v>
      </c>
    </row>
    <row r="41" spans="1:7" ht="15" x14ac:dyDescent="0.35">
      <c r="A41" s="149">
        <v>12</v>
      </c>
      <c r="B41" s="149" t="s">
        <v>1702</v>
      </c>
      <c r="C41" s="149">
        <v>30</v>
      </c>
      <c r="D41" s="149">
        <v>50</v>
      </c>
      <c r="E41" s="149">
        <v>2</v>
      </c>
      <c r="F41" s="149">
        <f t="shared" si="2"/>
        <v>100</v>
      </c>
      <c r="G41" s="149">
        <f t="shared" si="3"/>
        <v>60</v>
      </c>
    </row>
    <row r="42" spans="1:7" ht="15" x14ac:dyDescent="0.35">
      <c r="A42" s="149">
        <v>13</v>
      </c>
      <c r="B42" s="149" t="s">
        <v>1703</v>
      </c>
      <c r="C42" s="149">
        <v>70</v>
      </c>
      <c r="D42" s="149">
        <v>10</v>
      </c>
      <c r="E42" s="149">
        <v>2</v>
      </c>
      <c r="F42" s="149">
        <f t="shared" si="2"/>
        <v>20</v>
      </c>
      <c r="G42" s="149">
        <f t="shared" si="3"/>
        <v>140</v>
      </c>
    </row>
    <row r="43" spans="1:7" ht="15" x14ac:dyDescent="0.35">
      <c r="A43" s="149">
        <v>14</v>
      </c>
      <c r="B43" s="149" t="s">
        <v>1704</v>
      </c>
      <c r="C43" s="149">
        <v>75</v>
      </c>
      <c r="D43" s="149">
        <v>6</v>
      </c>
      <c r="E43" s="149">
        <v>1</v>
      </c>
      <c r="F43" s="149">
        <f t="shared" si="2"/>
        <v>6</v>
      </c>
      <c r="G43" s="149">
        <f t="shared" si="3"/>
        <v>75</v>
      </c>
    </row>
    <row r="44" spans="1:7" ht="15" x14ac:dyDescent="0.35">
      <c r="A44" s="149">
        <v>15</v>
      </c>
      <c r="B44" s="149" t="s">
        <v>1705</v>
      </c>
      <c r="C44" s="149">
        <v>20</v>
      </c>
      <c r="D44" s="149">
        <v>300</v>
      </c>
      <c r="E44" s="149">
        <v>1</v>
      </c>
      <c r="F44" s="149">
        <f t="shared" si="2"/>
        <v>300</v>
      </c>
      <c r="G44" s="149">
        <f t="shared" si="3"/>
        <v>20</v>
      </c>
    </row>
    <row r="45" spans="1:7" ht="15" x14ac:dyDescent="0.35">
      <c r="A45" s="149">
        <v>16</v>
      </c>
      <c r="B45" s="149" t="s">
        <v>1706</v>
      </c>
      <c r="C45" s="149">
        <v>40</v>
      </c>
      <c r="D45" s="149">
        <v>30</v>
      </c>
      <c r="E45" s="149">
        <v>2</v>
      </c>
      <c r="F45" s="149">
        <f t="shared" si="2"/>
        <v>60</v>
      </c>
      <c r="G45" s="149">
        <f t="shared" si="3"/>
        <v>80</v>
      </c>
    </row>
    <row r="46" spans="1:7" ht="15" x14ac:dyDescent="0.35">
      <c r="A46" s="149">
        <v>17</v>
      </c>
      <c r="B46" s="149" t="s">
        <v>1707</v>
      </c>
      <c r="C46" s="149">
        <v>41.8</v>
      </c>
      <c r="D46" s="149">
        <v>6</v>
      </c>
      <c r="E46" s="149">
        <v>6</v>
      </c>
      <c r="F46" s="149">
        <f t="shared" si="2"/>
        <v>36</v>
      </c>
      <c r="G46" s="149">
        <f t="shared" si="3"/>
        <v>250.79999999999998</v>
      </c>
    </row>
    <row r="47" spans="1:7" ht="15" x14ac:dyDescent="0.35">
      <c r="A47" s="149">
        <v>18</v>
      </c>
      <c r="B47" s="149" t="s">
        <v>1708</v>
      </c>
      <c r="C47" s="149">
        <v>68.8</v>
      </c>
      <c r="D47" s="149">
        <v>40</v>
      </c>
      <c r="E47" s="149">
        <v>1</v>
      </c>
      <c r="F47" s="149">
        <f t="shared" si="2"/>
        <v>40</v>
      </c>
      <c r="G47" s="149">
        <f t="shared" si="3"/>
        <v>68.8</v>
      </c>
    </row>
    <row r="48" spans="1:7" ht="15" x14ac:dyDescent="0.35">
      <c r="A48" s="149">
        <v>19</v>
      </c>
      <c r="B48" s="149" t="s">
        <v>1709</v>
      </c>
      <c r="C48" s="149">
        <v>64</v>
      </c>
      <c r="D48" s="149">
        <v>45</v>
      </c>
      <c r="E48" s="149">
        <v>1</v>
      </c>
      <c r="F48" s="149">
        <f t="shared" si="2"/>
        <v>45</v>
      </c>
      <c r="G48" s="149">
        <f t="shared" si="3"/>
        <v>64</v>
      </c>
    </row>
    <row r="49" spans="1:7" ht="15" x14ac:dyDescent="0.35">
      <c r="A49" s="149">
        <v>20</v>
      </c>
      <c r="B49" s="149" t="s">
        <v>1710</v>
      </c>
      <c r="C49" s="149">
        <v>14.9</v>
      </c>
      <c r="D49" s="149">
        <v>8</v>
      </c>
      <c r="E49" s="149">
        <v>5</v>
      </c>
      <c r="F49" s="149">
        <f t="shared" si="2"/>
        <v>40</v>
      </c>
      <c r="G49" s="149">
        <f t="shared" si="3"/>
        <v>74.5</v>
      </c>
    </row>
    <row r="50" spans="1:7" ht="15" x14ac:dyDescent="0.35">
      <c r="A50" s="149">
        <v>21</v>
      </c>
      <c r="B50" s="149" t="s">
        <v>1711</v>
      </c>
      <c r="C50" s="149">
        <v>8</v>
      </c>
      <c r="D50" s="149">
        <v>1</v>
      </c>
      <c r="E50" s="149">
        <v>35</v>
      </c>
      <c r="F50" s="149">
        <f t="shared" si="2"/>
        <v>35</v>
      </c>
      <c r="G50" s="149">
        <f t="shared" si="3"/>
        <v>280</v>
      </c>
    </row>
    <row r="51" spans="1:7" ht="13.9" customHeight="1" x14ac:dyDescent="0.55000000000000004">
      <c r="A51" s="344" t="s">
        <v>888</v>
      </c>
      <c r="B51" s="344"/>
      <c r="C51" s="344"/>
      <c r="D51" s="344"/>
      <c r="E51" s="344"/>
      <c r="F51" s="344"/>
      <c r="G51" s="176">
        <f>SUM(G30:G50)</f>
        <v>2538.5</v>
      </c>
    </row>
    <row r="52" spans="1:7" ht="15" customHeight="1" x14ac:dyDescent="0.35">
      <c r="A52" s="341" t="s">
        <v>1749</v>
      </c>
      <c r="B52" s="341"/>
      <c r="C52" s="341"/>
      <c r="D52" s="341"/>
      <c r="E52" s="341"/>
      <c r="F52" s="341"/>
      <c r="G52" s="177">
        <f>G27+G51</f>
        <v>5330</v>
      </c>
    </row>
    <row r="53" spans="1:7" ht="20.65" customHeight="1" x14ac:dyDescent="0.35">
      <c r="A53" s="342" t="s">
        <v>1747</v>
      </c>
      <c r="B53" s="342"/>
      <c r="C53" s="342"/>
      <c r="D53" s="342"/>
      <c r="E53" s="342"/>
      <c r="F53" s="342"/>
      <c r="G53" s="342"/>
    </row>
    <row r="54" spans="1:7" ht="16.899999999999999" x14ac:dyDescent="0.35">
      <c r="A54" s="178" t="s">
        <v>0</v>
      </c>
      <c r="B54" s="178" t="s">
        <v>1686</v>
      </c>
      <c r="C54" s="178" t="s">
        <v>1687</v>
      </c>
      <c r="D54" s="178" t="s">
        <v>1688</v>
      </c>
      <c r="E54" s="178" t="s">
        <v>1689</v>
      </c>
      <c r="F54" s="178" t="s">
        <v>1690</v>
      </c>
      <c r="G54" s="178" t="s">
        <v>1545</v>
      </c>
    </row>
    <row r="55" spans="1:7" ht="15" x14ac:dyDescent="0.35">
      <c r="A55" s="149">
        <v>1</v>
      </c>
      <c r="B55" s="149" t="s">
        <v>1715</v>
      </c>
      <c r="C55" s="149">
        <v>76</v>
      </c>
      <c r="D55" s="149">
        <v>10</v>
      </c>
      <c r="E55" s="149">
        <v>10</v>
      </c>
      <c r="F55" s="149">
        <f>D55*E55</f>
        <v>100</v>
      </c>
      <c r="G55" s="149">
        <f>C55*E55</f>
        <v>760</v>
      </c>
    </row>
    <row r="56" spans="1:7" ht="15" x14ac:dyDescent="0.35">
      <c r="A56" s="149">
        <v>2</v>
      </c>
      <c r="B56" s="149" t="s">
        <v>1699</v>
      </c>
      <c r="C56" s="149">
        <v>10.9</v>
      </c>
      <c r="D56" s="149">
        <v>15</v>
      </c>
      <c r="E56" s="149">
        <v>3</v>
      </c>
      <c r="F56" s="149">
        <f t="shared" ref="F56:F92" si="4">D56*E56</f>
        <v>45</v>
      </c>
      <c r="G56" s="149">
        <f t="shared" ref="G56:G92" si="5">C56*E56</f>
        <v>32.700000000000003</v>
      </c>
    </row>
    <row r="57" spans="1:7" ht="15" x14ac:dyDescent="0.35">
      <c r="A57" s="149">
        <v>3</v>
      </c>
      <c r="B57" s="149" t="s">
        <v>1716</v>
      </c>
      <c r="C57" s="149">
        <v>44.9</v>
      </c>
      <c r="D57" s="149">
        <v>15</v>
      </c>
      <c r="E57" s="149">
        <v>1</v>
      </c>
      <c r="F57" s="149">
        <f t="shared" si="4"/>
        <v>15</v>
      </c>
      <c r="G57" s="149">
        <f t="shared" si="5"/>
        <v>44.9</v>
      </c>
    </row>
    <row r="58" spans="1:7" ht="15" x14ac:dyDescent="0.35">
      <c r="A58" s="149">
        <v>4</v>
      </c>
      <c r="B58" s="149" t="s">
        <v>1702</v>
      </c>
      <c r="C58" s="149">
        <v>30</v>
      </c>
      <c r="D58" s="149">
        <v>50</v>
      </c>
      <c r="E58" s="149">
        <v>1</v>
      </c>
      <c r="F58" s="149">
        <f t="shared" si="4"/>
        <v>50</v>
      </c>
      <c r="G58" s="149">
        <f t="shared" si="5"/>
        <v>30</v>
      </c>
    </row>
    <row r="59" spans="1:7" ht="15" x14ac:dyDescent="0.35">
      <c r="A59" s="149">
        <v>5</v>
      </c>
      <c r="B59" s="149" t="s">
        <v>1703</v>
      </c>
      <c r="C59" s="149">
        <v>70.400000000000006</v>
      </c>
      <c r="D59" s="149">
        <v>10</v>
      </c>
      <c r="E59" s="149">
        <v>6</v>
      </c>
      <c r="F59" s="149">
        <f t="shared" si="4"/>
        <v>60</v>
      </c>
      <c r="G59" s="149">
        <f t="shared" si="5"/>
        <v>422.40000000000003</v>
      </c>
    </row>
    <row r="60" spans="1:7" ht="15" x14ac:dyDescent="0.35">
      <c r="A60" s="149">
        <v>6</v>
      </c>
      <c r="B60" s="149" t="s">
        <v>1704</v>
      </c>
      <c r="C60" s="149">
        <v>75</v>
      </c>
      <c r="D60" s="149">
        <v>6</v>
      </c>
      <c r="E60" s="149">
        <v>6</v>
      </c>
      <c r="F60" s="149">
        <f t="shared" si="4"/>
        <v>36</v>
      </c>
      <c r="G60" s="149">
        <f t="shared" si="5"/>
        <v>450</v>
      </c>
    </row>
    <row r="61" spans="1:7" ht="15" x14ac:dyDescent="0.35">
      <c r="A61" s="149">
        <v>7</v>
      </c>
      <c r="B61" s="149" t="s">
        <v>1706</v>
      </c>
      <c r="C61" s="149">
        <v>40</v>
      </c>
      <c r="D61" s="149">
        <v>30</v>
      </c>
      <c r="E61" s="149">
        <v>3</v>
      </c>
      <c r="F61" s="149">
        <f t="shared" si="4"/>
        <v>90</v>
      </c>
      <c r="G61" s="149">
        <f t="shared" si="5"/>
        <v>120</v>
      </c>
    </row>
    <row r="62" spans="1:7" ht="15" x14ac:dyDescent="0.35">
      <c r="A62" s="149">
        <v>8</v>
      </c>
      <c r="B62" s="149" t="s">
        <v>1708</v>
      </c>
      <c r="C62" s="149">
        <v>68.8</v>
      </c>
      <c r="D62" s="149">
        <v>40</v>
      </c>
      <c r="E62" s="149">
        <v>3</v>
      </c>
      <c r="F62" s="149">
        <f t="shared" si="4"/>
        <v>120</v>
      </c>
      <c r="G62" s="149">
        <f t="shared" si="5"/>
        <v>206.39999999999998</v>
      </c>
    </row>
    <row r="63" spans="1:7" ht="15" x14ac:dyDescent="0.35">
      <c r="A63" s="149">
        <v>9</v>
      </c>
      <c r="B63" s="149" t="s">
        <v>1709</v>
      </c>
      <c r="C63" s="149">
        <v>99</v>
      </c>
      <c r="D63" s="149">
        <v>45</v>
      </c>
      <c r="E63" s="149">
        <v>3</v>
      </c>
      <c r="F63" s="149">
        <f t="shared" si="4"/>
        <v>135</v>
      </c>
      <c r="G63" s="149">
        <f t="shared" si="5"/>
        <v>297</v>
      </c>
    </row>
    <row r="64" spans="1:7" ht="15" x14ac:dyDescent="0.35">
      <c r="A64" s="149">
        <v>10</v>
      </c>
      <c r="B64" s="149" t="s">
        <v>1717</v>
      </c>
      <c r="C64" s="149">
        <v>69</v>
      </c>
      <c r="D64" s="149">
        <v>9</v>
      </c>
      <c r="E64" s="149">
        <v>10</v>
      </c>
      <c r="F64" s="149">
        <f t="shared" si="4"/>
        <v>90</v>
      </c>
      <c r="G64" s="149">
        <f t="shared" si="5"/>
        <v>690</v>
      </c>
    </row>
    <row r="65" spans="1:7" ht="15" x14ac:dyDescent="0.35">
      <c r="A65" s="149">
        <v>11</v>
      </c>
      <c r="B65" s="149" t="s">
        <v>1718</v>
      </c>
      <c r="C65" s="149">
        <v>25</v>
      </c>
      <c r="D65" s="149">
        <v>3</v>
      </c>
      <c r="E65" s="149">
        <v>10</v>
      </c>
      <c r="F65" s="149">
        <f t="shared" si="4"/>
        <v>30</v>
      </c>
      <c r="G65" s="149">
        <f t="shared" si="5"/>
        <v>250</v>
      </c>
    </row>
    <row r="66" spans="1:7" ht="15" x14ac:dyDescent="0.35">
      <c r="A66" s="149">
        <v>12</v>
      </c>
      <c r="B66" s="149" t="s">
        <v>1719</v>
      </c>
      <c r="C66" s="149">
        <v>60</v>
      </c>
      <c r="D66" s="149">
        <v>9</v>
      </c>
      <c r="E66" s="149">
        <v>8</v>
      </c>
      <c r="F66" s="149">
        <f t="shared" si="4"/>
        <v>72</v>
      </c>
      <c r="G66" s="149">
        <f t="shared" si="5"/>
        <v>480</v>
      </c>
    </row>
    <row r="67" spans="1:7" ht="15" x14ac:dyDescent="0.35">
      <c r="A67" s="149">
        <v>13</v>
      </c>
      <c r="B67" s="149" t="s">
        <v>1720</v>
      </c>
      <c r="C67" s="149">
        <v>27</v>
      </c>
      <c r="D67" s="149">
        <v>15</v>
      </c>
      <c r="E67" s="149">
        <v>8</v>
      </c>
      <c r="F67" s="149">
        <f t="shared" si="4"/>
        <v>120</v>
      </c>
      <c r="G67" s="149">
        <f t="shared" si="5"/>
        <v>216</v>
      </c>
    </row>
    <row r="68" spans="1:7" ht="15" x14ac:dyDescent="0.35">
      <c r="A68" s="149">
        <v>14</v>
      </c>
      <c r="B68" s="149" t="s">
        <v>1721</v>
      </c>
      <c r="C68" s="149">
        <v>30</v>
      </c>
      <c r="D68" s="149">
        <v>6</v>
      </c>
      <c r="E68" s="149">
        <v>8</v>
      </c>
      <c r="F68" s="149">
        <f t="shared" si="4"/>
        <v>48</v>
      </c>
      <c r="G68" s="149">
        <f t="shared" si="5"/>
        <v>240</v>
      </c>
    </row>
    <row r="69" spans="1:7" ht="15" x14ac:dyDescent="0.35">
      <c r="A69" s="149">
        <v>15</v>
      </c>
      <c r="B69" s="149" t="s">
        <v>1722</v>
      </c>
      <c r="C69" s="149">
        <v>30</v>
      </c>
      <c r="D69" s="149">
        <v>6</v>
      </c>
      <c r="E69" s="149">
        <v>8</v>
      </c>
      <c r="F69" s="149">
        <f t="shared" si="4"/>
        <v>48</v>
      </c>
      <c r="G69" s="149">
        <f t="shared" si="5"/>
        <v>240</v>
      </c>
    </row>
    <row r="70" spans="1:7" ht="15" x14ac:dyDescent="0.35">
      <c r="A70" s="149">
        <v>16</v>
      </c>
      <c r="B70" s="149" t="s">
        <v>1723</v>
      </c>
      <c r="C70" s="149">
        <v>67</v>
      </c>
      <c r="D70" s="149">
        <v>18</v>
      </c>
      <c r="E70" s="149">
        <v>4</v>
      </c>
      <c r="F70" s="149">
        <f t="shared" si="4"/>
        <v>72</v>
      </c>
      <c r="G70" s="149">
        <f t="shared" si="5"/>
        <v>268</v>
      </c>
    </row>
    <row r="71" spans="1:7" ht="15" x14ac:dyDescent="0.35">
      <c r="A71" s="149">
        <v>17</v>
      </c>
      <c r="B71" s="149" t="s">
        <v>1724</v>
      </c>
      <c r="C71" s="149">
        <v>90</v>
      </c>
      <c r="D71" s="149">
        <v>30</v>
      </c>
      <c r="E71" s="149">
        <v>3</v>
      </c>
      <c r="F71" s="149">
        <f t="shared" si="4"/>
        <v>90</v>
      </c>
      <c r="G71" s="149">
        <f t="shared" si="5"/>
        <v>270</v>
      </c>
    </row>
    <row r="72" spans="1:7" ht="15" x14ac:dyDescent="0.35">
      <c r="A72" s="149">
        <v>18</v>
      </c>
      <c r="B72" s="149" t="s">
        <v>1725</v>
      </c>
      <c r="C72" s="149">
        <v>99</v>
      </c>
      <c r="D72" s="149">
        <v>17</v>
      </c>
      <c r="E72" s="149">
        <v>5</v>
      </c>
      <c r="F72" s="149">
        <f t="shared" si="4"/>
        <v>85</v>
      </c>
      <c r="G72" s="149">
        <f t="shared" si="5"/>
        <v>495</v>
      </c>
    </row>
    <row r="73" spans="1:7" ht="15" x14ac:dyDescent="0.35">
      <c r="A73" s="149">
        <v>19</v>
      </c>
      <c r="B73" s="149" t="s">
        <v>1726</v>
      </c>
      <c r="C73" s="149">
        <v>30.9</v>
      </c>
      <c r="D73" s="149">
        <v>30</v>
      </c>
      <c r="E73" s="149">
        <v>4</v>
      </c>
      <c r="F73" s="149">
        <f t="shared" si="4"/>
        <v>120</v>
      </c>
      <c r="G73" s="149">
        <f t="shared" si="5"/>
        <v>123.6</v>
      </c>
    </row>
    <row r="74" spans="1:7" ht="15" x14ac:dyDescent="0.35">
      <c r="A74" s="149">
        <v>20</v>
      </c>
      <c r="B74" s="149" t="s">
        <v>1727</v>
      </c>
      <c r="C74" s="149">
        <v>88</v>
      </c>
      <c r="D74" s="149">
        <v>15</v>
      </c>
      <c r="E74" s="149">
        <v>6</v>
      </c>
      <c r="F74" s="149">
        <f t="shared" si="4"/>
        <v>90</v>
      </c>
      <c r="G74" s="149">
        <f t="shared" si="5"/>
        <v>528</v>
      </c>
    </row>
    <row r="75" spans="1:7" ht="15" x14ac:dyDescent="0.35">
      <c r="A75" s="149">
        <v>21</v>
      </c>
      <c r="B75" s="149" t="s">
        <v>1728</v>
      </c>
      <c r="C75" s="149">
        <v>40</v>
      </c>
      <c r="D75" s="149">
        <v>6</v>
      </c>
      <c r="E75" s="149">
        <v>15</v>
      </c>
      <c r="F75" s="149">
        <f t="shared" si="4"/>
        <v>90</v>
      </c>
      <c r="G75" s="149">
        <f t="shared" si="5"/>
        <v>600</v>
      </c>
    </row>
    <row r="76" spans="1:7" ht="15" x14ac:dyDescent="0.35">
      <c r="A76" s="149">
        <v>22</v>
      </c>
      <c r="B76" s="149" t="s">
        <v>1729</v>
      </c>
      <c r="C76" s="149">
        <v>41</v>
      </c>
      <c r="D76" s="149">
        <v>20</v>
      </c>
      <c r="E76" s="149">
        <v>8</v>
      </c>
      <c r="F76" s="149">
        <f t="shared" si="4"/>
        <v>160</v>
      </c>
      <c r="G76" s="149">
        <f t="shared" si="5"/>
        <v>328</v>
      </c>
    </row>
    <row r="77" spans="1:7" ht="15" x14ac:dyDescent="0.35">
      <c r="A77" s="149">
        <v>23</v>
      </c>
      <c r="B77" s="149" t="s">
        <v>1730</v>
      </c>
      <c r="C77" s="149">
        <v>26.9</v>
      </c>
      <c r="D77" s="149">
        <v>10</v>
      </c>
      <c r="E77" s="149">
        <v>18</v>
      </c>
      <c r="F77" s="149">
        <f t="shared" si="4"/>
        <v>180</v>
      </c>
      <c r="G77" s="149">
        <f t="shared" si="5"/>
        <v>484.2</v>
      </c>
    </row>
    <row r="78" spans="1:7" ht="15" x14ac:dyDescent="0.35">
      <c r="A78" s="149">
        <v>24</v>
      </c>
      <c r="B78" s="149" t="s">
        <v>1731</v>
      </c>
      <c r="C78" s="149">
        <v>16.7</v>
      </c>
      <c r="D78" s="149">
        <v>1</v>
      </c>
      <c r="E78" s="149">
        <v>30</v>
      </c>
      <c r="F78" s="149">
        <f t="shared" si="4"/>
        <v>30</v>
      </c>
      <c r="G78" s="149">
        <f t="shared" si="5"/>
        <v>501</v>
      </c>
    </row>
    <row r="79" spans="1:7" ht="15" x14ac:dyDescent="0.35">
      <c r="A79" s="149">
        <v>25</v>
      </c>
      <c r="B79" s="149" t="s">
        <v>1732</v>
      </c>
      <c r="C79" s="149">
        <v>39.9</v>
      </c>
      <c r="D79" s="149">
        <v>10</v>
      </c>
      <c r="E79" s="149">
        <v>8</v>
      </c>
      <c r="F79" s="149">
        <f t="shared" si="4"/>
        <v>80</v>
      </c>
      <c r="G79" s="149">
        <f t="shared" si="5"/>
        <v>319.2</v>
      </c>
    </row>
    <row r="80" spans="1:7" ht="15" x14ac:dyDescent="0.35">
      <c r="A80" s="149">
        <v>26</v>
      </c>
      <c r="B80" s="149" t="s">
        <v>1733</v>
      </c>
      <c r="C80" s="149">
        <v>22</v>
      </c>
      <c r="D80" s="149">
        <v>6</v>
      </c>
      <c r="E80" s="149">
        <v>8</v>
      </c>
      <c r="F80" s="149">
        <f t="shared" si="4"/>
        <v>48</v>
      </c>
      <c r="G80" s="149">
        <f t="shared" si="5"/>
        <v>176</v>
      </c>
    </row>
    <row r="81" spans="1:7" ht="15" x14ac:dyDescent="0.35">
      <c r="A81" s="149">
        <v>27</v>
      </c>
      <c r="B81" s="149" t="s">
        <v>1734</v>
      </c>
      <c r="C81" s="149">
        <v>40</v>
      </c>
      <c r="D81" s="149">
        <v>20</v>
      </c>
      <c r="E81" s="149">
        <v>1</v>
      </c>
      <c r="F81" s="149">
        <f t="shared" si="4"/>
        <v>20</v>
      </c>
      <c r="G81" s="149">
        <f t="shared" si="5"/>
        <v>40</v>
      </c>
    </row>
    <row r="82" spans="1:7" ht="15" x14ac:dyDescent="0.35">
      <c r="A82" s="149">
        <v>28</v>
      </c>
      <c r="B82" s="149" t="s">
        <v>1735</v>
      </c>
      <c r="C82" s="149">
        <v>45.5</v>
      </c>
      <c r="D82" s="149">
        <v>8</v>
      </c>
      <c r="E82" s="149">
        <v>10</v>
      </c>
      <c r="F82" s="149">
        <f t="shared" si="4"/>
        <v>80</v>
      </c>
      <c r="G82" s="149">
        <f t="shared" si="5"/>
        <v>455</v>
      </c>
    </row>
    <row r="83" spans="1:7" ht="15" x14ac:dyDescent="0.35">
      <c r="A83" s="149">
        <v>29</v>
      </c>
      <c r="B83" s="149" t="s">
        <v>1736</v>
      </c>
      <c r="C83" s="149">
        <v>42.9</v>
      </c>
      <c r="D83" s="149">
        <v>32</v>
      </c>
      <c r="E83" s="149">
        <v>5</v>
      </c>
      <c r="F83" s="149">
        <f t="shared" si="4"/>
        <v>160</v>
      </c>
      <c r="G83" s="149">
        <f t="shared" si="5"/>
        <v>214.5</v>
      </c>
    </row>
    <row r="84" spans="1:7" ht="15" x14ac:dyDescent="0.35">
      <c r="A84" s="149">
        <v>30</v>
      </c>
      <c r="B84" s="149" t="s">
        <v>1737</v>
      </c>
      <c r="C84" s="149">
        <v>14.9</v>
      </c>
      <c r="D84" s="149">
        <v>8</v>
      </c>
      <c r="E84" s="149">
        <v>12</v>
      </c>
      <c r="F84" s="149">
        <f t="shared" si="4"/>
        <v>96</v>
      </c>
      <c r="G84" s="149">
        <f t="shared" si="5"/>
        <v>178.8</v>
      </c>
    </row>
    <row r="85" spans="1:7" ht="15" x14ac:dyDescent="0.35">
      <c r="A85" s="149">
        <v>31</v>
      </c>
      <c r="B85" s="149" t="s">
        <v>1738</v>
      </c>
      <c r="C85" s="149">
        <v>55.8</v>
      </c>
      <c r="D85" s="149">
        <v>12</v>
      </c>
      <c r="E85" s="149">
        <v>10</v>
      </c>
      <c r="F85" s="149">
        <f t="shared" si="4"/>
        <v>120</v>
      </c>
      <c r="G85" s="149">
        <f t="shared" si="5"/>
        <v>558</v>
      </c>
    </row>
    <row r="86" spans="1:7" ht="15" x14ac:dyDescent="0.5">
      <c r="A86" s="149">
        <v>32</v>
      </c>
      <c r="B86" s="179" t="s">
        <v>1739</v>
      </c>
      <c r="C86" s="149">
        <v>66</v>
      </c>
      <c r="D86" s="149">
        <v>12</v>
      </c>
      <c r="E86" s="149">
        <v>12</v>
      </c>
      <c r="F86" s="149">
        <f t="shared" si="4"/>
        <v>144</v>
      </c>
      <c r="G86" s="149">
        <f t="shared" si="5"/>
        <v>792</v>
      </c>
    </row>
    <row r="87" spans="1:7" ht="15" x14ac:dyDescent="0.5">
      <c r="A87" s="149">
        <v>33</v>
      </c>
      <c r="B87" s="179" t="s">
        <v>1740</v>
      </c>
      <c r="C87" s="149">
        <v>58</v>
      </c>
      <c r="D87" s="149">
        <v>24</v>
      </c>
      <c r="E87" s="149">
        <v>9</v>
      </c>
      <c r="F87" s="149">
        <f t="shared" si="4"/>
        <v>216</v>
      </c>
      <c r="G87" s="149">
        <f t="shared" si="5"/>
        <v>522</v>
      </c>
    </row>
    <row r="88" spans="1:7" ht="15" x14ac:dyDescent="0.5">
      <c r="A88" s="149">
        <v>34</v>
      </c>
      <c r="B88" s="179" t="s">
        <v>1741</v>
      </c>
      <c r="C88" s="149">
        <v>71.900000000000006</v>
      </c>
      <c r="D88" s="149">
        <v>16</v>
      </c>
      <c r="E88" s="149">
        <v>5</v>
      </c>
      <c r="F88" s="149">
        <f t="shared" si="4"/>
        <v>80</v>
      </c>
      <c r="G88" s="149">
        <f t="shared" si="5"/>
        <v>359.5</v>
      </c>
    </row>
    <row r="89" spans="1:7" ht="15" x14ac:dyDescent="0.5">
      <c r="A89" s="149">
        <v>35</v>
      </c>
      <c r="B89" s="179" t="s">
        <v>1742</v>
      </c>
      <c r="C89" s="149">
        <v>69.900000000000006</v>
      </c>
      <c r="D89" s="149">
        <v>24</v>
      </c>
      <c r="E89" s="149">
        <v>3</v>
      </c>
      <c r="F89" s="149">
        <f t="shared" si="4"/>
        <v>72</v>
      </c>
      <c r="G89" s="149">
        <f t="shared" si="5"/>
        <v>209.70000000000002</v>
      </c>
    </row>
    <row r="90" spans="1:7" ht="15" x14ac:dyDescent="0.5">
      <c r="A90" s="149">
        <v>36</v>
      </c>
      <c r="B90" s="179" t="s">
        <v>1743</v>
      </c>
      <c r="C90" s="149">
        <v>56.9</v>
      </c>
      <c r="D90" s="149">
        <v>24</v>
      </c>
      <c r="E90" s="149">
        <v>10</v>
      </c>
      <c r="F90" s="149">
        <f t="shared" si="4"/>
        <v>240</v>
      </c>
      <c r="G90" s="149">
        <f t="shared" si="5"/>
        <v>569</v>
      </c>
    </row>
    <row r="91" spans="1:7" ht="15" x14ac:dyDescent="0.5">
      <c r="A91" s="149">
        <v>37</v>
      </c>
      <c r="B91" s="179" t="s">
        <v>1744</v>
      </c>
      <c r="C91" s="149">
        <v>13</v>
      </c>
      <c r="D91" s="149">
        <v>12</v>
      </c>
      <c r="E91" s="149">
        <v>21</v>
      </c>
      <c r="F91" s="149">
        <f t="shared" si="4"/>
        <v>252</v>
      </c>
      <c r="G91" s="149">
        <f t="shared" si="5"/>
        <v>273</v>
      </c>
    </row>
    <row r="92" spans="1:7" ht="15" x14ac:dyDescent="0.35">
      <c r="A92" s="149">
        <v>38</v>
      </c>
      <c r="B92" s="149" t="s">
        <v>1745</v>
      </c>
      <c r="C92" s="149">
        <v>75</v>
      </c>
      <c r="D92" s="149">
        <v>12</v>
      </c>
      <c r="E92" s="149">
        <v>8</v>
      </c>
      <c r="F92" s="149">
        <f t="shared" si="4"/>
        <v>96</v>
      </c>
      <c r="G92" s="149">
        <f t="shared" si="5"/>
        <v>600</v>
      </c>
    </row>
    <row r="93" spans="1:7" ht="15" x14ac:dyDescent="0.35">
      <c r="A93" s="149">
        <v>39</v>
      </c>
      <c r="B93" s="149" t="s">
        <v>1746</v>
      </c>
      <c r="C93" s="149">
        <v>5</v>
      </c>
      <c r="D93" s="149">
        <v>1</v>
      </c>
      <c r="E93" s="149">
        <v>60</v>
      </c>
      <c r="F93" s="149">
        <f>D93*E93</f>
        <v>60</v>
      </c>
      <c r="G93" s="149">
        <f>C93*E93</f>
        <v>300</v>
      </c>
    </row>
    <row r="94" spans="1:7" ht="15" customHeight="1" x14ac:dyDescent="0.35">
      <c r="A94" s="341" t="s">
        <v>1750</v>
      </c>
      <c r="B94" s="341"/>
      <c r="C94" s="341"/>
      <c r="D94" s="341"/>
      <c r="E94" s="341"/>
      <c r="F94" s="341"/>
      <c r="G94" s="177">
        <f>SUM(G55:G93)</f>
        <v>13643.9</v>
      </c>
    </row>
    <row r="95" spans="1:7" ht="18.75" customHeight="1" x14ac:dyDescent="0.35">
      <c r="A95" s="341" t="s">
        <v>1751</v>
      </c>
      <c r="B95" s="341"/>
      <c r="C95" s="341"/>
      <c r="D95" s="341"/>
      <c r="E95" s="341"/>
      <c r="F95" s="341"/>
      <c r="G95" s="177">
        <f>G52+G94</f>
        <v>18973.900000000001</v>
      </c>
    </row>
  </sheetData>
  <mergeCells count="9">
    <mergeCell ref="A94:F94"/>
    <mergeCell ref="A1:G1"/>
    <mergeCell ref="A95:F95"/>
    <mergeCell ref="A2:G2"/>
    <mergeCell ref="A27:F27"/>
    <mergeCell ref="A28:G28"/>
    <mergeCell ref="A51:F51"/>
    <mergeCell ref="A52:F52"/>
    <mergeCell ref="A53:G5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整合费用结算单</vt:lpstr>
      <vt:lpstr>金主费用明细</vt:lpstr>
      <vt:lpstr>主播费用明细</vt:lpstr>
      <vt:lpstr>高层费用明细</vt:lpstr>
      <vt:lpstr>金主出票明细</vt:lpstr>
      <vt:lpstr>主播出票明细</vt:lpstr>
      <vt:lpstr>用车超时超公里</vt:lpstr>
      <vt:lpstr>零食采买清单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王凤雨</cp:lastModifiedBy>
  <dcterms:modified xsi:type="dcterms:W3CDTF">2021-02-19T08:16:51Z</dcterms:modified>
</cp:coreProperties>
</file>