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<sst xmlns="http://schemas.openxmlformats.org/spreadsheetml/2006/main" count="116" uniqueCount="94">
  <si>
    <t>【借款报销单】</t>
  </si>
  <si>
    <t>团号：HMJB-230701-XSY480A</t>
  </si>
  <si>
    <t>会议日期：2023-07-01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</si>
  <si>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</si>
  <si>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</si>
  <si>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</si>
  <si>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</si>
  <si>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</si>
  <si>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</si>
  <si>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</si>
  <si>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</si>
  <si>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</si>
  <si>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</si>
  <si>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</si>
  <si>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</si>
  <si>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</si>
  <si>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</si>
  <si>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</si>
  <si>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</si>
  <si>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</si>
  <si>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</si>
  <si>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</si>
  <si>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</si>
  <si>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</si>
  <si>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</si>
  <si>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</si>
  <si>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</si>
  <si>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</si>
  <si>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</si>
  <si>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</si>
  <si>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</si>
  <si>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</si>
  <si>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</si>
  <si>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</si>
  <si>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门型展架1</t>
  </si>
  <si>
    <t>DA</t>
  </si>
  <si>
    <t>日程A4彩打</t>
  </si>
  <si>
    <t>品牌提示物（小风扇）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</si>
  <si>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</si>
  <si>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</si>
  <si>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</si>
  <si>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</si>
  <si>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</si>
  <si>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</si>
  <si>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</si>
  <si>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</si>
  <si>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快递费用73元+48元共121元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</si>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</sst>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24" fillId="19" borderId="17" applyNumberFormat="0" applyAlignment="0" applyProtection="0">
      <alignment vertical="center"/>
    </xf>
    <xf numFmtId="0" fontId="25" fillId="20" borderId="2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56.97</v>
      </c>
      <c r="G8" s="65">
        <v>0</v>
      </c>
      <c r="H8" s="65">
        <f>F8+G8</f>
        <v>56.97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143.62</v>
      </c>
      <c r="G9" s="65">
        <v>0</v>
      </c>
      <c r="H9" s="65">
        <f>F9+G9</f>
        <v>143.62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476.2</v>
      </c>
      <c r="G10" s="65">
        <v>0</v>
      </c>
      <c r="H10" s="65">
        <f>F10+G10</f>
        <v>476.2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36.51</v>
      </c>
      <c r="G11" s="65">
        <v>0</v>
      </c>
      <c r="H11" s="65">
        <f>F11+G11</f>
        <v>36.51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713.3</v>
      </c>
      <c r="G13" s="69">
        <f t="shared" ref="G13:H13" si="0">SUM(G8:G12)</f>
        <v>0</v>
      </c>
      <c r="H13" s="69">
        <f t="shared" si="0"/>
        <v>713.3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3" si="2">F18+G18</f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>C22*D22</f>
        <v>0</v>
      </c>
      <c r="F22" s="65">
        <v>10998</v>
      </c>
      <c r="G22" s="65">
        <v>0</v>
      </c>
      <c r="H22" s="65">
        <f t="shared" si="2"/>
        <v>10998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7693</v>
      </c>
      <c r="G23" s="65">
        <v>0</v>
      </c>
      <c r="H23" s="65">
        <f t="shared" si="2"/>
        <v>7693</v>
      </c>
      <c r="I23" s="94"/>
      <c r="J23" s="95"/>
    </row>
    <row r="24" customHeight="1" spans="1:10">
      <c r="A24" s="62"/>
      <c r="B24" s="63"/>
      <c r="C24" s="64"/>
      <c r="D24" s="62"/>
      <c r="E24" s="64"/>
      <c r="F24" s="65">
        <v>407</v>
      </c>
      <c r="G24" s="65">
        <v>0</v>
      </c>
      <c r="H24" s="65">
        <f t="shared" ref="H24:H44" si="5">F24+G24</f>
        <v>407</v>
      </c>
      <c r="I24" s="86"/>
      <c r="J24" s="92"/>
    </row>
    <row r="25" s="51" customFormat="1" customHeight="1" spans="1:10">
      <c r="A25" s="66"/>
      <c r="B25" s="67" t="s">
        <v>26</v>
      </c>
      <c r="C25" s="68">
        <f>SUM(C22)</f>
        <v>0</v>
      </c>
      <c r="D25" s="68">
        <f t="shared" ref="D25:E25" si="6">SUM(D22)</f>
        <v>1</v>
      </c>
      <c r="E25" s="68">
        <f t="shared" si="6"/>
        <v>0</v>
      </c>
      <c r="F25" s="69">
        <f>SUM(F22:F24)</f>
        <v>19098</v>
      </c>
      <c r="G25" s="69">
        <f>SUM(G22:G24)</f>
        <v>0</v>
      </c>
      <c r="H25" s="69">
        <f>SUM(H22:H24)</f>
        <v>19098</v>
      </c>
      <c r="I25" s="89"/>
      <c r="J25" s="93"/>
    </row>
    <row r="26" customHeight="1" spans="1:10">
      <c r="A26" s="70">
        <v>5</v>
      </c>
      <c r="B26" s="71" t="s">
        <v>27</v>
      </c>
      <c r="C26" s="72">
        <v>0</v>
      </c>
      <c r="D26" s="70">
        <v>1</v>
      </c>
      <c r="E26" s="72">
        <f t="shared" ref="E24:E46" si="7">C26*D26</f>
        <v>0</v>
      </c>
      <c r="F26" s="65">
        <v>0</v>
      </c>
      <c r="G26" s="65">
        <v>0</v>
      </c>
      <c r="H26" s="65">
        <f t="shared" si="5"/>
        <v>0</v>
      </c>
      <c r="I26" s="94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8">F27+G27</f>
        <v>0</v>
      </c>
      <c r="I27" s="86"/>
      <c r="J27" s="88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9">SUM(D26)</f>
        <v>1</v>
      </c>
      <c r="E28" s="68">
        <f t="shared" si="9"/>
        <v>0</v>
      </c>
      <c r="F28" s="69">
        <f>SUM(F26:F27)</f>
        <v>0</v>
      </c>
      <c r="G28" s="69">
        <f>SUM(G26:G27)</f>
        <v>0</v>
      </c>
      <c r="H28" s="69">
        <f t="shared" ref="H28" si="10">SUM(H26:H27)</f>
        <v>0</v>
      </c>
      <c r="I28" s="89"/>
      <c r="J28" s="90"/>
    </row>
    <row r="29" customHeight="1" spans="1:10">
      <c r="A29" s="62">
        <v>6</v>
      </c>
      <c r="B29" s="63" t="s">
        <v>30</v>
      </c>
      <c r="C29" s="64">
        <v>0</v>
      </c>
      <c r="D29" s="62">
        <v>1</v>
      </c>
      <c r="E29" s="64">
        <f t="shared" si="7"/>
        <v>0</v>
      </c>
      <c r="F29" s="65">
        <v>0</v>
      </c>
      <c r="G29" s="65">
        <v>0</v>
      </c>
      <c r="H29" s="65">
        <f t="shared" si="5"/>
        <v>0</v>
      </c>
      <c r="I29" s="86"/>
      <c r="J29" s="87" t="s">
        <v>31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5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5"/>
        <v>0</v>
      </c>
      <c r="I31" s="86"/>
      <c r="J31" s="92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6"/>
      <c r="J32" s="92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1">SUM(D29)</f>
        <v>1</v>
      </c>
      <c r="E33" s="68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89"/>
      <c r="J33" s="93"/>
    </row>
    <row r="34" customHeight="1" spans="1:10">
      <c r="A34" s="62">
        <v>7</v>
      </c>
      <c r="B34" s="63" t="s">
        <v>33</v>
      </c>
      <c r="C34" s="64">
        <v>0</v>
      </c>
      <c r="D34" s="62">
        <v>1</v>
      </c>
      <c r="E34" s="64">
        <f t="shared" si="7"/>
        <v>0</v>
      </c>
      <c r="F34" s="65">
        <v>600</v>
      </c>
      <c r="G34" s="65">
        <v>0</v>
      </c>
      <c r="H34" s="65">
        <f t="shared" si="5"/>
        <v>600</v>
      </c>
      <c r="I34" s="86" t="s">
        <v>34</v>
      </c>
      <c r="J34" s="96"/>
    </row>
    <row r="35" customHeight="1" spans="1:10">
      <c r="A35" s="62"/>
      <c r="B35" s="63"/>
      <c r="C35" s="64"/>
      <c r="D35" s="62"/>
      <c r="E35" s="64"/>
      <c r="F35" s="65">
        <v>700</v>
      </c>
      <c r="G35" s="65">
        <v>0</v>
      </c>
      <c r="H35" s="65">
        <f t="shared" si="5"/>
        <v>700</v>
      </c>
      <c r="I35" s="86" t="s">
        <v>35</v>
      </c>
      <c r="J35" s="97"/>
    </row>
    <row r="36" customHeight="1" spans="1:10">
      <c r="A36" s="62"/>
      <c r="B36" s="63"/>
      <c r="C36" s="64"/>
      <c r="D36" s="62"/>
      <c r="E36" s="64"/>
      <c r="F36" s="65">
        <v>65</v>
      </c>
      <c r="G36" s="65">
        <v>0</v>
      </c>
      <c r="H36" s="65">
        <f t="shared" si="5"/>
        <v>65</v>
      </c>
      <c r="I36" s="86" t="s">
        <v>36</v>
      </c>
      <c r="J36" s="97"/>
    </row>
    <row r="37" customHeight="1" spans="1:10">
      <c r="A37" s="62"/>
      <c r="B37" s="63"/>
      <c r="C37" s="64"/>
      <c r="D37" s="62"/>
      <c r="E37" s="64"/>
      <c r="F37" s="65">
        <v>486</v>
      </c>
      <c r="G37" s="65">
        <v>0</v>
      </c>
      <c r="H37" s="65">
        <f t="shared" si="5"/>
        <v>486</v>
      </c>
      <c r="I37" s="86" t="s">
        <v>37</v>
      </c>
      <c r="J37" s="97"/>
    </row>
    <row r="38" s="51" customFormat="1" customHeight="1" spans="1:10">
      <c r="A38" s="66"/>
      <c r="B38" s="67" t="s">
        <v>38</v>
      </c>
      <c r="C38" s="68">
        <f>SUM(C34)</f>
        <v>0</v>
      </c>
      <c r="D38" s="68">
        <f t="shared" ref="D38:E38" si="13">SUM(D34)</f>
        <v>1</v>
      </c>
      <c r="E38" s="68">
        <f t="shared" si="13"/>
        <v>0</v>
      </c>
      <c r="F38" s="69">
        <f>SUM(F34:F37)</f>
        <v>1851</v>
      </c>
      <c r="G38" s="69">
        <f t="shared" ref="G38:H38" si="14">SUM(G34:G37)</f>
        <v>0</v>
      </c>
      <c r="H38" s="69">
        <f t="shared" si="14"/>
        <v>1851</v>
      </c>
      <c r="I38" s="89"/>
      <c r="J38" s="98"/>
    </row>
    <row r="39" customHeight="1" spans="1:10">
      <c r="A39" s="62">
        <v>8</v>
      </c>
      <c r="B39" s="63" t="s">
        <v>39</v>
      </c>
      <c r="C39" s="64">
        <v>0</v>
      </c>
      <c r="D39" s="62">
        <v>1</v>
      </c>
      <c r="E39" s="64">
        <f t="shared" si="7"/>
        <v>0</v>
      </c>
      <c r="F39" s="65">
        <v>0</v>
      </c>
      <c r="G39" s="65">
        <v>0</v>
      </c>
      <c r="H39" s="65">
        <f t="shared" si="5"/>
        <v>0</v>
      </c>
      <c r="I39" s="86"/>
      <c r="J39" s="91" t="s">
        <v>40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6"/>
      <c r="J40" s="92"/>
    </row>
    <row r="41" s="51" customFormat="1" customHeight="1" spans="1:10">
      <c r="A41" s="66"/>
      <c r="B41" s="67" t="s">
        <v>41</v>
      </c>
      <c r="C41" s="68">
        <f>SUM(C39)</f>
        <v>0</v>
      </c>
      <c r="D41" s="68">
        <f t="shared" ref="D41:E41" si="15">SUM(D39)</f>
        <v>1</v>
      </c>
      <c r="E41" s="68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2">
        <v>9</v>
      </c>
      <c r="B42" s="63" t="s">
        <v>42</v>
      </c>
      <c r="C42" s="64">
        <v>0</v>
      </c>
      <c r="D42" s="62">
        <v>1</v>
      </c>
      <c r="E42" s="64">
        <f t="shared" si="7"/>
        <v>0</v>
      </c>
      <c r="F42" s="65">
        <v>0</v>
      </c>
      <c r="G42" s="65">
        <v>0</v>
      </c>
      <c r="H42" s="65">
        <f t="shared" si="5"/>
        <v>0</v>
      </c>
      <c r="I42" s="86"/>
      <c r="J42" s="87" t="s">
        <v>43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5"/>
        <v>0</v>
      </c>
      <c r="I43" s="86"/>
      <c r="J43" s="88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6"/>
      <c r="J44" s="88"/>
    </row>
    <row r="45" s="51" customFormat="1" customHeight="1" spans="1:10">
      <c r="A45" s="66"/>
      <c r="B45" s="67" t="s">
        <v>44</v>
      </c>
      <c r="C45" s="68">
        <f>SUM(C42)</f>
        <v>0</v>
      </c>
      <c r="D45" s="68">
        <f t="shared" ref="D45:E45" si="17">SUM(D42)</f>
        <v>1</v>
      </c>
      <c r="E45" s="68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ht="14" spans="1:10">
      <c r="A46" s="70">
        <v>10</v>
      </c>
      <c r="B46" s="63" t="s">
        <v>45</v>
      </c>
      <c r="C46" s="64">
        <v>0</v>
      </c>
      <c r="D46" s="62">
        <v>1</v>
      </c>
      <c r="E46" s="64">
        <f t="shared" si="7"/>
        <v>0</v>
      </c>
      <c r="F46" s="65">
        <v>121</v>
      </c>
      <c r="G46" s="65">
        <v>0</v>
      </c>
      <c r="H46" s="65">
        <f>F46+G46</f>
        <v>121</v>
      </c>
      <c r="I46" s="99" t="s">
        <v>46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9">F47+G47</f>
        <v>0</v>
      </c>
      <c r="I47" s="86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7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6"/>
      <c r="J52" s="97"/>
    </row>
    <row r="53" s="51" customFormat="1" customHeight="1" spans="1:10">
      <c r="A53" s="66"/>
      <c r="B53" s="67" t="s">
        <v>47</v>
      </c>
      <c r="C53" s="68">
        <f>SUM(C46)</f>
        <v>0</v>
      </c>
      <c r="D53" s="68">
        <f t="shared" ref="D53:E53" si="20">SUM(D46)</f>
        <v>1</v>
      </c>
      <c r="E53" s="68">
        <f t="shared" si="20"/>
        <v>0</v>
      </c>
      <c r="F53" s="69">
        <f>SUM(F46:F52)</f>
        <v>121</v>
      </c>
      <c r="G53" s="69">
        <f t="shared" ref="G53:H53" si="21">SUM(G46:G52)</f>
        <v>0</v>
      </c>
      <c r="H53" s="69">
        <f t="shared" si="21"/>
        <v>121</v>
      </c>
      <c r="I53" s="89"/>
      <c r="J53" s="98"/>
    </row>
    <row r="54" customHeight="1" spans="1:10">
      <c r="A54" s="66"/>
      <c r="B54" s="67" t="s">
        <v>48</v>
      </c>
      <c r="C54" s="68">
        <f>SUM(C53,C45,C41,C38,C33,C28,C25,C21,C16,C13)</f>
        <v>0</v>
      </c>
      <c r="D54" s="68">
        <f t="shared" ref="D54:H54" si="22">SUM(D53,D45,D41,D38,D33,D28,D25,D21,D16,D13)</f>
        <v>9</v>
      </c>
      <c r="E54" s="68">
        <f t="shared" si="22"/>
        <v>0</v>
      </c>
      <c r="F54" s="69">
        <f t="shared" si="22"/>
        <v>21783.3</v>
      </c>
      <c r="G54" s="69">
        <f t="shared" si="22"/>
        <v>0</v>
      </c>
      <c r="H54" s="69">
        <f t="shared" si="22"/>
        <v>21783.3</v>
      </c>
      <c r="I54" s="89"/>
      <c r="J54" s="100"/>
    </row>
    <row r="58" customHeight="1" spans="1:9">
      <c r="A58" s="77" t="s">
        <v>49</v>
      </c>
      <c r="B58" s="78"/>
      <c r="C58" s="79" t="s">
        <v>50</v>
      </c>
      <c r="D58" s="79"/>
      <c r="E58" s="79" t="s">
        <v>51</v>
      </c>
      <c r="F58" s="79"/>
      <c r="G58" s="79" t="s">
        <v>52</v>
      </c>
      <c r="H58" s="79"/>
      <c r="I58" s="101" t="s">
        <v>53</v>
      </c>
    </row>
    <row r="59" customHeight="1" spans="1:9">
      <c r="A59" s="80">
        <f>E54</f>
        <v>0</v>
      </c>
      <c r="B59" s="81"/>
      <c r="C59" s="81">
        <f>H54</f>
        <v>21783.3</v>
      </c>
      <c r="D59" s="81"/>
      <c r="E59" s="81">
        <f>F54</f>
        <v>21783.3</v>
      </c>
      <c r="F59" s="81"/>
      <c r="G59" s="81">
        <f>G54</f>
        <v>0</v>
      </c>
      <c r="H59" s="81"/>
      <c r="I59" s="102">
        <f>A59-C59</f>
        <v>-21783.3</v>
      </c>
    </row>
    <row r="61" customHeight="1" spans="1:9">
      <c r="A61" s="82" t="s">
        <v>54</v>
      </c>
      <c r="B61" s="83"/>
      <c r="C61" s="84" t="s">
        <v>55</v>
      </c>
      <c r="D61" s="82"/>
      <c r="E61" s="82" t="s">
        <v>56</v>
      </c>
      <c r="F61" s="82"/>
      <c r="G61" s="82" t="s">
        <v>57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>
        <v>43704</v>
      </c>
      <c r="G7" s="11"/>
      <c r="H7" s="10" t="s">
        <v>68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39"/>
      <c r="J8" s="16" t="s">
        <v>70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>
        <v>0</v>
      </c>
      <c r="H11" s="26"/>
      <c r="I11" s="41"/>
      <c r="J11" s="42"/>
      <c r="K11" s="43" t="s">
        <v>79</v>
      </c>
    </row>
    <row r="12" ht="23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1"/>
      <c r="J12" s="42"/>
      <c r="K12" s="43" t="s">
        <v>79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0</v>
      </c>
      <c r="H14" s="26"/>
      <c r="I14" s="41"/>
      <c r="J14" s="42"/>
      <c r="K14" s="43" t="s">
        <v>83</v>
      </c>
    </row>
    <row r="15" ht="20.1" customHeight="1" spans="2:11">
      <c r="B15" s="23">
        <v>5</v>
      </c>
      <c r="C15" s="24"/>
      <c r="D15" s="25" t="s">
        <v>45</v>
      </c>
      <c r="E15" s="28" t="s">
        <v>84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/>
      <c r="E23" s="17"/>
      <c r="F23" s="17" t="s">
        <v>55</v>
      </c>
      <c r="G23" s="17" t="s">
        <v>88</v>
      </c>
      <c r="H23" s="17"/>
      <c r="I23" s="17"/>
      <c r="J23" s="17" t="s">
        <v>57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王凤雨</v>
      </c>
      <c r="G28" s="7"/>
      <c r="H28" s="6" t="s">
        <v>61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67</v>
      </c>
      <c r="E30" s="10"/>
      <c r="F30" s="12">
        <f>F7</f>
        <v>43704</v>
      </c>
      <c r="G30" s="11"/>
      <c r="H30" s="10" t="s">
        <v>68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49" t="s">
        <v>76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87</v>
      </c>
      <c r="C38" s="17"/>
      <c r="D38" s="17"/>
      <c r="E38" s="17"/>
      <c r="F38" s="17" t="s">
        <v>55</v>
      </c>
      <c r="G38" s="17" t="s">
        <v>88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2023-07-07T04:34:12Z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