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<sst xmlns="http://schemas.openxmlformats.org/spreadsheetml/2006/main" count="147" uniqueCount="119">
  <si>
    <t>【借款报销单】</t>
  </si>
  <si>
    <t>团号：HMOA-241112-DJH881</t>
  </si>
  <si>
    <t>会议日期：2024.11.12-11.14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</si>
  <si>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</si>
  <si>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</si>
  <si>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</si>
  <si>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</si>
  <si>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</si>
  <si>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</si>
  <si>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</si>
  <si>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</si>
  <si>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</si>
  <si>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</si>
  <si>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</si>
  <si>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</si>
  <si>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</si>
  <si>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朱付军204.58</t>
  </si>
  <si>
    <t>可用项目：租车费、大交通、过路费、过桥费。
加油费（仅试驾活动可用，且只可使用活动当时当地的加油票）</t>
  </si>
  <si>
    <t>润夏打车406.77</t>
  </si>
  <si>
    <t>糖醋排骨</t>
  </si>
  <si>
    <t>董云团队大交通</t>
  </si>
  <si>
    <t>董云团队打车</t>
  </si>
  <si>
    <t>圣母团队打车</t>
  </si>
  <si>
    <t>初七团队</t>
  </si>
  <si>
    <t>难言团队</t>
  </si>
  <si>
    <t>卿卿</t>
  </si>
  <si>
    <t>篮球老李团队</t>
  </si>
  <si>
    <t>午餐肉艺术家团队</t>
  </si>
  <si>
    <t>雀奴团队大交通</t>
  </si>
  <si>
    <t>雀奴团队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</si>
  <si>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</si>
  <si>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</si>
  <si>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</si>
  <si>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</si>
  <si>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</si>
  <si>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</si>
  <si>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</si>
  <si>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</si>
  <si>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</si>
  <si>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圣母团队餐费</t>
  </si>
  <si>
    <t>需提供刷卡联、菜单（小票）</t>
  </si>
  <si>
    <t>1113晚餐</t>
  </si>
  <si>
    <t>巴奴</t>
  </si>
  <si>
    <t>1113午餐</t>
  </si>
  <si>
    <t>麦当劳1</t>
  </si>
  <si>
    <t>麦当劳2</t>
  </si>
  <si>
    <t>瑞幸</t>
  </si>
  <si>
    <t>水果</t>
  </si>
  <si>
    <t>活动餐费合计</t>
  </si>
  <si>
    <t>现地采买费用</t>
  </si>
  <si>
    <t>打包袋</t>
  </si>
  <si>
    <t>饼干</t>
  </si>
  <si>
    <t>百岁山</t>
  </si>
  <si>
    <t>果汁</t>
  </si>
  <si>
    <t>盒子</t>
  </si>
  <si>
    <t>现场采买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</si>
  <si>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</si>
  <si>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</si>
  <si>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</si>
  <si>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</si>
  <si>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</si>
  <si>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</si>
  <si>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</si>
  <si>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</si>
  <si>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</si>
  <si>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</si>
  <si>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</si>
  <si>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</si>
  <si>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</si>
  <si>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</si>
  <si>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李成龙酒店</t>
  </si>
  <si>
    <t>圣母团队托运</t>
  </si>
  <si>
    <t>快递到付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</si>
  <si>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</si>
  <si>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</si>
  <si>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</si>
  <si>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</si>
  <si>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</si>
  <si>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</si>
  <si>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</si>
  <si>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</si>
  <si>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</si>
  <si>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</si>
  <si>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</si>
  <si>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</si>
  <si>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</si>
  <si>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苏奕璇</t>
  </si>
  <si>
    <t>职位:</t>
  </si>
  <si>
    <t>实习生</t>
  </si>
  <si>
    <t>发生地:</t>
  </si>
  <si>
    <t>上海</t>
  </si>
  <si>
    <t>部门:</t>
  </si>
  <si>
    <t>业务7部</t>
  </si>
  <si>
    <t>发生日期:</t>
  </si>
  <si>
    <t>2024年11月11日-11月13日</t>
  </si>
  <si>
    <t>报销日期:</t>
  </si>
  <si>
    <t>团号:</t>
  </si>
  <si>
    <t xml:space="preserve">HMOA-241110-SXY600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</si>
  <si>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</si>
  <si>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</si>
  <si>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</si>
  <si>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</si>
  <si>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</si>
  <si>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</si>
  <si>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</si>
  <si>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</si>
  <si>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</si>
  <si>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</si>
  <si>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</si>
  <si>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</si>
  <si>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</si>
  <si>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</si>
  <si>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</si>
  <si>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</si>
  <si>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</si>
  <si>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</si>
  <si>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</si>
  <si>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</si>
  <si>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11月11日-11月13日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</si>
</sst>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91" zoomScaleNormal="91" workbookViewId="0">
      <selection activeCell="J8" sqref="J8:J21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204.58</v>
      </c>
      <c r="G8" s="57">
        <v>0</v>
      </c>
      <c r="H8" s="57">
        <v>204.58</v>
      </c>
      <c r="I8" s="74" t="s">
        <v>16</v>
      </c>
      <c r="J8" s="75" t="s">
        <v>17</v>
      </c>
    </row>
    <row r="9" customHeight="1" spans="1:10">
      <c r="A9" s="55"/>
      <c r="B9" s="56"/>
      <c r="C9" s="57"/>
      <c r="D9" s="55"/>
      <c r="E9" s="57"/>
      <c r="F9" s="72">
        <v>406.77</v>
      </c>
      <c r="G9" s="57">
        <v>0</v>
      </c>
      <c r="H9" s="72">
        <f t="shared" ref="H9:H14" si="0">F9</f>
        <v>406.77</v>
      </c>
      <c r="I9" s="76" t="s">
        <v>18</v>
      </c>
      <c r="J9" s="77"/>
    </row>
    <row r="10" customHeight="1" spans="1:10">
      <c r="A10" s="55"/>
      <c r="B10" s="56"/>
      <c r="C10" s="57"/>
      <c r="D10" s="55"/>
      <c r="E10" s="57"/>
      <c r="F10" s="72">
        <v>117.57</v>
      </c>
      <c r="G10" s="57">
        <v>0</v>
      </c>
      <c r="H10" s="72">
        <f t="shared" si="0"/>
        <v>117.57</v>
      </c>
      <c r="I10" s="76" t="s">
        <v>19</v>
      </c>
      <c r="J10" s="77"/>
    </row>
    <row r="11" customHeight="1" spans="1:10">
      <c r="A11" s="55"/>
      <c r="B11" s="56"/>
      <c r="C11" s="57"/>
      <c r="D11" s="55"/>
      <c r="E11" s="57"/>
      <c r="F11" s="72">
        <v>446</v>
      </c>
      <c r="G11" s="57">
        <v>0</v>
      </c>
      <c r="H11" s="72">
        <f t="shared" si="0"/>
        <v>446</v>
      </c>
      <c r="I11" s="74" t="s">
        <v>20</v>
      </c>
      <c r="J11" s="77"/>
    </row>
    <row r="12" customHeight="1" spans="1:10">
      <c r="A12" s="55"/>
      <c r="B12" s="56"/>
      <c r="C12" s="57"/>
      <c r="D12" s="55"/>
      <c r="E12" s="57"/>
      <c r="F12" s="73">
        <v>551.5</v>
      </c>
      <c r="G12" s="57">
        <v>0</v>
      </c>
      <c r="H12" s="72">
        <f t="shared" si="0"/>
        <v>551.5</v>
      </c>
      <c r="I12" s="74" t="s">
        <v>21</v>
      </c>
      <c r="J12" s="77"/>
    </row>
    <row r="13" customHeight="1" spans="1:10">
      <c r="A13" s="55"/>
      <c r="B13" s="56"/>
      <c r="C13" s="57"/>
      <c r="D13" s="55"/>
      <c r="E13" s="57"/>
      <c r="F13" s="73">
        <v>330.85</v>
      </c>
      <c r="G13" s="72">
        <v>98</v>
      </c>
      <c r="H13" s="72">
        <f>F13+G13</f>
        <v>428.85</v>
      </c>
      <c r="I13" s="74" t="s">
        <v>22</v>
      </c>
      <c r="J13" s="77"/>
    </row>
    <row r="14" customHeight="1" spans="1:10">
      <c r="A14" s="55"/>
      <c r="B14" s="56"/>
      <c r="C14" s="57"/>
      <c r="D14" s="55"/>
      <c r="E14" s="57"/>
      <c r="F14" s="72">
        <v>206.57</v>
      </c>
      <c r="G14" s="72">
        <v>212</v>
      </c>
      <c r="H14" s="57">
        <f>F14+G14</f>
        <v>418.57</v>
      </c>
      <c r="I14" s="74" t="s">
        <v>23</v>
      </c>
      <c r="J14" s="77"/>
    </row>
    <row r="15" customHeight="1" spans="1:10">
      <c r="A15" s="55"/>
      <c r="B15" s="56"/>
      <c r="C15" s="57"/>
      <c r="D15" s="55"/>
      <c r="E15" s="57"/>
      <c r="F15" s="72">
        <v>499.05</v>
      </c>
      <c r="G15" s="57">
        <v>0</v>
      </c>
      <c r="H15" s="72">
        <f t="shared" ref="H15:H20" si="1">F15</f>
        <v>499.05</v>
      </c>
      <c r="I15" s="74" t="s">
        <v>24</v>
      </c>
      <c r="J15" s="77"/>
    </row>
    <row r="16" customHeight="1" spans="1:10">
      <c r="A16" s="55"/>
      <c r="B16" s="56"/>
      <c r="C16" s="57"/>
      <c r="D16" s="55"/>
      <c r="E16" s="57"/>
      <c r="F16" s="57">
        <v>0</v>
      </c>
      <c r="G16" s="72">
        <v>46.62</v>
      </c>
      <c r="H16" s="57">
        <f>F16+G16</f>
        <v>46.62</v>
      </c>
      <c r="I16" s="74" t="s">
        <v>25</v>
      </c>
      <c r="J16" s="77"/>
    </row>
    <row r="17" customHeight="1" spans="1:10">
      <c r="A17" s="55"/>
      <c r="B17" s="56"/>
      <c r="C17" s="57"/>
      <c r="D17" s="55"/>
      <c r="E17" s="57"/>
      <c r="F17" s="72">
        <v>182.42</v>
      </c>
      <c r="G17" s="57">
        <v>0</v>
      </c>
      <c r="H17" s="72">
        <f t="shared" si="1"/>
        <v>182.42</v>
      </c>
      <c r="I17" s="74" t="s">
        <v>26</v>
      </c>
      <c r="J17" s="77"/>
    </row>
    <row r="18" customHeight="1" spans="1:10">
      <c r="A18" s="55"/>
      <c r="B18" s="56"/>
      <c r="C18" s="57"/>
      <c r="D18" s="55"/>
      <c r="E18" s="57"/>
      <c r="F18" s="57">
        <v>174.61</v>
      </c>
      <c r="G18" s="57">
        <v>0</v>
      </c>
      <c r="H18" s="72">
        <f t="shared" si="1"/>
        <v>174.61</v>
      </c>
      <c r="I18" s="74" t="s">
        <v>27</v>
      </c>
      <c r="J18" s="77"/>
    </row>
    <row r="19" customHeight="1" spans="1:10">
      <c r="A19" s="55"/>
      <c r="B19" s="56"/>
      <c r="C19" s="57"/>
      <c r="D19" s="55"/>
      <c r="E19" s="57"/>
      <c r="F19" s="57">
        <v>66.5</v>
      </c>
      <c r="G19" s="57">
        <v>0</v>
      </c>
      <c r="H19" s="72">
        <f t="shared" si="1"/>
        <v>66.5</v>
      </c>
      <c r="I19" s="74" t="s">
        <v>28</v>
      </c>
      <c r="J19" s="77"/>
    </row>
    <row r="20" customHeight="1" spans="1:10">
      <c r="A20" s="55"/>
      <c r="B20" s="56"/>
      <c r="C20" s="57"/>
      <c r="D20" s="55"/>
      <c r="E20" s="57"/>
      <c r="F20" s="57">
        <v>229.73</v>
      </c>
      <c r="G20" s="57">
        <v>0</v>
      </c>
      <c r="H20" s="72">
        <f t="shared" si="1"/>
        <v>229.73</v>
      </c>
      <c r="I20" s="74" t="s">
        <v>29</v>
      </c>
      <c r="J20" s="77"/>
    </row>
    <row r="21" s="46" customFormat="1" customHeight="1" spans="1:10">
      <c r="A21" s="58"/>
      <c r="B21" s="59" t="s">
        <v>30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3416.15</v>
      </c>
      <c r="G21" s="60">
        <f>SUM(G8:G20)</f>
        <v>356.62</v>
      </c>
      <c r="H21" s="60">
        <f>SUM(H8:H20)</f>
        <v>3772.77</v>
      </c>
      <c r="I21" s="58" t="s">
        <v>31</v>
      </c>
      <c r="J21" s="78"/>
    </row>
    <row r="22" customHeight="1" spans="1:10">
      <c r="A22" s="61">
        <v>2</v>
      </c>
      <c r="B22" s="62" t="s">
        <v>32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33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34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35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36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ref="H26:H34" si="3"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3"/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3"/>
        <v>0</v>
      </c>
      <c r="I28" s="55"/>
      <c r="J28" s="81"/>
    </row>
    <row r="29" s="46" customFormat="1" customHeight="1" spans="1:10">
      <c r="A29" s="58"/>
      <c r="B29" s="59" t="s">
        <v>37</v>
      </c>
      <c r="C29" s="60">
        <f>SUM(C25)</f>
        <v>0</v>
      </c>
      <c r="D29" s="60">
        <f t="shared" ref="D29:E29" si="4">SUM(D25)</f>
        <v>0</v>
      </c>
      <c r="E29" s="60">
        <f t="shared" si="4"/>
        <v>0</v>
      </c>
      <c r="F29" s="60">
        <f>SUM(F25:F28)</f>
        <v>0</v>
      </c>
      <c r="G29" s="60">
        <f t="shared" ref="G29:H29" si="5">SUM(G25:G28)</f>
        <v>0</v>
      </c>
      <c r="H29" s="60">
        <f t="shared" si="5"/>
        <v>0</v>
      </c>
      <c r="I29" s="58"/>
      <c r="J29" s="82"/>
    </row>
    <row r="30" customHeight="1" spans="1:10">
      <c r="A30" s="55">
        <v>4</v>
      </c>
      <c r="B30" s="56" t="s">
        <v>38</v>
      </c>
      <c r="C30" s="57">
        <v>0</v>
      </c>
      <c r="D30" s="55"/>
      <c r="E30" s="57">
        <f>C30*D30</f>
        <v>0</v>
      </c>
      <c r="F30" s="57">
        <f>141+11+43.5+183+18</f>
        <v>396.5</v>
      </c>
      <c r="G30" s="57">
        <v>0</v>
      </c>
      <c r="H30" s="57">
        <f t="shared" si="3"/>
        <v>396.5</v>
      </c>
      <c r="I30" s="74" t="s">
        <v>39</v>
      </c>
      <c r="J30" s="80" t="s">
        <v>40</v>
      </c>
    </row>
    <row r="31" customHeight="1" spans="1:10">
      <c r="A31" s="55"/>
      <c r="B31" s="56"/>
      <c r="C31" s="57"/>
      <c r="D31" s="55"/>
      <c r="E31" s="57"/>
      <c r="F31" s="57">
        <v>1760</v>
      </c>
      <c r="G31" s="57">
        <v>0</v>
      </c>
      <c r="H31" s="57">
        <f t="shared" si="3"/>
        <v>1760</v>
      </c>
      <c r="I31" s="74" t="s">
        <v>41</v>
      </c>
      <c r="J31" s="81"/>
    </row>
    <row r="32" customHeight="1" spans="1:10">
      <c r="A32" s="55"/>
      <c r="B32" s="56"/>
      <c r="C32" s="57"/>
      <c r="D32" s="55"/>
      <c r="E32" s="57"/>
      <c r="F32" s="57">
        <v>662</v>
      </c>
      <c r="G32" s="57">
        <v>0</v>
      </c>
      <c r="H32" s="57">
        <f t="shared" si="3"/>
        <v>662</v>
      </c>
      <c r="I32" s="74" t="s">
        <v>42</v>
      </c>
      <c r="J32" s="81"/>
    </row>
    <row r="33" customHeight="1" spans="1:10">
      <c r="A33" s="55"/>
      <c r="B33" s="56"/>
      <c r="C33" s="57"/>
      <c r="D33" s="55"/>
      <c r="E33" s="57"/>
      <c r="F33" s="57">
        <v>5229</v>
      </c>
      <c r="G33" s="57">
        <v>0</v>
      </c>
      <c r="H33" s="57">
        <f t="shared" si="3"/>
        <v>5229</v>
      </c>
      <c r="I33" s="74" t="s">
        <v>43</v>
      </c>
      <c r="J33" s="81"/>
    </row>
    <row r="34" customHeight="1" spans="1:10">
      <c r="A34" s="55"/>
      <c r="B34" s="56"/>
      <c r="C34" s="57"/>
      <c r="D34" s="55"/>
      <c r="E34" s="57"/>
      <c r="F34" s="57">
        <v>332.91</v>
      </c>
      <c r="G34" s="57">
        <v>0</v>
      </c>
      <c r="H34" s="57">
        <f t="shared" si="3"/>
        <v>332.91</v>
      </c>
      <c r="I34" s="74" t="s">
        <v>44</v>
      </c>
      <c r="J34" s="81"/>
    </row>
    <row r="35" customHeight="1" spans="1:10">
      <c r="A35" s="55"/>
      <c r="B35" s="56"/>
      <c r="C35" s="57"/>
      <c r="D35" s="55"/>
      <c r="E35" s="57"/>
      <c r="F35" s="57">
        <v>529.41</v>
      </c>
      <c r="G35" s="57">
        <v>0</v>
      </c>
      <c r="H35" s="57">
        <f t="shared" ref="H35:H39" si="6">F35+G35</f>
        <v>529.41</v>
      </c>
      <c r="I35" s="74" t="s">
        <v>45</v>
      </c>
      <c r="J35" s="81"/>
    </row>
    <row r="36" customHeight="1" spans="1:10">
      <c r="A36" s="55"/>
      <c r="B36" s="56"/>
      <c r="C36" s="57"/>
      <c r="D36" s="55"/>
      <c r="E36" s="57"/>
      <c r="F36" s="57">
        <v>380</v>
      </c>
      <c r="G36" s="57">
        <v>0</v>
      </c>
      <c r="H36" s="57">
        <f t="shared" si="6"/>
        <v>380</v>
      </c>
      <c r="I36" s="74" t="s">
        <v>46</v>
      </c>
      <c r="J36" s="81"/>
    </row>
    <row r="37" customHeight="1" spans="1:10">
      <c r="A37" s="55"/>
      <c r="B37" s="56"/>
      <c r="C37" s="57"/>
      <c r="D37" s="55"/>
      <c r="E37" s="57"/>
      <c r="F37" s="57">
        <v>396.02</v>
      </c>
      <c r="G37" s="57">
        <v>0</v>
      </c>
      <c r="H37" s="57">
        <f t="shared" si="6"/>
        <v>396.02</v>
      </c>
      <c r="I37" s="74" t="s">
        <v>47</v>
      </c>
      <c r="J37" s="81"/>
    </row>
    <row r="38" s="46" customFormat="1" customHeight="1" spans="1:10">
      <c r="A38" s="58"/>
      <c r="B38" s="59" t="s">
        <v>48</v>
      </c>
      <c r="C38" s="60">
        <f>SUM(C30)</f>
        <v>0</v>
      </c>
      <c r="D38" s="60">
        <f t="shared" ref="D38:E38" si="7">SUM(D30)</f>
        <v>0</v>
      </c>
      <c r="E38" s="60">
        <f t="shared" si="7"/>
        <v>0</v>
      </c>
      <c r="F38" s="60">
        <f>SUM(F30:F37)</f>
        <v>9685.84</v>
      </c>
      <c r="G38" s="60">
        <f>SUM(G30:G37)</f>
        <v>0</v>
      </c>
      <c r="H38" s="60">
        <f>SUM(H30:H37)</f>
        <v>9685.84</v>
      </c>
      <c r="I38" s="58"/>
      <c r="J38" s="82"/>
    </row>
    <row r="39" customHeight="1" spans="1:10">
      <c r="A39" s="61">
        <v>5</v>
      </c>
      <c r="B39" s="62" t="s">
        <v>49</v>
      </c>
      <c r="C39" s="63">
        <v>0</v>
      </c>
      <c r="D39" s="61"/>
      <c r="E39" s="63">
        <f>C39*D39</f>
        <v>0</v>
      </c>
      <c r="F39" s="57">
        <v>161.2</v>
      </c>
      <c r="G39" s="57">
        <v>0</v>
      </c>
      <c r="H39" s="57">
        <f t="shared" si="6"/>
        <v>161.2</v>
      </c>
      <c r="I39" s="76" t="s">
        <v>50</v>
      </c>
      <c r="J39" s="75"/>
    </row>
    <row r="40" customHeight="1" spans="1:10">
      <c r="A40" s="67"/>
      <c r="B40" s="68"/>
      <c r="C40" s="69"/>
      <c r="D40" s="67"/>
      <c r="E40" s="69"/>
      <c r="F40" s="57">
        <v>19.9</v>
      </c>
      <c r="G40" s="57">
        <v>0</v>
      </c>
      <c r="H40" s="57">
        <f t="shared" ref="H40:H50" si="8">F40+G40</f>
        <v>19.9</v>
      </c>
      <c r="I40" s="76" t="s">
        <v>51</v>
      </c>
      <c r="J40" s="77"/>
    </row>
    <row r="41" customHeight="1" spans="1:10">
      <c r="A41" s="67"/>
      <c r="B41" s="68"/>
      <c r="C41" s="69"/>
      <c r="D41" s="67"/>
      <c r="E41" s="69"/>
      <c r="F41" s="57">
        <v>19.53</v>
      </c>
      <c r="G41" s="57">
        <v>0</v>
      </c>
      <c r="H41" s="57">
        <f t="shared" si="8"/>
        <v>19.53</v>
      </c>
      <c r="I41" s="76" t="s">
        <v>51</v>
      </c>
      <c r="J41" s="77"/>
    </row>
    <row r="42" customHeight="1" spans="1:10">
      <c r="A42" s="67"/>
      <c r="B42" s="68"/>
      <c r="C42" s="69"/>
      <c r="D42" s="67"/>
      <c r="E42" s="69"/>
      <c r="F42" s="57">
        <v>64.82</v>
      </c>
      <c r="G42" s="57">
        <v>0</v>
      </c>
      <c r="H42" s="57">
        <f t="shared" si="8"/>
        <v>64.82</v>
      </c>
      <c r="I42" s="76" t="s">
        <v>52</v>
      </c>
      <c r="J42" s="77"/>
    </row>
    <row r="43" customHeight="1" spans="1:10">
      <c r="A43" s="67"/>
      <c r="B43" s="68"/>
      <c r="C43" s="69"/>
      <c r="D43" s="67"/>
      <c r="E43" s="69"/>
      <c r="F43" s="57">
        <v>108.79</v>
      </c>
      <c r="G43" s="57">
        <v>0</v>
      </c>
      <c r="H43" s="57">
        <f t="shared" si="8"/>
        <v>108.79</v>
      </c>
      <c r="I43" s="76" t="s">
        <v>53</v>
      </c>
      <c r="J43" s="77"/>
    </row>
    <row r="44" customHeight="1" spans="1:10">
      <c r="A44" s="67"/>
      <c r="B44" s="68"/>
      <c r="C44" s="69"/>
      <c r="D44" s="67"/>
      <c r="E44" s="69"/>
      <c r="F44" s="57">
        <v>67.82</v>
      </c>
      <c r="G44" s="57">
        <v>0</v>
      </c>
      <c r="H44" s="57">
        <f t="shared" si="8"/>
        <v>67.82</v>
      </c>
      <c r="I44" s="76" t="s">
        <v>54</v>
      </c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200</v>
      </c>
      <c r="H45" s="57">
        <f t="shared" si="8"/>
        <v>200</v>
      </c>
      <c r="I45" s="76" t="s">
        <v>55</v>
      </c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8"/>
        <v>0</v>
      </c>
      <c r="I46" s="74"/>
      <c r="J46" s="77"/>
    </row>
    <row r="47" s="46" customFormat="1" customHeight="1" spans="1:10">
      <c r="A47" s="58"/>
      <c r="B47" s="59" t="s">
        <v>56</v>
      </c>
      <c r="C47" s="60">
        <f>SUM(C39)</f>
        <v>0</v>
      </c>
      <c r="D47" s="60">
        <f t="shared" ref="D47:E47" si="9">SUM(D39)</f>
        <v>0</v>
      </c>
      <c r="E47" s="60">
        <f t="shared" si="9"/>
        <v>0</v>
      </c>
      <c r="F47" s="60">
        <f>SUM(F39:F46)</f>
        <v>442.06</v>
      </c>
      <c r="G47" s="60">
        <f>SUM(G39:G46)</f>
        <v>200</v>
      </c>
      <c r="H47" s="60">
        <f>SUM(H39:H46)</f>
        <v>642.06</v>
      </c>
      <c r="I47" s="58"/>
      <c r="J47" s="78"/>
    </row>
    <row r="48" customHeight="1" spans="1:10">
      <c r="A48" s="55">
        <v>6</v>
      </c>
      <c r="B48" s="56" t="s">
        <v>57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10">F48+G48</f>
        <v>0</v>
      </c>
      <c r="I48" s="55"/>
      <c r="J48" s="75" t="s">
        <v>58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10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10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10"/>
        <v>0</v>
      </c>
      <c r="I51" s="55"/>
      <c r="J51" s="81"/>
    </row>
    <row r="52" s="46" customFormat="1" customHeight="1" spans="1:10">
      <c r="A52" s="58"/>
      <c r="B52" s="59" t="s">
        <v>59</v>
      </c>
      <c r="C52" s="60">
        <f>SUM(C48)</f>
        <v>0</v>
      </c>
      <c r="D52" s="60">
        <f t="shared" ref="D52:E52" si="11">SUM(D48)</f>
        <v>0</v>
      </c>
      <c r="E52" s="60">
        <f t="shared" si="11"/>
        <v>0</v>
      </c>
      <c r="F52" s="60">
        <f>SUM(F48:F51)</f>
        <v>0</v>
      </c>
      <c r="G52" s="60">
        <f t="shared" ref="G52:H52" si="12">SUM(G48:G51)</f>
        <v>0</v>
      </c>
      <c r="H52" s="60">
        <f t="shared" si="12"/>
        <v>0</v>
      </c>
      <c r="I52" s="58"/>
      <c r="J52" s="82"/>
    </row>
    <row r="53" customHeight="1" spans="1:10">
      <c r="A53" s="55">
        <v>7</v>
      </c>
      <c r="B53" s="56" t="s">
        <v>60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61</v>
      </c>
      <c r="C55" s="60">
        <f>SUM(C53)</f>
        <v>0</v>
      </c>
      <c r="D55" s="60">
        <f t="shared" ref="D55:E55" si="13">SUM(D53)</f>
        <v>0</v>
      </c>
      <c r="E55" s="60">
        <f t="shared" si="13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62</v>
      </c>
      <c r="C56" s="57">
        <v>0</v>
      </c>
      <c r="D56" s="55"/>
      <c r="E56" s="57">
        <f t="shared" ref="E54:E63" si="14">C56*D56</f>
        <v>0</v>
      </c>
      <c r="F56" s="57">
        <v>0</v>
      </c>
      <c r="G56" s="57">
        <v>0</v>
      </c>
      <c r="H56" s="57">
        <f t="shared" ref="H56:H61" si="15">F56+G56</f>
        <v>0</v>
      </c>
      <c r="I56" s="55"/>
      <c r="J56" s="80" t="s">
        <v>63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5"/>
        <v>0</v>
      </c>
      <c r="I57" s="55"/>
      <c r="J57" s="81"/>
    </row>
    <row r="58" s="46" customFormat="1" customHeight="1" spans="1:10">
      <c r="A58" s="58"/>
      <c r="B58" s="59" t="s">
        <v>64</v>
      </c>
      <c r="C58" s="60">
        <f>SUM(C56)</f>
        <v>0</v>
      </c>
      <c r="D58" s="60">
        <f t="shared" ref="D58:E58" si="16">SUM(D56)</f>
        <v>0</v>
      </c>
      <c r="E58" s="60">
        <f t="shared" si="16"/>
        <v>0</v>
      </c>
      <c r="F58" s="60">
        <f>SUM(F56:F57)</f>
        <v>0</v>
      </c>
      <c r="G58" s="60">
        <f t="shared" ref="G58:H58" si="17">SUM(G56:G57)</f>
        <v>0</v>
      </c>
      <c r="H58" s="60">
        <f t="shared" si="17"/>
        <v>0</v>
      </c>
      <c r="I58" s="58"/>
      <c r="J58" s="82"/>
    </row>
    <row r="59" customHeight="1" spans="1:10">
      <c r="A59" s="55">
        <v>9</v>
      </c>
      <c r="B59" s="56" t="s">
        <v>65</v>
      </c>
      <c r="C59" s="57">
        <v>0</v>
      </c>
      <c r="D59" s="55"/>
      <c r="E59" s="57">
        <f t="shared" si="14"/>
        <v>0</v>
      </c>
      <c r="F59" s="57">
        <v>0</v>
      </c>
      <c r="G59" s="57">
        <v>0</v>
      </c>
      <c r="H59" s="57">
        <f t="shared" si="15"/>
        <v>0</v>
      </c>
      <c r="I59" s="55"/>
      <c r="J59" s="75" t="s">
        <v>66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5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5"/>
        <v>0</v>
      </c>
      <c r="I61" s="55"/>
      <c r="J61" s="77"/>
    </row>
    <row r="62" s="46" customFormat="1" customHeight="1" spans="1:10">
      <c r="A62" s="58"/>
      <c r="B62" s="59" t="s">
        <v>67</v>
      </c>
      <c r="C62" s="60">
        <f>SUM(C59)</f>
        <v>0</v>
      </c>
      <c r="D62" s="60">
        <f t="shared" ref="D62:E62" si="18">SUM(D59)</f>
        <v>0</v>
      </c>
      <c r="E62" s="60">
        <f t="shared" si="18"/>
        <v>0</v>
      </c>
      <c r="F62" s="60">
        <f>SUM(F59:F61)</f>
        <v>0</v>
      </c>
      <c r="G62" s="60" t="s">
        <v>68</v>
      </c>
      <c r="H62" s="60">
        <f t="shared" ref="H62" si="19">SUM(H59:H61)</f>
        <v>0</v>
      </c>
      <c r="I62" s="58"/>
      <c r="J62" s="78"/>
    </row>
    <row r="63" customHeight="1" spans="1:10">
      <c r="A63" s="61">
        <v>10</v>
      </c>
      <c r="B63" s="56" t="s">
        <v>69</v>
      </c>
      <c r="C63" s="57">
        <v>0</v>
      </c>
      <c r="D63" s="55"/>
      <c r="E63" s="57">
        <f t="shared" si="14"/>
        <v>0</v>
      </c>
      <c r="F63" s="57">
        <v>535</v>
      </c>
      <c r="G63" s="57">
        <v>0</v>
      </c>
      <c r="H63" s="57">
        <f>F63+G63</f>
        <v>535</v>
      </c>
      <c r="I63" s="76" t="s">
        <v>70</v>
      </c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45</v>
      </c>
      <c r="H64" s="57">
        <f>F64+G64</f>
        <v>45</v>
      </c>
      <c r="I64" s="76" t="s">
        <v>71</v>
      </c>
      <c r="J64" s="81"/>
    </row>
    <row r="65" customHeight="1" spans="1:10">
      <c r="A65" s="67"/>
      <c r="B65" s="56"/>
      <c r="C65" s="57"/>
      <c r="D65" s="55"/>
      <c r="E65" s="57"/>
      <c r="F65" s="57">
        <v>38.84</v>
      </c>
      <c r="G65" s="57">
        <v>0</v>
      </c>
      <c r="H65" s="57">
        <f>F65+G65</f>
        <v>38.84</v>
      </c>
      <c r="I65" s="76" t="s">
        <v>72</v>
      </c>
      <c r="J65" s="81"/>
    </row>
    <row r="66" s="46" customFormat="1" customHeight="1" spans="1:10">
      <c r="A66" s="58"/>
      <c r="B66" s="59" t="s">
        <v>73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573.84</v>
      </c>
      <c r="G66" s="60">
        <f>SUM(G63:G65)</f>
        <v>45</v>
      </c>
      <c r="H66" s="60">
        <f>SUM(H63:H65)</f>
        <v>618.84</v>
      </c>
      <c r="I66" s="58"/>
      <c r="J66" s="82"/>
    </row>
    <row r="67" customHeight="1" spans="1:10">
      <c r="A67" s="58"/>
      <c r="B67" s="59" t="s">
        <v>74</v>
      </c>
      <c r="C67" s="60">
        <f t="shared" ref="C67:H67" si="20">SUM(C66,C62,C58,C55,C52,C47,C38,C29,C24,C21)</f>
        <v>0</v>
      </c>
      <c r="D67" s="60">
        <f t="shared" si="20"/>
        <v>0</v>
      </c>
      <c r="E67" s="60">
        <f t="shared" si="20"/>
        <v>0</v>
      </c>
      <c r="F67" s="60">
        <f t="shared" si="20"/>
        <v>14117.89</v>
      </c>
      <c r="G67" s="60">
        <f t="shared" si="20"/>
        <v>601.62</v>
      </c>
      <c r="H67" s="60">
        <f t="shared" si="20"/>
        <v>14719.51</v>
      </c>
      <c r="I67" s="58"/>
      <c r="J67" s="90"/>
    </row>
    <row r="71" customHeight="1" spans="1:9">
      <c r="A71" s="84" t="s">
        <v>75</v>
      </c>
      <c r="B71" s="85"/>
      <c r="C71" s="86" t="s">
        <v>76</v>
      </c>
      <c r="D71" s="86"/>
      <c r="E71" s="86" t="s">
        <v>77</v>
      </c>
      <c r="F71" s="86"/>
      <c r="G71" s="86" t="s">
        <v>78</v>
      </c>
      <c r="H71" s="86"/>
      <c r="I71" s="91" t="s">
        <v>79</v>
      </c>
    </row>
    <row r="72" customHeight="1" spans="1:9">
      <c r="A72" s="87">
        <v>15000</v>
      </c>
      <c r="B72" s="88"/>
      <c r="C72" s="88">
        <f>H67</f>
        <v>14719.51</v>
      </c>
      <c r="D72" s="88"/>
      <c r="E72" s="88">
        <f>F67</f>
        <v>14117.89</v>
      </c>
      <c r="F72" s="88"/>
      <c r="G72" s="88">
        <f>G67</f>
        <v>601.62</v>
      </c>
      <c r="H72" s="88"/>
      <c r="I72" s="92">
        <f>A72-C72</f>
        <v>280.49</v>
      </c>
    </row>
    <row r="74" customHeight="1" spans="1:9">
      <c r="A74" s="46" t="s">
        <v>80</v>
      </c>
      <c r="B74" s="46"/>
      <c r="C74" s="89" t="s">
        <v>81</v>
      </c>
      <c r="D74" s="46"/>
      <c r="E74" s="46" t="s">
        <v>82</v>
      </c>
      <c r="F74" s="46"/>
      <c r="G74" s="46" t="s">
        <v>83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76" zoomScaleNormal="76" workbookViewId="0">
      <selection activeCell="O32" sqref="O32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85</v>
      </c>
      <c r="E5" s="6"/>
      <c r="F5" s="25" t="s">
        <v>86</v>
      </c>
      <c r="G5" s="25"/>
      <c r="H5" s="6" t="s">
        <v>87</v>
      </c>
      <c r="I5" s="5"/>
      <c r="J5" s="25" t="s">
        <v>88</v>
      </c>
      <c r="K5" s="31"/>
    </row>
    <row r="6" ht="20.1" customHeight="1" spans="2:11">
      <c r="B6" s="7"/>
      <c r="C6" s="8"/>
      <c r="D6" s="9" t="s">
        <v>89</v>
      </c>
      <c r="E6" s="9"/>
      <c r="F6" s="26" t="s">
        <v>90</v>
      </c>
      <c r="G6" s="26"/>
      <c r="H6" s="9" t="s">
        <v>91</v>
      </c>
      <c r="I6" s="8"/>
      <c r="J6" s="26" t="s">
        <v>92</v>
      </c>
      <c r="K6" s="32"/>
    </row>
    <row r="7" ht="20.1" customHeight="1" spans="2:11">
      <c r="B7" s="7"/>
      <c r="C7" s="8"/>
      <c r="D7" s="9" t="s">
        <v>93</v>
      </c>
      <c r="E7" s="9"/>
      <c r="F7" s="26" t="s">
        <v>94</v>
      </c>
      <c r="G7" s="26"/>
      <c r="H7" s="9" t="s">
        <v>95</v>
      </c>
      <c r="I7" s="8"/>
      <c r="J7" s="33">
        <v>45614</v>
      </c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96</v>
      </c>
      <c r="I8" s="11"/>
      <c r="J8" s="27" t="s">
        <v>97</v>
      </c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98</v>
      </c>
      <c r="E10" s="13" t="s">
        <v>99</v>
      </c>
      <c r="F10" s="14"/>
      <c r="G10" s="20" t="s">
        <v>100</v>
      </c>
      <c r="H10" s="14" t="s">
        <v>101</v>
      </c>
      <c r="I10" s="13" t="s">
        <v>102</v>
      </c>
      <c r="J10" s="14"/>
      <c r="K10" s="20" t="s">
        <v>103</v>
      </c>
    </row>
    <row r="11" ht="20.1" customHeight="1" spans="2:11">
      <c r="B11" s="15">
        <v>1</v>
      </c>
      <c r="C11" s="16"/>
      <c r="D11" s="17" t="s">
        <v>104</v>
      </c>
      <c r="E11" s="15" t="s">
        <v>105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106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107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108</v>
      </c>
      <c r="F14" s="16"/>
      <c r="G14" s="28">
        <v>187.78</v>
      </c>
      <c r="H14" s="28">
        <v>155.4</v>
      </c>
      <c r="I14" s="35">
        <v>32.38</v>
      </c>
      <c r="J14" s="36"/>
      <c r="K14" s="37"/>
    </row>
    <row r="15" ht="20.1" customHeight="1" spans="2:11">
      <c r="B15" s="15">
        <v>5</v>
      </c>
      <c r="C15" s="16"/>
      <c r="D15" s="17" t="s">
        <v>69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74</v>
      </c>
      <c r="C16" s="19"/>
      <c r="D16" s="19"/>
      <c r="E16" s="19"/>
      <c r="F16" s="14"/>
      <c r="G16" s="29">
        <f>SUM(G11:G15)</f>
        <v>187.78</v>
      </c>
      <c r="H16" s="29">
        <f>SUM(H11:H15)</f>
        <v>155.4</v>
      </c>
      <c r="I16" s="38">
        <f>SUM(I11:J15)</f>
        <v>32.38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101</v>
      </c>
      <c r="C18" s="20"/>
      <c r="D18" s="20"/>
      <c r="E18" s="20"/>
      <c r="F18" s="20"/>
      <c r="G18" s="20" t="s">
        <v>109</v>
      </c>
      <c r="H18" s="20"/>
      <c r="I18" s="20"/>
      <c r="J18" s="20"/>
      <c r="K18" s="20" t="s">
        <v>110</v>
      </c>
    </row>
    <row r="19" ht="20.1" customHeight="1" spans="2:11">
      <c r="B19" s="21">
        <f>H16</f>
        <v>155.4</v>
      </c>
      <c r="C19" s="21"/>
      <c r="D19" s="21"/>
      <c r="E19" s="21"/>
      <c r="F19" s="21"/>
      <c r="G19" s="21">
        <f>I16</f>
        <v>32.38</v>
      </c>
      <c r="H19" s="21"/>
      <c r="I19" s="21"/>
      <c r="J19" s="21"/>
      <c r="K19" s="43">
        <f>SUM(B19:J19)</f>
        <v>187.78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111</v>
      </c>
      <c r="C21" s="8"/>
      <c r="D21" s="8"/>
      <c r="E21" s="8"/>
      <c r="F21" s="8" t="s">
        <v>81</v>
      </c>
      <c r="G21" s="8" t="s">
        <v>112</v>
      </c>
      <c r="H21" s="8"/>
      <c r="I21" s="8"/>
      <c r="J21" s="8" t="s">
        <v>83</v>
      </c>
      <c r="K21" s="8"/>
    </row>
    <row r="24" ht="20.4" spans="1:11">
      <c r="A24" s="2" t="s">
        <v>113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85</v>
      </c>
      <c r="E26" s="6"/>
      <c r="F26" s="25" t="s">
        <v>86</v>
      </c>
      <c r="G26" s="25"/>
      <c r="H26" s="6" t="s">
        <v>87</v>
      </c>
      <c r="I26" s="5"/>
      <c r="J26" s="25" t="s">
        <v>88</v>
      </c>
      <c r="K26" s="31"/>
    </row>
    <row r="27" ht="20.1" customHeight="1" spans="2:11">
      <c r="B27" s="7"/>
      <c r="C27" s="8"/>
      <c r="D27" s="9" t="s">
        <v>89</v>
      </c>
      <c r="E27" s="9"/>
      <c r="F27" s="26" t="s">
        <v>90</v>
      </c>
      <c r="G27" s="26"/>
      <c r="H27" s="9" t="s">
        <v>91</v>
      </c>
      <c r="I27" s="8"/>
      <c r="J27" s="26" t="s">
        <v>92</v>
      </c>
      <c r="K27" s="32"/>
    </row>
    <row r="28" ht="20.1" customHeight="1" spans="2:11">
      <c r="B28" s="7"/>
      <c r="C28" s="8"/>
      <c r="D28" s="9" t="s">
        <v>93</v>
      </c>
      <c r="E28" s="9"/>
      <c r="F28" s="26" t="s">
        <v>94</v>
      </c>
      <c r="G28" s="26"/>
      <c r="H28" s="9" t="s">
        <v>95</v>
      </c>
      <c r="I28" s="8"/>
      <c r="J28" s="33">
        <v>45614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96</v>
      </c>
      <c r="I29" s="11"/>
      <c r="J29" s="27" t="s">
        <v>97</v>
      </c>
      <c r="K29" s="34"/>
    </row>
    <row r="30" ht="20.1" customHeight="1"/>
    <row r="31" ht="20.1" customHeight="1" spans="2:11">
      <c r="B31" s="22"/>
      <c r="C31" s="22"/>
      <c r="D31" s="23" t="s">
        <v>114</v>
      </c>
      <c r="E31" s="22" t="s">
        <v>115</v>
      </c>
      <c r="F31" s="22"/>
      <c r="G31" s="28" t="s">
        <v>116</v>
      </c>
      <c r="H31" s="28" t="s">
        <v>117</v>
      </c>
      <c r="I31" s="28" t="s">
        <v>74</v>
      </c>
      <c r="J31" s="28"/>
      <c r="K31" s="44" t="s">
        <v>103</v>
      </c>
    </row>
    <row r="32" ht="20.1" customHeight="1" spans="2:11">
      <c r="B32" s="22">
        <v>1</v>
      </c>
      <c r="C32" s="22"/>
      <c r="D32" s="24" t="s">
        <v>90</v>
      </c>
      <c r="E32" s="22" t="s">
        <v>118</v>
      </c>
      <c r="F32" s="22"/>
      <c r="G32" s="28">
        <v>100</v>
      </c>
      <c r="H32" s="28">
        <v>2</v>
      </c>
      <c r="I32" s="35">
        <v>200</v>
      </c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111</v>
      </c>
      <c r="C36" s="8"/>
      <c r="D36" s="8"/>
      <c r="E36" s="8"/>
      <c r="F36" s="8" t="s">
        <v>81</v>
      </c>
      <c r="G36" s="8" t="s">
        <v>112</v>
      </c>
      <c r="H36" s="8"/>
      <c r="I36" s="8"/>
      <c r="J36" s="8" t="s">
        <v>83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2014-04-19T16:52:00Z</dcterms:created>
  <cp:lastPrinted>2017-09-10T13:53:00Z</cp:lastPrinted>
  <dcterms:modified xsi:type="dcterms:W3CDTF">2024-11-21T14:26:28Z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A7B1B8C091783399F5AD3E67AC1C628A_43</vt:lpwstr>
  </property>
</Properties>
</file>