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325"/>
  <workbookPr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8_{4A26A941-5041-42AA-AA05-16AD7DDE36B5}" xr6:coauthVersionLast="45" xr6:coauthVersionMax="45" xr10:uidLastSave="{00000000-0000-0000-0000-000000000000}"/>
  <bookViews>
    <workbookView xWindow="-103" yWindow="-103" windowWidth="16663" windowHeight="8863" xr2:uid="{00000000-000D-0000-FFFF-FFFF00000000}"/>
  </bookViews>
  <sheets>
    <sheet name="方案三报价" sheetId="9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50" i="9" l="1"/>
  <c r="F49" i="9"/>
  <c r="F48" i="9"/>
  <c r="F51" i="9" s="1"/>
  <c r="D13" i="9" s="1"/>
  <c r="F44" i="9"/>
  <c r="F43" i="9"/>
  <c r="F42" i="9"/>
  <c r="F41" i="9"/>
  <c r="F37" i="9"/>
  <c r="F36" i="9"/>
  <c r="F35" i="9"/>
  <c r="F34" i="9"/>
  <c r="F33" i="9"/>
  <c r="F32" i="9"/>
  <c r="F31" i="9"/>
  <c r="F30" i="9"/>
  <c r="F29" i="9"/>
  <c r="F28" i="9"/>
  <c r="F23" i="9"/>
  <c r="F22" i="9"/>
  <c r="F21" i="9"/>
  <c r="F20" i="9"/>
  <c r="F24" i="9" s="1"/>
  <c r="F19" i="9"/>
  <c r="F45" i="9" l="1"/>
  <c r="D12" i="9" s="1"/>
  <c r="F38" i="9"/>
  <c r="D11" i="9" s="1"/>
  <c r="D10" i="9"/>
  <c r="C54" i="9" l="1"/>
  <c r="F54" i="9" s="1"/>
  <c r="F55" i="9" s="1"/>
  <c r="D14" i="9" s="1"/>
  <c r="C58" i="9" l="1"/>
  <c r="F58" i="9" s="1"/>
  <c r="F59" i="9" s="1"/>
  <c r="D15" i="9" s="1"/>
  <c r="D16" i="9" s="1"/>
</calcChain>
</file>

<file path=xl/sharedStrings.xml><?xml version="1.0" encoding="utf-8"?>
<sst xmlns="http://schemas.openxmlformats.org/spreadsheetml/2006/main" count="114" uniqueCount="80">
  <si>
    <t>Both in EN &amp; CN</t>
  </si>
  <si>
    <r>
      <rPr>
        <sz val="11"/>
        <rFont val="BMW Group Condensed"/>
        <family val="1"/>
      </rPr>
      <t>Project Name:       2020 GKL&amp;M</t>
    </r>
    <r>
      <rPr>
        <sz val="11"/>
        <rFont val="宋体"/>
        <family val="3"/>
        <charset val="134"/>
      </rPr>
      <t>研讨会</t>
    </r>
  </si>
  <si>
    <t>Project Date:          Jan. 2020</t>
  </si>
  <si>
    <t xml:space="preserve">Quotation Date:     2019.11.22 </t>
  </si>
  <si>
    <t>Agency Name:       Comfort International M.I.C.E.Service CO.,LTD</t>
  </si>
  <si>
    <t>Agency Address:   Rm.1510,Ruichen Int'l Center,No.13 Nongzhanguan South Rd.,Chaoyang District,Beijing.</t>
  </si>
  <si>
    <t>Contact Info.:         Amanda An 15010315875 anlihuan@cct.cn</t>
  </si>
  <si>
    <t>Item
项目</t>
  </si>
  <si>
    <t>Budget(RMB)
预算（人民币）</t>
  </si>
  <si>
    <t>Remark
备注</t>
  </si>
  <si>
    <t>Description
描述</t>
  </si>
  <si>
    <t>A</t>
  </si>
  <si>
    <r>
      <rPr>
        <b/>
        <sz val="10"/>
        <color indexed="8"/>
        <rFont val="BMW Group Condensed"/>
        <family val="1"/>
      </rPr>
      <t xml:space="preserve">Meeting Package
</t>
    </r>
    <r>
      <rPr>
        <b/>
        <sz val="10"/>
        <color indexed="8"/>
        <rFont val="宋体"/>
        <family val="3"/>
        <charset val="134"/>
      </rPr>
      <t>会议包价</t>
    </r>
  </si>
  <si>
    <t>B</t>
  </si>
  <si>
    <r>
      <rPr>
        <b/>
        <sz val="10"/>
        <color indexed="8"/>
        <rFont val="BMW Group Condensed"/>
        <family val="1"/>
      </rPr>
      <t xml:space="preserve">Meals Fee
</t>
    </r>
    <r>
      <rPr>
        <b/>
        <sz val="10"/>
        <color indexed="8"/>
        <rFont val="宋体"/>
        <family val="3"/>
        <charset val="134"/>
      </rPr>
      <t>餐费</t>
    </r>
  </si>
  <si>
    <t>C</t>
  </si>
  <si>
    <r>
      <rPr>
        <b/>
        <sz val="10"/>
        <color indexed="8"/>
        <rFont val="BMW Group Condensed"/>
        <family val="1"/>
      </rPr>
      <t xml:space="preserve">Staff
</t>
    </r>
    <r>
      <rPr>
        <b/>
        <sz val="10"/>
        <color indexed="8"/>
        <rFont val="宋体"/>
        <family val="3"/>
        <charset val="134"/>
      </rPr>
      <t>人员</t>
    </r>
  </si>
  <si>
    <t>D</t>
  </si>
  <si>
    <t>Shuttle 
摆渡大巴</t>
  </si>
  <si>
    <t>E</t>
  </si>
  <si>
    <r>
      <rPr>
        <b/>
        <sz val="10"/>
        <color indexed="8"/>
        <rFont val="BMW Group Condensed"/>
        <family val="1"/>
      </rPr>
      <t xml:space="preserve">Service Charge 
</t>
    </r>
    <r>
      <rPr>
        <b/>
        <sz val="10"/>
        <color indexed="8"/>
        <rFont val="宋体"/>
        <family val="3"/>
        <charset val="134"/>
      </rPr>
      <t>服务费</t>
    </r>
  </si>
  <si>
    <t>F</t>
  </si>
  <si>
    <r>
      <rPr>
        <b/>
        <sz val="10"/>
        <color indexed="8"/>
        <rFont val="BMW Group Condensed"/>
        <family val="1"/>
      </rPr>
      <t xml:space="preserve">Vat
</t>
    </r>
    <r>
      <rPr>
        <b/>
        <sz val="10"/>
        <color indexed="8"/>
        <rFont val="宋体"/>
        <family val="3"/>
        <charset val="134"/>
      </rPr>
      <t>增值税税金</t>
    </r>
  </si>
  <si>
    <t>GRAND- Total共计(Business Tax included)</t>
  </si>
  <si>
    <t>DETAILS</t>
  </si>
  <si>
    <t>A.  Meeting Package
会议包价</t>
  </si>
  <si>
    <t>Unit Price (RMB)
单价（人民币）</t>
  </si>
  <si>
    <t>No. of days
天数</t>
  </si>
  <si>
    <t>QTY
数量</t>
  </si>
  <si>
    <t>Total Price (RMB)
总价（人民币）</t>
  </si>
  <si>
    <r>
      <rPr>
        <sz val="10"/>
        <color indexed="8"/>
        <rFont val="BMW Group Condensed"/>
        <family val="1"/>
      </rPr>
      <t xml:space="preserve">Day1 </t>
    </r>
    <r>
      <rPr>
        <sz val="10"/>
        <color indexed="8"/>
        <rFont val="宋体"/>
        <family val="3"/>
        <charset val="134"/>
      </rPr>
      <t>大宴会厅场租费</t>
    </r>
  </si>
  <si>
    <t>7日会议场租费（会议包价包含上下午茶歇及自助午餐）</t>
  </si>
  <si>
    <r>
      <rPr>
        <sz val="10"/>
        <color indexed="8"/>
        <rFont val="BMW Group Condensed"/>
        <family val="1"/>
      </rPr>
      <t xml:space="preserve">Day1 </t>
    </r>
    <r>
      <rPr>
        <sz val="10"/>
        <color indexed="8"/>
        <rFont val="宋体"/>
        <family val="3"/>
        <charset val="134"/>
      </rPr>
      <t>大宴会厅电视屏租赁</t>
    </r>
  </si>
  <si>
    <t>7日会议室内，55寸</t>
  </si>
  <si>
    <r>
      <rPr>
        <sz val="10"/>
        <color rgb="FF000000"/>
        <rFont val="BMW Group Condensed"/>
        <family val="1"/>
      </rPr>
      <t>Day1</t>
    </r>
    <r>
      <rPr>
        <sz val="10"/>
        <color rgb="FF000000"/>
        <rFont val="宋体"/>
        <family val="3"/>
        <charset val="134"/>
      </rPr>
      <t>大宴会厅切换器费用</t>
    </r>
  </si>
  <si>
    <r>
      <rPr>
        <sz val="10"/>
        <color rgb="FF000000"/>
        <rFont val="BMW Group Condensed"/>
        <family val="1"/>
      </rPr>
      <t>Day2</t>
    </r>
    <r>
      <rPr>
        <sz val="10"/>
        <color rgb="FF000000"/>
        <rFont val="宋体"/>
        <family val="3"/>
        <charset val="134"/>
      </rPr>
      <t>晚宴卡拉</t>
    </r>
    <r>
      <rPr>
        <sz val="10"/>
        <color rgb="FF000000"/>
        <rFont val="BMW Group Condensed"/>
        <family val="1"/>
      </rPr>
      <t>OK</t>
    </r>
    <r>
      <rPr>
        <sz val="10"/>
        <color rgb="FF000000"/>
        <rFont val="宋体"/>
        <family val="3"/>
        <charset val="134"/>
      </rPr>
      <t>机费用</t>
    </r>
  </si>
  <si>
    <r>
      <rPr>
        <sz val="10"/>
        <color rgb="FF000000"/>
        <rFont val="BMW Group Condensed"/>
        <family val="1"/>
      </rPr>
      <t xml:space="preserve">Day2 </t>
    </r>
    <r>
      <rPr>
        <sz val="10"/>
        <color rgb="FF000000"/>
        <rFont val="宋体"/>
        <family val="3"/>
        <charset val="134"/>
      </rPr>
      <t>会议室场租费</t>
    </r>
  </si>
  <si>
    <t>8日会议场租</t>
  </si>
  <si>
    <t>A. Meeting Package 会议包价</t>
  </si>
  <si>
    <r>
      <rPr>
        <b/>
        <sz val="10"/>
        <color indexed="9"/>
        <rFont val="BMW Group Condensed"/>
        <family val="1"/>
      </rPr>
      <t xml:space="preserve">B. Meals Fee
</t>
    </r>
    <r>
      <rPr>
        <b/>
        <sz val="10"/>
        <color indexed="9"/>
        <rFont val="宋体"/>
        <family val="3"/>
        <charset val="134"/>
      </rPr>
      <t>餐费</t>
    </r>
  </si>
  <si>
    <t>No. of item
次数</t>
  </si>
  <si>
    <r>
      <rPr>
        <sz val="10"/>
        <color rgb="FF000000"/>
        <rFont val="BMW Group Condensed"/>
        <family val="1"/>
      </rPr>
      <t xml:space="preserve">Day2 </t>
    </r>
    <r>
      <rPr>
        <sz val="10"/>
        <color rgb="FF000000"/>
        <rFont val="宋体"/>
        <family val="3"/>
        <charset val="134"/>
      </rPr>
      <t>上下午茶歇</t>
    </r>
  </si>
  <si>
    <t>星巴克咖啡+HUB点心</t>
  </si>
  <si>
    <r>
      <rPr>
        <sz val="10"/>
        <color rgb="FF000000"/>
        <rFont val="BMW Group Condensed"/>
        <family val="1"/>
      </rPr>
      <t xml:space="preserve">Day2 </t>
    </r>
    <r>
      <rPr>
        <sz val="10"/>
        <color rgb="FF000000"/>
        <rFont val="宋体"/>
        <family val="3"/>
        <charset val="134"/>
      </rPr>
      <t>自助午餐</t>
    </r>
  </si>
  <si>
    <t>午餐简餐</t>
  </si>
  <si>
    <r>
      <rPr>
        <sz val="10"/>
        <color rgb="FF000000"/>
        <rFont val="BMW Group Condensed"/>
        <family val="1"/>
      </rPr>
      <t xml:space="preserve">Day1 </t>
    </r>
    <r>
      <rPr>
        <sz val="10"/>
        <color rgb="FF000000"/>
        <rFont val="宋体"/>
        <family val="3"/>
        <charset val="134"/>
      </rPr>
      <t>晚宴</t>
    </r>
  </si>
  <si>
    <t>7日晚宴11桌</t>
  </si>
  <si>
    <t>Day2 晚宴</t>
  </si>
  <si>
    <t>8日晚宴包场低消（胡桃里音乐酒馆丽都花园店）</t>
  </si>
  <si>
    <t>胡桃里加菜费用</t>
  </si>
  <si>
    <t>GIFT</t>
  </si>
  <si>
    <t>2366+6594（采购游戏奖品）</t>
  </si>
  <si>
    <t>坐垫采购费用</t>
  </si>
  <si>
    <t>奖状证书</t>
  </si>
  <si>
    <t>15个奖状证书费用</t>
  </si>
  <si>
    <t xml:space="preserve"> 晚宴酒水</t>
  </si>
  <si>
    <t>红酒采购费用（60瓶）</t>
  </si>
  <si>
    <r>
      <rPr>
        <b/>
        <sz val="10"/>
        <color indexed="8"/>
        <rFont val="BMW Group Condensed"/>
        <family val="1"/>
      </rPr>
      <t>B. Meals Fee</t>
    </r>
    <r>
      <rPr>
        <b/>
        <sz val="10"/>
        <color indexed="8"/>
        <rFont val="宋体"/>
        <family val="3"/>
        <charset val="134"/>
      </rPr>
      <t>餐费</t>
    </r>
  </si>
  <si>
    <t>C. Staff
人员</t>
  </si>
  <si>
    <t>工作人员</t>
  </si>
  <si>
    <t>化妆师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</si>
  <si>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日化妆师费用</t>
    </r>
  </si>
  <si>
    <t>摄影师</t>
  </si>
  <si>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日实时上传摄影师费用</t>
    </r>
  </si>
  <si>
    <t>RSVP</t>
  </si>
  <si>
    <r>
      <rPr>
        <b/>
        <sz val="10"/>
        <color rgb="FF000000"/>
        <rFont val="BMW Group Condensed"/>
        <family val="1"/>
      </rPr>
      <t xml:space="preserve">C. Staff
</t>
    </r>
    <r>
      <rPr>
        <b/>
        <sz val="10"/>
        <color rgb="FF000000"/>
        <rFont val="宋体"/>
        <family val="3"/>
        <charset val="134"/>
      </rPr>
      <t>人员</t>
    </r>
  </si>
  <si>
    <r>
      <rPr>
        <b/>
        <sz val="10"/>
        <color rgb="FFFFFFFF"/>
        <rFont val="BMW Group Condensed"/>
        <family val="1"/>
      </rPr>
      <t xml:space="preserve">D . Shuttle 
</t>
    </r>
    <r>
      <rPr>
        <b/>
        <sz val="10"/>
        <color rgb="FFFFFFFF"/>
        <rFont val="宋体"/>
        <family val="3"/>
        <charset val="134"/>
      </rPr>
      <t>摆渡大巴</t>
    </r>
  </si>
  <si>
    <r>
      <rPr>
        <sz val="10"/>
        <color rgb="FF000000"/>
        <rFont val="BMW Group Condensed"/>
        <family val="1"/>
      </rPr>
      <t xml:space="preserve">Shuttle 
</t>
    </r>
    <r>
      <rPr>
        <sz val="10"/>
        <color rgb="FF000000"/>
        <rFont val="宋体"/>
        <family val="3"/>
        <charset val="134"/>
      </rPr>
      <t>摆渡大巴</t>
    </r>
  </si>
  <si>
    <t>45座摆渡大巴车（7日晚宴餐厅-酒店）</t>
  </si>
  <si>
    <t>考斯特（7日晚宴酒店-四季-希尔顿-威斯汀）</t>
  </si>
  <si>
    <t>45座摆渡大巴车（8日晚宴餐厅-希尔顿-威斯汀-四季）</t>
  </si>
  <si>
    <r>
      <rPr>
        <b/>
        <sz val="10"/>
        <color rgb="FF000000"/>
        <rFont val="BMW Group Condensed"/>
        <family val="1"/>
      </rPr>
      <t xml:space="preserve">D. Shuttle </t>
    </r>
    <r>
      <rPr>
        <b/>
        <sz val="10"/>
        <color rgb="FF000000"/>
        <rFont val="宋体"/>
        <family val="3"/>
        <charset val="134"/>
      </rPr>
      <t>摆渡大巴</t>
    </r>
  </si>
  <si>
    <r>
      <rPr>
        <b/>
        <sz val="10"/>
        <color rgb="FFFFFFFF"/>
        <rFont val="BMW Group Condensed"/>
        <family val="1"/>
      </rPr>
      <t xml:space="preserve">E . Service Charge
</t>
    </r>
    <r>
      <rPr>
        <b/>
        <sz val="10"/>
        <color rgb="FFFFFFFF"/>
        <rFont val="宋体"/>
        <family val="3"/>
        <charset val="134"/>
      </rPr>
      <t>服务费</t>
    </r>
  </si>
  <si>
    <t>Service Charge 服务费
(Manpower, Participant invitation, Registration tracking, Coordination, On-site Supporting,Flight, Traffic, Meal, Accommodation, etc.)</t>
  </si>
  <si>
    <r>
      <rPr>
        <b/>
        <sz val="10"/>
        <color rgb="FF000000"/>
        <rFont val="BMW Group Condensed"/>
        <family val="1"/>
      </rPr>
      <t xml:space="preserve">E. Service Charge </t>
    </r>
    <r>
      <rPr>
        <b/>
        <sz val="10"/>
        <color rgb="FF000000"/>
        <rFont val="宋体"/>
        <family val="3"/>
        <charset val="134"/>
      </rPr>
      <t>服务费</t>
    </r>
  </si>
  <si>
    <r>
      <rPr>
        <b/>
        <sz val="10"/>
        <color rgb="FFFFFFFF"/>
        <rFont val="BMW Group Condensed"/>
        <family val="1"/>
      </rPr>
      <t xml:space="preserve">F. Vat
</t>
    </r>
    <r>
      <rPr>
        <b/>
        <sz val="10"/>
        <color rgb="FFFFFFFF"/>
        <rFont val="宋体"/>
        <family val="3"/>
        <charset val="134"/>
      </rPr>
      <t>增值税税金</t>
    </r>
  </si>
  <si>
    <t>Vat
增值税税金</t>
  </si>
  <si>
    <r>
      <rPr>
        <b/>
        <sz val="10"/>
        <color rgb="FF000000"/>
        <rFont val="BMW Group Condensed"/>
        <family val="1"/>
      </rPr>
      <t xml:space="preserve">F.  Vat
</t>
    </r>
    <r>
      <rPr>
        <b/>
        <sz val="10"/>
        <color rgb="FF000000"/>
        <rFont val="宋体"/>
        <family val="3"/>
        <charset val="134"/>
      </rPr>
      <t>增值税税金</t>
    </r>
  </si>
  <si>
    <t>六瓶红酒采购费用</t>
    <phoneticPr fontId="26" type="noConversion"/>
  </si>
  <si>
    <r>
      <t>7</t>
    </r>
    <r>
      <rPr>
        <sz val="10"/>
        <rFont val="宋体"/>
        <family val="3"/>
        <charset val="134"/>
      </rPr>
      <t>号</t>
    </r>
    <r>
      <rPr>
        <sz val="10"/>
        <rFont val="BMW Group Condensed"/>
        <family val="1"/>
      </rPr>
      <t>2</t>
    </r>
    <r>
      <rPr>
        <sz val="10"/>
        <rFont val="宋体"/>
        <family val="3"/>
        <charset val="134"/>
      </rPr>
      <t>人现场；</t>
    </r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号</t>
    </r>
    <r>
      <rPr>
        <sz val="10"/>
        <rFont val="BMW Group Condensed"/>
        <family val="1"/>
      </rPr>
      <t>8</t>
    </r>
    <r>
      <rPr>
        <sz val="10"/>
        <rFont val="宋体"/>
        <family val="3"/>
        <charset val="134"/>
      </rPr>
      <t>人现场</t>
    </r>
    <phoneticPr fontId="2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</si>
</sst>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8" formatCode="0.00_);[Red]\(0.00\)"/>
    <numFmt numFmtId="179" formatCode="#,##0.00_ ;[Red]\-#,##0.00\ "/>
    <numFmt numFmtId="180" formatCode="&quot;￥&quot;#,##0.00_);[Red]\(&quot;￥&quot;#,##0.00\)"/>
    <numFmt numFmtId="181" formatCode="0_);[Red]\(0\)"/>
    <numFmt numFmtId="182" formatCode="[$€-2]\ #,##0"/>
    <numFmt numFmtId="183" formatCode="0.00_ "/>
  </numFmts>
  <fonts count="27">
    <font>
      <sz val="11"/>
      <color theme="1"/>
      <name val="宋体"/>
      <charset val="134"/>
      <scheme val="minor"/>
    </font>
    <font>
      <sz val="11"/>
      <color indexed="8"/>
      <name val="BMW Group Condensed"/>
      <family val="1"/>
    </font>
    <font>
      <b/>
      <sz val="15"/>
      <color indexed="8"/>
      <name val="BMW Group Condensed"/>
      <family val="1"/>
    </font>
    <font>
      <sz val="11"/>
      <name val="BMW Group Condensed"/>
      <family val="1"/>
    </font>
    <font>
      <sz val="11"/>
      <color rgb="FFFF0000"/>
      <name val="BMW Group Condensed"/>
      <family val="1"/>
    </font>
    <font>
      <b/>
      <sz val="10"/>
      <color indexed="9"/>
      <name val="BMW Group Condensed"/>
      <family val="1"/>
    </font>
    <font>
      <b/>
      <sz val="10"/>
      <color indexed="8"/>
      <name val="BMW Group Condensed"/>
      <family val="1"/>
    </font>
    <font>
      <sz val="10"/>
      <color indexed="8"/>
      <name val="BMW Group Condensed"/>
      <family val="1"/>
    </font>
    <font>
      <sz val="16"/>
      <color indexed="8"/>
      <name val="BMW Group Condensed"/>
      <family val="1"/>
    </font>
    <font>
      <sz val="9"/>
      <name val="BMW Group Condensed"/>
      <family val="1"/>
    </font>
    <font>
      <sz val="10"/>
      <color indexed="8"/>
      <name val="宋体"/>
      <family val="3"/>
      <charset val="134"/>
    </font>
    <font>
      <sz val="10"/>
      <color rgb="FF000000"/>
      <name val="BMW Group Condensed"/>
      <family val="1"/>
    </font>
    <font>
      <sz val="10"/>
      <color rgb="FF000000"/>
      <name val="宋体"/>
      <family val="3"/>
      <charset val="134"/>
    </font>
    <font>
      <sz val="10"/>
      <name val="BMW Group Condensed"/>
      <family val="1"/>
    </font>
    <font>
      <sz val="10"/>
      <name val="宋体"/>
      <family val="3"/>
      <charset val="134"/>
    </font>
    <font>
      <b/>
      <sz val="10"/>
      <color rgb="FF000000"/>
      <name val="BMW Group Condensed"/>
      <family val="1"/>
    </font>
    <font>
      <b/>
      <sz val="10"/>
      <color rgb="FFFFFFFF"/>
      <name val="BMW Group Condensed"/>
      <family val="1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b/>
      <sz val="10"/>
      <color indexed="8"/>
      <name val="宋体"/>
      <family val="3"/>
      <charset val="134"/>
    </font>
    <font>
      <b/>
      <sz val="10"/>
      <color indexed="9"/>
      <name val="宋体"/>
      <family val="3"/>
      <charset val="134"/>
    </font>
    <font>
      <b/>
      <sz val="10"/>
      <color rgb="FF000000"/>
      <name val="宋体"/>
      <family val="3"/>
      <charset val="134"/>
    </font>
    <font>
      <b/>
      <sz val="10"/>
      <color rgb="FFFFFFFF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8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8"/>
      </patternFill>
    </fill>
  </fills>
  <borders count="23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8">
    <xf numFmtId="0" fontId="0" fillId="0" borderId="0"/>
    <xf numFmtId="0" fontId="17" fillId="0" borderId="0">
      <alignment vertical="center"/>
    </xf>
    <xf numFmtId="0" fontId="18" fillId="0" borderId="0">
      <alignment vertical="center"/>
    </xf>
    <xf numFmtId="0" fontId="25" fillId="0" borderId="0"/>
    <xf numFmtId="0" fontId="18" fillId="0" borderId="0">
      <alignment vertical="center"/>
    </xf>
    <xf numFmtId="0" fontId="19" fillId="0" borderId="0">
      <alignment vertical="center"/>
    </xf>
    <xf numFmtId="0" fontId="18" fillId="0" borderId="0">
      <alignment vertical="center"/>
    </xf>
    <xf numFmtId="43" fontId="18" fillId="0" borderId="0" applyFont="0" applyFill="0" applyBorder="0" applyAlignment="0" applyProtection="0">
      <alignment vertical="center"/>
    </xf>
  </cellStyleXfs>
  <cellXfs count="11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3" fillId="2" borderId="4" xfId="0" applyFont="1" applyFill="1" applyBorder="1" applyAlignment="1">
      <alignment horizontal="left" vertical="center"/>
    </xf>
    <xf numFmtId="178" fontId="3" fillId="2" borderId="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0" borderId="7" xfId="4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0" fontId="3" fillId="0" borderId="8" xfId="0" applyFont="1" applyBorder="1" applyAlignment="1">
      <alignment vertical="center"/>
    </xf>
    <xf numFmtId="0" fontId="3" fillId="2" borderId="7" xfId="4" applyFont="1" applyFill="1" applyBorder="1" applyAlignment="1">
      <alignment horizontal="left" vertical="center"/>
    </xf>
    <xf numFmtId="178" fontId="3" fillId="2" borderId="0" xfId="0" applyNumberFormat="1" applyFont="1" applyFill="1" applyBorder="1" applyAlignment="1">
      <alignment horizontal="left" vertical="center"/>
    </xf>
    <xf numFmtId="0" fontId="3" fillId="2" borderId="8" xfId="0" applyFont="1" applyFill="1" applyBorder="1" applyAlignment="1">
      <alignment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vertical="center" wrapText="1"/>
    </xf>
    <xf numFmtId="0" fontId="5" fillId="3" borderId="12" xfId="5" applyFont="1" applyFill="1" applyBorder="1" applyAlignment="1">
      <alignment horizontal="center" vertical="center" wrapText="1"/>
    </xf>
    <xf numFmtId="0" fontId="6" fillId="0" borderId="12" xfId="5" applyFont="1" applyFill="1" applyBorder="1" applyAlignment="1">
      <alignment horizontal="center" vertical="center" wrapText="1"/>
    </xf>
    <xf numFmtId="40" fontId="6" fillId="0" borderId="12" xfId="1" applyNumberFormat="1" applyFont="1" applyBorder="1" applyAlignment="1">
      <alignment vertical="center" wrapText="1"/>
    </xf>
    <xf numFmtId="0" fontId="7" fillId="0" borderId="12" xfId="6" applyFont="1" applyBorder="1" applyAlignment="1">
      <alignment vertical="center" wrapText="1"/>
    </xf>
    <xf numFmtId="0" fontId="6" fillId="0" borderId="13" xfId="6" applyFont="1" applyBorder="1" applyAlignment="1">
      <alignment horizontal="left" vertical="center" wrapText="1"/>
    </xf>
    <xf numFmtId="0" fontId="6" fillId="0" borderId="14" xfId="6" applyFont="1" applyBorder="1" applyAlignment="1">
      <alignment horizontal="left" vertical="center" wrapText="1"/>
    </xf>
    <xf numFmtId="40" fontId="6" fillId="5" borderId="12" xfId="5" applyNumberFormat="1" applyFont="1" applyFill="1" applyBorder="1" applyAlignment="1">
      <alignment vertical="center" wrapText="1"/>
    </xf>
    <xf numFmtId="180" fontId="6" fillId="5" borderId="12" xfId="5" applyNumberFormat="1" applyFont="1" applyFill="1" applyBorder="1" applyAlignment="1">
      <alignment horizontal="right" vertical="center" wrapText="1"/>
    </xf>
    <xf numFmtId="0" fontId="6" fillId="2" borderId="15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181" fontId="7" fillId="2" borderId="16" xfId="0" applyNumberFormat="1" applyFont="1" applyFill="1" applyBorder="1" applyAlignment="1">
      <alignment horizontal="center" vertical="center"/>
    </xf>
    <xf numFmtId="40" fontId="5" fillId="3" borderId="12" xfId="5" applyNumberFormat="1" applyFont="1" applyFill="1" applyBorder="1" applyAlignment="1">
      <alignment horizontal="center" vertical="center" wrapText="1"/>
    </xf>
    <xf numFmtId="0" fontId="5" fillId="3" borderId="12" xfId="5" applyFont="1" applyFill="1" applyBorder="1" applyAlignment="1">
      <alignment vertical="center" wrapText="1"/>
    </xf>
    <xf numFmtId="0" fontId="9" fillId="0" borderId="17" xfId="0" applyFont="1" applyBorder="1" applyAlignment="1" applyProtection="1">
      <alignment horizontal="center" vertical="center" wrapText="1"/>
    </xf>
    <xf numFmtId="0" fontId="7" fillId="6" borderId="12" xfId="5" applyFont="1" applyFill="1" applyBorder="1" applyAlignment="1">
      <alignment vertical="center" wrapText="1"/>
    </xf>
    <xf numFmtId="40" fontId="7" fillId="6" borderId="12" xfId="1" applyNumberFormat="1" applyFont="1" applyFill="1" applyBorder="1" applyAlignment="1">
      <alignment vertical="center" wrapText="1"/>
    </xf>
    <xf numFmtId="0" fontId="7" fillId="6" borderId="12" xfId="5" applyFont="1" applyFill="1" applyBorder="1" applyAlignment="1">
      <alignment horizontal="center" vertical="center" wrapText="1"/>
    </xf>
    <xf numFmtId="40" fontId="7" fillId="6" borderId="12" xfId="5" applyNumberFormat="1" applyFont="1" applyFill="1" applyBorder="1" applyAlignment="1">
      <alignment horizontal="right" vertical="center" wrapText="1"/>
    </xf>
    <xf numFmtId="0" fontId="10" fillId="6" borderId="12" xfId="6" applyFont="1" applyFill="1" applyBorder="1" applyAlignment="1">
      <alignment vertical="center" wrapText="1"/>
    </xf>
    <xf numFmtId="179" fontId="1" fillId="0" borderId="0" xfId="0" applyNumberFormat="1" applyFont="1" applyAlignment="1">
      <alignment vertical="center"/>
    </xf>
    <xf numFmtId="0" fontId="9" fillId="0" borderId="14" xfId="0" applyFont="1" applyBorder="1" applyAlignment="1" applyProtection="1">
      <alignment horizontal="center" vertical="center" wrapText="1"/>
    </xf>
    <xf numFmtId="0" fontId="11" fillId="6" borderId="12" xfId="5" applyFont="1" applyFill="1" applyBorder="1" applyAlignment="1">
      <alignment vertical="center" wrapText="1"/>
    </xf>
    <xf numFmtId="40" fontId="6" fillId="5" borderId="12" xfId="5" applyNumberFormat="1" applyFont="1" applyFill="1" applyBorder="1" applyAlignment="1">
      <alignment horizontal="right" vertical="center" wrapText="1"/>
    </xf>
    <xf numFmtId="0" fontId="6" fillId="0" borderId="16" xfId="6" applyFont="1" applyFill="1" applyBorder="1" applyAlignment="1">
      <alignment vertical="center" wrapText="1"/>
    </xf>
    <xf numFmtId="0" fontId="6" fillId="0" borderId="16" xfId="6" applyFont="1" applyFill="1" applyBorder="1" applyAlignment="1">
      <alignment vertical="center"/>
    </xf>
    <xf numFmtId="40" fontId="6" fillId="0" borderId="16" xfId="5" applyNumberFormat="1" applyFont="1" applyFill="1" applyBorder="1" applyAlignment="1">
      <alignment horizontal="right" vertical="center" wrapText="1"/>
    </xf>
    <xf numFmtId="0" fontId="11" fillId="6" borderId="12" xfId="5" applyFont="1" applyFill="1" applyBorder="1" applyAlignment="1">
      <alignment horizontal="left" vertical="center" wrapText="1"/>
    </xf>
    <xf numFmtId="0" fontId="12" fillId="6" borderId="12" xfId="5" applyFont="1" applyFill="1" applyBorder="1" applyAlignment="1">
      <alignment horizontal="left" vertical="center" wrapText="1"/>
    </xf>
    <xf numFmtId="0" fontId="5" fillId="3" borderId="13" xfId="5" applyFont="1" applyFill="1" applyBorder="1" applyAlignment="1">
      <alignment horizontal="center" vertical="center" wrapText="1"/>
    </xf>
    <xf numFmtId="0" fontId="13" fillId="0" borderId="17" xfId="5" applyFont="1" applyFill="1" applyBorder="1" applyAlignment="1">
      <alignment horizontal="center" vertical="center" wrapText="1"/>
    </xf>
    <xf numFmtId="182" fontId="14" fillId="0" borderId="12" xfId="6" applyNumberFormat="1" applyFont="1" applyBorder="1" applyAlignment="1">
      <alignment vertical="center" wrapText="1"/>
    </xf>
    <xf numFmtId="178" fontId="13" fillId="2" borderId="12" xfId="5" applyNumberFormat="1" applyFont="1" applyFill="1" applyBorder="1" applyAlignment="1">
      <alignment horizontal="center" vertical="center" wrapText="1"/>
    </xf>
    <xf numFmtId="0" fontId="13" fillId="0" borderId="12" xfId="5" applyFont="1" applyFill="1" applyBorder="1" applyAlignment="1">
      <alignment horizontal="center" vertical="center" wrapText="1"/>
    </xf>
    <xf numFmtId="178" fontId="13" fillId="2" borderId="12" xfId="5" applyNumberFormat="1" applyFont="1" applyFill="1" applyBorder="1" applyAlignment="1">
      <alignment horizontal="right" vertical="center" wrapText="1"/>
    </xf>
    <xf numFmtId="0" fontId="13" fillId="0" borderId="12" xfId="5" applyFont="1" applyFill="1" applyBorder="1" applyAlignment="1">
      <alignment horizontal="left" vertical="center" wrapText="1"/>
    </xf>
    <xf numFmtId="178" fontId="6" fillId="8" borderId="12" xfId="5" applyNumberFormat="1" applyFont="1" applyFill="1" applyBorder="1" applyAlignment="1">
      <alignment horizontal="right" vertical="center" wrapText="1"/>
    </xf>
    <xf numFmtId="40" fontId="6" fillId="8" borderId="21" xfId="5" applyNumberFormat="1" applyFont="1" applyFill="1" applyBorder="1" applyAlignment="1">
      <alignment horizontal="right" vertical="center" wrapText="1"/>
    </xf>
    <xf numFmtId="0" fontId="6" fillId="2" borderId="13" xfId="6" applyFont="1" applyFill="1" applyBorder="1" applyAlignment="1">
      <alignment horizontal="center" vertical="center" wrapText="1"/>
    </xf>
    <xf numFmtId="0" fontId="6" fillId="2" borderId="16" xfId="6" applyFont="1" applyFill="1" applyBorder="1" applyAlignment="1">
      <alignment horizontal="center" vertical="center" wrapText="1"/>
    </xf>
    <xf numFmtId="0" fontId="16" fillId="3" borderId="12" xfId="5" applyFont="1" applyFill="1" applyBorder="1" applyAlignment="1">
      <alignment horizontal="center" vertical="center" wrapText="1"/>
    </xf>
    <xf numFmtId="0" fontId="7" fillId="0" borderId="12" xfId="5" applyFont="1" applyFill="1" applyBorder="1" applyAlignment="1">
      <alignment horizontal="center" vertical="center" wrapText="1"/>
    </xf>
    <xf numFmtId="0" fontId="11" fillId="0" borderId="12" xfId="5" applyFont="1" applyFill="1" applyBorder="1" applyAlignment="1">
      <alignment horizontal="left" vertical="center" wrapText="1"/>
    </xf>
    <xf numFmtId="40" fontId="7" fillId="0" borderId="12" xfId="5" applyNumberFormat="1" applyFont="1" applyFill="1" applyBorder="1" applyAlignment="1">
      <alignment horizontal="right" vertical="center" wrapText="1"/>
    </xf>
    <xf numFmtId="0" fontId="10" fillId="0" borderId="12" xfId="5" applyFont="1" applyFill="1" applyBorder="1" applyAlignment="1">
      <alignment horizontal="left" vertical="center" wrapText="1"/>
    </xf>
    <xf numFmtId="0" fontId="7" fillId="0" borderId="12" xfId="5" applyFont="1" applyFill="1" applyBorder="1" applyAlignment="1">
      <alignment horizontal="left" vertical="center" wrapText="1"/>
    </xf>
    <xf numFmtId="183" fontId="7" fillId="0" borderId="12" xfId="5" applyNumberFormat="1" applyFont="1" applyFill="1" applyBorder="1" applyAlignment="1">
      <alignment horizontal="center" vertical="center" wrapText="1"/>
    </xf>
    <xf numFmtId="9" fontId="7" fillId="0" borderId="12" xfId="5" applyNumberFormat="1" applyFont="1" applyFill="1" applyBorder="1" applyAlignment="1">
      <alignment horizontal="center" vertical="center" wrapText="1"/>
    </xf>
    <xf numFmtId="0" fontId="2" fillId="2" borderId="1" xfId="6" applyFont="1" applyFill="1" applyBorder="1" applyAlignment="1">
      <alignment horizontal="left" vertical="center"/>
    </xf>
    <xf numFmtId="0" fontId="2" fillId="2" borderId="2" xfId="6" applyFont="1" applyFill="1" applyBorder="1" applyAlignment="1">
      <alignment horizontal="left" vertical="center"/>
    </xf>
    <xf numFmtId="0" fontId="2" fillId="2" borderId="3" xfId="6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 wrapText="1"/>
    </xf>
    <xf numFmtId="0" fontId="3" fillId="2" borderId="8" xfId="0" applyFont="1" applyFill="1" applyBorder="1" applyAlignment="1">
      <alignment horizontal="left" vertical="center" wrapText="1"/>
    </xf>
    <xf numFmtId="0" fontId="4" fillId="2" borderId="9" xfId="4" applyFont="1" applyFill="1" applyBorder="1" applyAlignment="1">
      <alignment horizontal="left" vertical="center" wrapText="1"/>
    </xf>
    <xf numFmtId="0" fontId="4" fillId="2" borderId="10" xfId="4" applyFont="1" applyFill="1" applyBorder="1" applyAlignment="1">
      <alignment horizontal="left" vertical="center" wrapText="1"/>
    </xf>
    <xf numFmtId="0" fontId="4" fillId="2" borderId="11" xfId="4" applyFont="1" applyFill="1" applyBorder="1" applyAlignment="1">
      <alignment horizontal="left" vertical="center" wrapText="1"/>
    </xf>
    <xf numFmtId="0" fontId="5" fillId="3" borderId="12" xfId="5" applyFont="1" applyFill="1" applyBorder="1" applyAlignment="1">
      <alignment horizontal="center" vertical="center" wrapText="1"/>
    </xf>
    <xf numFmtId="0" fontId="6" fillId="0" borderId="12" xfId="6" applyFont="1" applyBorder="1" applyAlignment="1">
      <alignment horizontal="left" vertical="center" wrapText="1"/>
    </xf>
    <xf numFmtId="0" fontId="6" fillId="0" borderId="12" xfId="6" applyFont="1" applyBorder="1" applyAlignment="1">
      <alignment horizontal="left" vertical="center"/>
    </xf>
    <xf numFmtId="40" fontId="7" fillId="2" borderId="12" xfId="1" applyNumberFormat="1" applyFont="1" applyFill="1" applyBorder="1" applyAlignment="1">
      <alignment horizontal="right" vertical="center" wrapText="1"/>
    </xf>
    <xf numFmtId="0" fontId="6" fillId="0" borderId="13" xfId="6" applyFont="1" applyBorder="1" applyAlignment="1">
      <alignment horizontal="left" vertical="center" wrapText="1"/>
    </xf>
    <xf numFmtId="0" fontId="6" fillId="0" borderId="14" xfId="6" applyFont="1" applyBorder="1" applyAlignment="1">
      <alignment horizontal="left" vertical="center" wrapText="1"/>
    </xf>
    <xf numFmtId="40" fontId="7" fillId="2" borderId="13" xfId="1" applyNumberFormat="1" applyFont="1" applyFill="1" applyBorder="1" applyAlignment="1">
      <alignment horizontal="right" vertical="center" wrapText="1"/>
    </xf>
    <xf numFmtId="40" fontId="7" fillId="2" borderId="14" xfId="1" applyNumberFormat="1" applyFont="1" applyFill="1" applyBorder="1" applyAlignment="1">
      <alignment horizontal="right" vertical="center" wrapText="1"/>
    </xf>
    <xf numFmtId="0" fontId="6" fillId="4" borderId="12" xfId="6" applyFont="1" applyFill="1" applyBorder="1" applyAlignment="1">
      <alignment horizontal="center" vertical="center" wrapText="1"/>
    </xf>
    <xf numFmtId="0" fontId="6" fillId="4" borderId="12" xfId="6" applyFont="1" applyFill="1" applyBorder="1" applyAlignment="1">
      <alignment horizontal="center" vertical="center"/>
    </xf>
    <xf numFmtId="38" fontId="6" fillId="5" borderId="12" xfId="7" applyNumberFormat="1" applyFont="1" applyFill="1" applyBorder="1" applyAlignment="1">
      <alignment horizontal="right" vertical="center" wrapText="1"/>
    </xf>
    <xf numFmtId="0" fontId="6" fillId="4" borderId="12" xfId="6" applyFont="1" applyFill="1" applyBorder="1" applyAlignment="1">
      <alignment vertical="center"/>
    </xf>
    <xf numFmtId="0" fontId="1" fillId="2" borderId="13" xfId="6" applyFont="1" applyFill="1" applyBorder="1">
      <alignment vertical="center"/>
    </xf>
    <xf numFmtId="0" fontId="1" fillId="0" borderId="16" xfId="0" applyFont="1" applyBorder="1" applyAlignment="1">
      <alignment vertical="center"/>
    </xf>
    <xf numFmtId="0" fontId="6" fillId="0" borderId="16" xfId="5" applyFont="1" applyFill="1" applyBorder="1" applyAlignment="1">
      <alignment horizontal="center" vertical="center" wrapText="1"/>
    </xf>
    <xf numFmtId="0" fontId="6" fillId="4" borderId="12" xfId="6" applyFont="1" applyFill="1" applyBorder="1" applyAlignment="1">
      <alignment vertical="center" wrapText="1"/>
    </xf>
    <xf numFmtId="0" fontId="6" fillId="0" borderId="13" xfId="5" applyFont="1" applyFill="1" applyBorder="1" applyAlignment="1">
      <alignment horizontal="center" vertical="center" wrapText="1"/>
    </xf>
    <xf numFmtId="0" fontId="15" fillId="7" borderId="20" xfId="6" applyFont="1" applyFill="1" applyBorder="1" applyAlignment="1">
      <alignment vertical="center" wrapText="1"/>
    </xf>
    <xf numFmtId="0" fontId="6" fillId="7" borderId="16" xfId="6" applyFont="1" applyFill="1" applyBorder="1" applyAlignment="1">
      <alignment vertical="center" wrapText="1"/>
    </xf>
    <xf numFmtId="0" fontId="6" fillId="7" borderId="14" xfId="6" applyFont="1" applyFill="1" applyBorder="1" applyAlignment="1">
      <alignment vertical="center" wrapText="1"/>
    </xf>
    <xf numFmtId="0" fontId="6" fillId="2" borderId="13" xfId="6" applyFont="1" applyFill="1" applyBorder="1" applyAlignment="1">
      <alignment horizontal="center" vertical="center" wrapText="1"/>
    </xf>
    <xf numFmtId="0" fontId="6" fillId="2" borderId="16" xfId="6" applyFont="1" applyFill="1" applyBorder="1" applyAlignment="1">
      <alignment horizontal="center" vertical="center" wrapText="1"/>
    </xf>
    <xf numFmtId="0" fontId="15" fillId="4" borderId="12" xfId="6" applyFont="1" applyFill="1" applyBorder="1" applyAlignment="1">
      <alignment vertical="center" wrapText="1"/>
    </xf>
    <xf numFmtId="0" fontId="6" fillId="0" borderId="15" xfId="5" applyFont="1" applyFill="1" applyBorder="1" applyAlignment="1">
      <alignment horizontal="center" vertical="center" wrapText="1"/>
    </xf>
    <xf numFmtId="0" fontId="6" fillId="0" borderId="0" xfId="5" applyFont="1" applyFill="1" applyBorder="1" applyAlignment="1">
      <alignment horizontal="center" vertical="center" wrapText="1"/>
    </xf>
    <xf numFmtId="0" fontId="6" fillId="0" borderId="22" xfId="5" applyFont="1" applyFill="1" applyBorder="1" applyAlignment="1">
      <alignment horizontal="center" vertical="center" wrapText="1"/>
    </xf>
    <xf numFmtId="0" fontId="15" fillId="4" borderId="13" xfId="6" applyFont="1" applyFill="1" applyBorder="1" applyAlignment="1">
      <alignment horizontal="left" vertical="center" wrapText="1"/>
    </xf>
    <xf numFmtId="0" fontId="6" fillId="4" borderId="16" xfId="6" applyFont="1" applyFill="1" applyBorder="1" applyAlignment="1">
      <alignment horizontal="left" vertical="center" wrapText="1"/>
    </xf>
    <xf numFmtId="0" fontId="6" fillId="4" borderId="14" xfId="6" applyFont="1" applyFill="1" applyBorder="1" applyAlignment="1">
      <alignment horizontal="left" vertical="center" wrapText="1"/>
    </xf>
    <xf numFmtId="0" fontId="11" fillId="6" borderId="18" xfId="5" applyFont="1" applyFill="1" applyBorder="1" applyAlignment="1">
      <alignment horizontal="left" vertical="center" wrapText="1"/>
    </xf>
    <xf numFmtId="0" fontId="11" fillId="6" borderId="19" xfId="5" applyFont="1" applyFill="1" applyBorder="1" applyAlignment="1">
      <alignment horizontal="left" vertical="center" wrapText="1"/>
    </xf>
    <xf numFmtId="0" fontId="9" fillId="0" borderId="14" xfId="0" applyFont="1" applyFill="1" applyBorder="1" applyAlignment="1" applyProtection="1">
      <alignment horizontal="center" vertical="center" wrapText="1"/>
    </xf>
    <xf numFmtId="40" fontId="7" fillId="0" borderId="12" xfId="1" applyNumberFormat="1" applyFont="1" applyFill="1" applyBorder="1" applyAlignment="1">
      <alignment vertical="center" wrapText="1"/>
    </xf>
    <xf numFmtId="0" fontId="10" fillId="0" borderId="12" xfId="6" applyFont="1" applyFill="1" applyBorder="1" applyAlignment="1">
      <alignment vertical="center" wrapText="1"/>
    </xf>
  </cellXfs>
  <cellStyles count="8">
    <cellStyle name="Normal 2" xfId="3" xr:uid="{00000000-0005-0000-0000-00002C000000}"/>
    <cellStyle name="Normal 2 2" xfId="2" xr:uid="{00000000-0005-0000-0000-00001B000000}"/>
    <cellStyle name="Normal_Sheet1" xfId="5" xr:uid="{00000000-0005-0000-0000-000035000000}"/>
    <cellStyle name="常规" xfId="0" builtinId="0"/>
    <cellStyle name="常规 14" xfId="6" xr:uid="{00000000-0005-0000-0000-000036000000}"/>
    <cellStyle name="常规 3 3" xfId="4" xr:uid="{00000000-0005-0000-0000-00002E000000}"/>
    <cellStyle name="常规 9" xfId="1" xr:uid="{00000000-0005-0000-0000-000014000000}"/>
    <cellStyle name="千位分隔 2 2" xfId="7" xr:uid="{00000000-0005-0000-0000-00003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1381125</xdr:colOff>
      <xdr:row>1</xdr:row>
      <xdr:rowOff>50549</xdr:rowOff>
    </xdr:from>
    <xdr:to>
      <xdr:col>6</xdr:col>
      <xdr:colOff>3467463</xdr:colOff>
      <xdr:row>2</xdr:row>
      <xdr:rowOff>368049</xdr:rowOff>
    </xdr:to>
    <xdr:pic>
      <xdr:nvPicPr>
        <xdr:cNvPr id="2" name="图片 1" descr="https://mail.263.net/wm2e/mail/mailOperate/mailOperateAction_mailInnerFileDownloadImg.do?mailCodeType=img&amp;emailIdentity=005a54816c01d0e2@0005@bfa381b73d9c153d&amp;folderId=10&amp;usr=renhongdi@cct.cn&amp;sid=N3I2ZTJuMmgxbzNuNWcyZDJp&amp;innercid=innerImg148644585192875954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9680575" y="450215"/>
          <a:ext cx="2085975" cy="708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zoomScale="80" zoomScaleNormal="80" workbookViewId="0">
      <selection activeCell="C54" sqref="C54"/>
    </sheetView>
  </sheetViews>
  <sheetFormatPr defaultColWidth="9" defaultRowHeight="14.15"/>
  <cols>
    <col min="1" max="1" width="16.84375" style="2" customWidth="1"/>
    <col min="2" max="2" width="38.23046875" style="2" customWidth="1"/>
    <col min="3" max="3" width="16.765625" style="2" customWidth="1"/>
    <col min="4" max="4" width="10.61328125" style="2" customWidth="1"/>
    <col min="5" max="5" width="10" style="2" customWidth="1"/>
    <col min="6" max="6" width="16.4609375" style="2" customWidth="1"/>
    <col min="7" max="7" width="49" style="2" customWidth="1"/>
    <col min="8" max="8" width="30" style="2" customWidth="1"/>
    <col min="9" max="16384" width="9" style="2"/>
  </cols>
  <sheetData>
    <row r="1" spans="1:8" ht="31.5" customHeight="1">
      <c r="A1" s="68" t="s">
        <v>0</v>
      </c>
      <c r="B1" s="69"/>
      <c r="C1" s="69"/>
      <c r="D1" s="69"/>
      <c r="E1" s="69"/>
      <c r="F1" s="69"/>
      <c r="G1" s="70"/>
    </row>
    <row r="2" spans="1:8" ht="30.75" customHeight="1">
      <c r="A2" s="3" t="s">
        <v>1</v>
      </c>
      <c r="B2" s="4"/>
      <c r="C2" s="5"/>
      <c r="D2" s="6"/>
      <c r="E2" s="6"/>
      <c r="F2" s="4"/>
      <c r="G2" s="7"/>
      <c r="H2"/>
    </row>
    <row r="3" spans="1:8" ht="30.75" customHeight="1">
      <c r="A3" s="8" t="s">
        <v>2</v>
      </c>
      <c r="B3" s="9"/>
      <c r="C3" s="10"/>
      <c r="D3" s="11"/>
      <c r="E3" s="11"/>
      <c r="F3" s="9"/>
      <c r="G3" s="12"/>
    </row>
    <row r="4" spans="1:8" ht="30.75" customHeight="1">
      <c r="A4" s="13" t="s">
        <v>3</v>
      </c>
      <c r="B4" s="14"/>
      <c r="C4" s="10"/>
      <c r="D4" s="11"/>
      <c r="E4" s="11"/>
      <c r="F4" s="9"/>
      <c r="G4" s="15"/>
    </row>
    <row r="5" spans="1:8" ht="30.75" customHeight="1">
      <c r="A5" s="71" t="s">
        <v>4</v>
      </c>
      <c r="B5" s="72"/>
      <c r="C5" s="72"/>
      <c r="D5" s="72"/>
      <c r="E5" s="72"/>
      <c r="F5" s="16"/>
      <c r="G5" s="17"/>
    </row>
    <row r="6" spans="1:8" ht="30.75" customHeight="1">
      <c r="A6" s="71" t="s">
        <v>5</v>
      </c>
      <c r="B6" s="72"/>
      <c r="C6" s="72"/>
      <c r="D6" s="72"/>
      <c r="E6" s="72"/>
      <c r="F6" s="72"/>
      <c r="G6" s="73"/>
    </row>
    <row r="7" spans="1:8" ht="30.75" customHeight="1">
      <c r="A7" s="71" t="s">
        <v>6</v>
      </c>
      <c r="B7" s="72"/>
      <c r="C7" s="72"/>
      <c r="D7" s="72"/>
      <c r="E7" s="72"/>
      <c r="F7" s="72"/>
      <c r="G7" s="73"/>
    </row>
    <row r="8" spans="1:8" ht="30.75" customHeight="1">
      <c r="A8" s="74"/>
      <c r="B8" s="75"/>
      <c r="C8" s="75"/>
      <c r="D8" s="75"/>
      <c r="E8" s="75"/>
      <c r="F8" s="75"/>
      <c r="G8" s="76"/>
    </row>
    <row r="9" spans="1:8" ht="33.75" customHeight="1">
      <c r="A9" s="18"/>
      <c r="B9" s="77" t="s">
        <v>7</v>
      </c>
      <c r="C9" s="77"/>
      <c r="D9" s="77" t="s">
        <v>8</v>
      </c>
      <c r="E9" s="77"/>
      <c r="F9" s="18" t="s">
        <v>9</v>
      </c>
      <c r="G9" s="18" t="s">
        <v>10</v>
      </c>
    </row>
    <row r="10" spans="1:8" ht="31.5" customHeight="1">
      <c r="A10" s="19" t="s">
        <v>11</v>
      </c>
      <c r="B10" s="78" t="s">
        <v>12</v>
      </c>
      <c r="C10" s="79"/>
      <c r="D10" s="80">
        <f>F24</f>
        <v>123300</v>
      </c>
      <c r="E10" s="80"/>
      <c r="F10" s="20"/>
      <c r="G10" s="21"/>
    </row>
    <row r="11" spans="1:8" ht="31.5" customHeight="1">
      <c r="A11" s="19" t="s">
        <v>13</v>
      </c>
      <c r="B11" s="78" t="s">
        <v>14</v>
      </c>
      <c r="C11" s="79"/>
      <c r="D11" s="80">
        <f>F38</f>
        <v>175590.75</v>
      </c>
      <c r="E11" s="80"/>
      <c r="F11" s="20"/>
      <c r="G11" s="21"/>
    </row>
    <row r="12" spans="1:8" ht="31.5" customHeight="1">
      <c r="A12" s="19" t="s">
        <v>15</v>
      </c>
      <c r="B12" s="81" t="s">
        <v>16</v>
      </c>
      <c r="C12" s="82"/>
      <c r="D12" s="83">
        <f>F45</f>
        <v>18800</v>
      </c>
      <c r="E12" s="84"/>
      <c r="F12" s="20"/>
      <c r="G12" s="21"/>
    </row>
    <row r="13" spans="1:8" ht="31.5" customHeight="1">
      <c r="A13" s="19" t="s">
        <v>17</v>
      </c>
      <c r="B13" s="22" t="s">
        <v>18</v>
      </c>
      <c r="C13" s="23"/>
      <c r="D13" s="83">
        <f>F51</f>
        <v>8800</v>
      </c>
      <c r="E13" s="84"/>
      <c r="F13" s="20"/>
      <c r="G13" s="21"/>
    </row>
    <row r="14" spans="1:8" ht="31.5" customHeight="1">
      <c r="A14" s="19" t="s">
        <v>19</v>
      </c>
      <c r="B14" s="78" t="s">
        <v>20</v>
      </c>
      <c r="C14" s="79"/>
      <c r="D14" s="80">
        <f>F55</f>
        <v>32649.075000000001</v>
      </c>
      <c r="E14" s="80"/>
      <c r="F14" s="20"/>
      <c r="G14" s="21"/>
    </row>
    <row r="15" spans="1:8" ht="31.5" customHeight="1">
      <c r="A15" s="19" t="s">
        <v>21</v>
      </c>
      <c r="B15" s="78" t="s">
        <v>22</v>
      </c>
      <c r="C15" s="79"/>
      <c r="D15" s="80">
        <f>F59</f>
        <v>21548.389500000001</v>
      </c>
      <c r="E15" s="80"/>
      <c r="F15" s="20"/>
      <c r="G15" s="21"/>
    </row>
    <row r="16" spans="1:8" ht="25" customHeight="1">
      <c r="A16" s="85" t="s">
        <v>23</v>
      </c>
      <c r="B16" s="86"/>
      <c r="C16" s="86"/>
      <c r="D16" s="87">
        <f>SUM(D10:E15)</f>
        <v>380688.2145</v>
      </c>
      <c r="E16" s="87"/>
      <c r="F16" s="24"/>
      <c r="G16" s="25"/>
    </row>
    <row r="17" spans="1:8" ht="21.75" customHeight="1">
      <c r="A17" s="26" t="s">
        <v>24</v>
      </c>
      <c r="B17" s="27"/>
      <c r="C17" s="28"/>
      <c r="D17" s="27"/>
      <c r="E17" s="29"/>
      <c r="F17" s="30"/>
      <c r="G17" s="31"/>
    </row>
    <row r="18" spans="1:8" ht="24.9">
      <c r="A18" s="18" t="s">
        <v>25</v>
      </c>
      <c r="B18" s="18" t="s">
        <v>7</v>
      </c>
      <c r="C18" s="32" t="s">
        <v>26</v>
      </c>
      <c r="D18" s="33" t="s">
        <v>27</v>
      </c>
      <c r="E18" s="33" t="s">
        <v>28</v>
      </c>
      <c r="F18" s="32" t="s">
        <v>29</v>
      </c>
      <c r="G18" s="18" t="s">
        <v>10</v>
      </c>
    </row>
    <row r="19" spans="1:8" ht="33.75" customHeight="1">
      <c r="A19" s="34">
        <v>1</v>
      </c>
      <c r="B19" s="35" t="s">
        <v>30</v>
      </c>
      <c r="C19" s="36">
        <v>650</v>
      </c>
      <c r="D19" s="37">
        <v>1</v>
      </c>
      <c r="E19" s="37">
        <v>120</v>
      </c>
      <c r="F19" s="38">
        <f>C19*D19*E19</f>
        <v>78000</v>
      </c>
      <c r="G19" s="39" t="s">
        <v>31</v>
      </c>
      <c r="H19" s="40"/>
    </row>
    <row r="20" spans="1:8" ht="33.75" customHeight="1">
      <c r="A20" s="41">
        <v>2</v>
      </c>
      <c r="B20" s="35" t="s">
        <v>32</v>
      </c>
      <c r="C20" s="36">
        <v>1400</v>
      </c>
      <c r="D20" s="37">
        <v>1</v>
      </c>
      <c r="E20" s="37">
        <v>2</v>
      </c>
      <c r="F20" s="38">
        <f>C20*D20*E20</f>
        <v>2800</v>
      </c>
      <c r="G20" s="39" t="s">
        <v>33</v>
      </c>
      <c r="H20" s="40"/>
    </row>
    <row r="21" spans="1:8" ht="33.75" customHeight="1">
      <c r="A21" s="34">
        <v>3</v>
      </c>
      <c r="B21" s="42" t="s">
        <v>34</v>
      </c>
      <c r="C21" s="36">
        <v>2000</v>
      </c>
      <c r="D21" s="37">
        <v>1</v>
      </c>
      <c r="E21" s="37">
        <v>1</v>
      </c>
      <c r="F21" s="38">
        <f>C21*D21*E21</f>
        <v>2000</v>
      </c>
      <c r="G21" s="39"/>
      <c r="H21" s="40"/>
    </row>
    <row r="22" spans="1:8" ht="33.75" customHeight="1">
      <c r="A22" s="41">
        <v>4</v>
      </c>
      <c r="B22" s="42" t="s">
        <v>35</v>
      </c>
      <c r="C22" s="36">
        <v>500</v>
      </c>
      <c r="D22" s="37">
        <v>1</v>
      </c>
      <c r="E22" s="37">
        <v>1</v>
      </c>
      <c r="F22" s="38">
        <f>C22*D22*E22</f>
        <v>500</v>
      </c>
      <c r="G22" s="39"/>
      <c r="H22" s="40"/>
    </row>
    <row r="23" spans="1:8" ht="33.75" customHeight="1">
      <c r="A23" s="34">
        <v>5</v>
      </c>
      <c r="B23" s="42" t="s">
        <v>36</v>
      </c>
      <c r="C23" s="36">
        <v>40000</v>
      </c>
      <c r="D23" s="37">
        <v>1</v>
      </c>
      <c r="E23" s="37">
        <v>1</v>
      </c>
      <c r="F23" s="38">
        <f>C23*D23*E23</f>
        <v>40000</v>
      </c>
      <c r="G23" s="39" t="s">
        <v>37</v>
      </c>
    </row>
    <row r="24" spans="1:8" ht="25" customHeight="1">
      <c r="A24" s="88" t="s">
        <v>38</v>
      </c>
      <c r="B24" s="88"/>
      <c r="C24" s="88"/>
      <c r="D24" s="88"/>
      <c r="E24" s="88"/>
      <c r="F24" s="43">
        <f>SUM(F19:F23)</f>
        <v>123300</v>
      </c>
      <c r="G24" s="43"/>
    </row>
    <row r="25" spans="1:8" ht="13.5" customHeight="1">
      <c r="A25" s="89"/>
      <c r="B25" s="90"/>
      <c r="C25" s="90"/>
      <c r="D25" s="91"/>
      <c r="E25" s="91"/>
      <c r="F25" s="91"/>
      <c r="G25" s="91"/>
    </row>
    <row r="26" spans="1:8" s="1" customFormat="1" ht="8.25" customHeight="1">
      <c r="A26" s="44"/>
      <c r="B26" s="45"/>
      <c r="C26" s="45"/>
      <c r="D26" s="45"/>
      <c r="E26" s="45"/>
      <c r="F26" s="46"/>
      <c r="G26" s="46"/>
    </row>
    <row r="27" spans="1:8" ht="24.9">
      <c r="A27" s="18" t="s">
        <v>39</v>
      </c>
      <c r="B27" s="18" t="s">
        <v>7</v>
      </c>
      <c r="C27" s="32" t="s">
        <v>26</v>
      </c>
      <c r="D27" s="33" t="s">
        <v>40</v>
      </c>
      <c r="E27" s="33" t="s">
        <v>28</v>
      </c>
      <c r="F27" s="32" t="s">
        <v>29</v>
      </c>
      <c r="G27" s="18" t="s">
        <v>10</v>
      </c>
    </row>
    <row r="28" spans="1:8" ht="30" customHeight="1">
      <c r="A28" s="41">
        <v>1</v>
      </c>
      <c r="B28" s="47" t="s">
        <v>41</v>
      </c>
      <c r="C28" s="36">
        <v>7536.75</v>
      </c>
      <c r="D28" s="37">
        <v>1</v>
      </c>
      <c r="E28" s="37">
        <v>1</v>
      </c>
      <c r="F28" s="38">
        <f t="shared" ref="F28:F37" si="0">C28*D28*E28</f>
        <v>7536.75</v>
      </c>
      <c r="G28" s="39" t="s">
        <v>42</v>
      </c>
    </row>
    <row r="29" spans="1:8" s="1" customFormat="1" ht="30" customHeight="1">
      <c r="A29" s="108">
        <v>2</v>
      </c>
      <c r="B29" s="62" t="s">
        <v>43</v>
      </c>
      <c r="C29" s="109">
        <v>2582</v>
      </c>
      <c r="D29" s="61">
        <v>1</v>
      </c>
      <c r="E29" s="61">
        <v>1</v>
      </c>
      <c r="F29" s="63">
        <f t="shared" si="0"/>
        <v>2582</v>
      </c>
      <c r="G29" s="110" t="s">
        <v>44</v>
      </c>
    </row>
    <row r="30" spans="1:8" ht="30" customHeight="1">
      <c r="A30" s="41">
        <v>3</v>
      </c>
      <c r="B30" s="47" t="s">
        <v>45</v>
      </c>
      <c r="C30" s="36">
        <v>450</v>
      </c>
      <c r="D30" s="37">
        <v>1</v>
      </c>
      <c r="E30" s="37">
        <v>110</v>
      </c>
      <c r="F30" s="38">
        <f t="shared" si="0"/>
        <v>49500</v>
      </c>
      <c r="G30" s="39" t="s">
        <v>46</v>
      </c>
    </row>
    <row r="31" spans="1:8" ht="30" customHeight="1">
      <c r="A31" s="41">
        <v>4</v>
      </c>
      <c r="B31" s="106" t="s">
        <v>47</v>
      </c>
      <c r="C31" s="36">
        <v>78000</v>
      </c>
      <c r="D31" s="37">
        <v>1</v>
      </c>
      <c r="E31" s="37">
        <v>1</v>
      </c>
      <c r="F31" s="38">
        <f t="shared" si="0"/>
        <v>78000</v>
      </c>
      <c r="G31" s="39" t="s">
        <v>48</v>
      </c>
    </row>
    <row r="32" spans="1:8" ht="30" customHeight="1">
      <c r="A32" s="41">
        <v>5</v>
      </c>
      <c r="B32" s="107"/>
      <c r="C32" s="36">
        <v>3825</v>
      </c>
      <c r="D32" s="37">
        <v>1</v>
      </c>
      <c r="E32" s="37">
        <v>1</v>
      </c>
      <c r="F32" s="38">
        <f t="shared" si="0"/>
        <v>3825</v>
      </c>
      <c r="G32" s="39" t="s">
        <v>49</v>
      </c>
    </row>
    <row r="33" spans="1:7" s="1" customFormat="1" ht="30" customHeight="1">
      <c r="A33" s="108">
        <v>6</v>
      </c>
      <c r="B33" s="62" t="s">
        <v>50</v>
      </c>
      <c r="C33" s="109">
        <v>8960</v>
      </c>
      <c r="D33" s="61">
        <v>1</v>
      </c>
      <c r="E33" s="61">
        <v>1</v>
      </c>
      <c r="F33" s="63">
        <f t="shared" si="0"/>
        <v>8960</v>
      </c>
      <c r="G33" s="110" t="s">
        <v>51</v>
      </c>
    </row>
    <row r="34" spans="1:7" ht="30" customHeight="1">
      <c r="A34" s="41">
        <v>7</v>
      </c>
      <c r="B34" s="47" t="s">
        <v>50</v>
      </c>
      <c r="C34" s="36">
        <v>10</v>
      </c>
      <c r="D34" s="37">
        <v>1</v>
      </c>
      <c r="E34" s="37">
        <v>80</v>
      </c>
      <c r="F34" s="38">
        <f t="shared" si="0"/>
        <v>800</v>
      </c>
      <c r="G34" s="39" t="s">
        <v>52</v>
      </c>
    </row>
    <row r="35" spans="1:7" ht="30" customHeight="1">
      <c r="A35" s="41">
        <v>8</v>
      </c>
      <c r="B35" s="48" t="s">
        <v>53</v>
      </c>
      <c r="C35" s="36">
        <v>55</v>
      </c>
      <c r="D35" s="37">
        <v>1</v>
      </c>
      <c r="E35" s="37">
        <v>15</v>
      </c>
      <c r="F35" s="38">
        <f t="shared" si="0"/>
        <v>825</v>
      </c>
      <c r="G35" s="39" t="s">
        <v>54</v>
      </c>
    </row>
    <row r="36" spans="1:7" ht="30" customHeight="1">
      <c r="A36" s="41">
        <v>9</v>
      </c>
      <c r="B36" s="106" t="s">
        <v>55</v>
      </c>
      <c r="C36" s="36">
        <v>250</v>
      </c>
      <c r="D36" s="37">
        <v>1</v>
      </c>
      <c r="E36" s="37">
        <v>6</v>
      </c>
      <c r="F36" s="38">
        <f t="shared" si="0"/>
        <v>1500</v>
      </c>
      <c r="G36" s="39" t="s">
        <v>78</v>
      </c>
    </row>
    <row r="37" spans="1:7" ht="30" customHeight="1">
      <c r="A37" s="41">
        <v>10</v>
      </c>
      <c r="B37" s="107"/>
      <c r="C37" s="36">
        <v>22062</v>
      </c>
      <c r="D37" s="37">
        <v>1</v>
      </c>
      <c r="E37" s="37">
        <v>1</v>
      </c>
      <c r="F37" s="38">
        <f t="shared" si="0"/>
        <v>22062</v>
      </c>
      <c r="G37" s="39" t="s">
        <v>56</v>
      </c>
    </row>
    <row r="38" spans="1:7" ht="25" customHeight="1">
      <c r="A38" s="92" t="s">
        <v>57</v>
      </c>
      <c r="B38" s="88"/>
      <c r="C38" s="88"/>
      <c r="D38" s="88"/>
      <c r="E38" s="88"/>
      <c r="F38" s="43">
        <f>SUM(F28:F37)</f>
        <v>175590.75</v>
      </c>
      <c r="G38" s="43"/>
    </row>
    <row r="39" spans="1:7" ht="9" customHeight="1">
      <c r="A39" s="93"/>
      <c r="B39" s="91"/>
      <c r="C39" s="91"/>
      <c r="D39" s="91"/>
      <c r="E39" s="91"/>
      <c r="F39" s="91"/>
      <c r="G39" s="91"/>
    </row>
    <row r="40" spans="1:7" ht="36" customHeight="1">
      <c r="A40" s="18" t="s">
        <v>58</v>
      </c>
      <c r="B40" s="49" t="s">
        <v>7</v>
      </c>
      <c r="C40" s="32" t="s">
        <v>26</v>
      </c>
      <c r="D40" s="33" t="s">
        <v>40</v>
      </c>
      <c r="E40" s="33" t="s">
        <v>28</v>
      </c>
      <c r="F40" s="32" t="s">
        <v>29</v>
      </c>
      <c r="G40" s="18" t="s">
        <v>10</v>
      </c>
    </row>
    <row r="41" spans="1:7" ht="30" customHeight="1">
      <c r="A41" s="50">
        <v>1</v>
      </c>
      <c r="B41" s="51" t="s">
        <v>59</v>
      </c>
      <c r="C41" s="52">
        <v>500</v>
      </c>
      <c r="D41" s="53">
        <v>2</v>
      </c>
      <c r="E41" s="53">
        <v>5</v>
      </c>
      <c r="F41" s="54">
        <f>C41*D41*E41</f>
        <v>5000</v>
      </c>
      <c r="G41" s="55" t="s">
        <v>79</v>
      </c>
    </row>
    <row r="42" spans="1:7" ht="30" customHeight="1">
      <c r="A42" s="50">
        <v>2</v>
      </c>
      <c r="B42" s="51" t="s">
        <v>60</v>
      </c>
      <c r="C42" s="52">
        <v>1200</v>
      </c>
      <c r="D42" s="53">
        <v>1</v>
      </c>
      <c r="E42" s="53">
        <v>1</v>
      </c>
      <c r="F42" s="54">
        <f>C42*D42*E42</f>
        <v>1200</v>
      </c>
      <c r="G42" s="55" t="s">
        <v>61</v>
      </c>
    </row>
    <row r="43" spans="1:7" ht="30" customHeight="1">
      <c r="A43" s="50">
        <v>3</v>
      </c>
      <c r="B43" s="51" t="s">
        <v>62</v>
      </c>
      <c r="C43" s="52">
        <v>3000</v>
      </c>
      <c r="D43" s="53">
        <v>1</v>
      </c>
      <c r="E43" s="53">
        <v>1</v>
      </c>
      <c r="F43" s="54">
        <f>C43*D43*E43</f>
        <v>3000</v>
      </c>
      <c r="G43" s="55" t="s">
        <v>63</v>
      </c>
    </row>
    <row r="44" spans="1:7" ht="30" customHeight="1">
      <c r="A44" s="50">
        <v>4</v>
      </c>
      <c r="B44" s="51" t="s">
        <v>64</v>
      </c>
      <c r="C44" s="52">
        <v>80</v>
      </c>
      <c r="D44" s="53">
        <v>1</v>
      </c>
      <c r="E44" s="53">
        <v>120</v>
      </c>
      <c r="F44" s="54">
        <f>C44*D44*E44</f>
        <v>9600</v>
      </c>
      <c r="G44" s="55"/>
    </row>
    <row r="45" spans="1:7" ht="34.5" customHeight="1">
      <c r="A45" s="94" t="s">
        <v>65</v>
      </c>
      <c r="B45" s="95"/>
      <c r="C45" s="95"/>
      <c r="D45" s="95"/>
      <c r="E45" s="96"/>
      <c r="F45" s="56">
        <f>SUM(F41:F44)</f>
        <v>18800</v>
      </c>
      <c r="G45" s="57"/>
    </row>
    <row r="46" spans="1:7" ht="8.25" customHeight="1">
      <c r="A46" s="97"/>
      <c r="B46" s="98"/>
      <c r="C46" s="98"/>
      <c r="D46" s="98"/>
      <c r="E46" s="98"/>
      <c r="F46" s="98"/>
      <c r="G46" s="98"/>
    </row>
    <row r="47" spans="1:7" ht="24.9">
      <c r="A47" s="60" t="s">
        <v>66</v>
      </c>
      <c r="B47" s="18" t="s">
        <v>7</v>
      </c>
      <c r="C47" s="32" t="s">
        <v>26</v>
      </c>
      <c r="D47" s="33" t="s">
        <v>40</v>
      </c>
      <c r="E47" s="33" t="s">
        <v>28</v>
      </c>
      <c r="F47" s="32" t="s">
        <v>29</v>
      </c>
      <c r="G47" s="18" t="s">
        <v>10</v>
      </c>
    </row>
    <row r="48" spans="1:7" ht="38.049999999999997" customHeight="1">
      <c r="A48" s="61">
        <v>1</v>
      </c>
      <c r="B48" s="62" t="s">
        <v>67</v>
      </c>
      <c r="C48" s="63">
        <v>1400</v>
      </c>
      <c r="D48" s="61">
        <v>1</v>
      </c>
      <c r="E48" s="53">
        <v>2</v>
      </c>
      <c r="F48" s="54">
        <f>C48*D48*E48</f>
        <v>2800</v>
      </c>
      <c r="G48" s="64" t="s">
        <v>68</v>
      </c>
    </row>
    <row r="49" spans="1:7" ht="38.049999999999997" customHeight="1">
      <c r="A49" s="61">
        <v>2</v>
      </c>
      <c r="B49" s="62" t="s">
        <v>67</v>
      </c>
      <c r="C49" s="63">
        <v>1200</v>
      </c>
      <c r="D49" s="61">
        <v>1</v>
      </c>
      <c r="E49" s="53">
        <v>1</v>
      </c>
      <c r="F49" s="54">
        <f>C49*D49*E49</f>
        <v>1200</v>
      </c>
      <c r="G49" s="64" t="s">
        <v>69</v>
      </c>
    </row>
    <row r="50" spans="1:7" ht="38.049999999999997" customHeight="1">
      <c r="A50" s="61">
        <v>3</v>
      </c>
      <c r="B50" s="62" t="s">
        <v>67</v>
      </c>
      <c r="C50" s="63">
        <v>1600</v>
      </c>
      <c r="D50" s="61">
        <v>1</v>
      </c>
      <c r="E50" s="53">
        <v>3</v>
      </c>
      <c r="F50" s="54">
        <f>C50*D50*E50</f>
        <v>4800</v>
      </c>
      <c r="G50" s="64" t="s">
        <v>70</v>
      </c>
    </row>
    <row r="51" spans="1:7" ht="25" customHeight="1">
      <c r="A51" s="99" t="s">
        <v>71</v>
      </c>
      <c r="B51" s="88"/>
      <c r="C51" s="88"/>
      <c r="D51" s="88"/>
      <c r="E51" s="88"/>
      <c r="F51" s="43">
        <f>SUM(F48:F50)</f>
        <v>8800</v>
      </c>
      <c r="G51" s="43"/>
    </row>
    <row r="52" spans="1:7" ht="10" customHeight="1">
      <c r="A52" s="58"/>
      <c r="B52" s="59"/>
      <c r="C52" s="59"/>
      <c r="D52" s="59"/>
      <c r="E52" s="59"/>
      <c r="F52" s="59"/>
      <c r="G52" s="59"/>
    </row>
    <row r="53" spans="1:7" ht="24.9">
      <c r="A53" s="60" t="s">
        <v>72</v>
      </c>
      <c r="B53" s="18" t="s">
        <v>7</v>
      </c>
      <c r="C53" s="32" t="s">
        <v>26</v>
      </c>
      <c r="D53" s="33" t="s">
        <v>40</v>
      </c>
      <c r="E53" s="33" t="s">
        <v>28</v>
      </c>
      <c r="F53" s="32" t="s">
        <v>29</v>
      </c>
      <c r="G53" s="18" t="s">
        <v>10</v>
      </c>
    </row>
    <row r="54" spans="1:7" ht="60" customHeight="1">
      <c r="A54" s="61">
        <v>1</v>
      </c>
      <c r="B54" s="65" t="s">
        <v>73</v>
      </c>
      <c r="C54" s="63">
        <f>F24+F38+F45+F51</f>
        <v>326490.75</v>
      </c>
      <c r="D54" s="61">
        <v>1</v>
      </c>
      <c r="E54" s="66">
        <v>0.1</v>
      </c>
      <c r="F54" s="63">
        <f>C54*D54*E54</f>
        <v>32649.075000000001</v>
      </c>
      <c r="G54" s="64"/>
    </row>
    <row r="55" spans="1:7" ht="25" customHeight="1">
      <c r="A55" s="99" t="s">
        <v>74</v>
      </c>
      <c r="B55" s="88"/>
      <c r="C55" s="88"/>
      <c r="D55" s="88"/>
      <c r="E55" s="88"/>
      <c r="F55" s="43">
        <f>SUM(F54:F54)</f>
        <v>32649.075000000001</v>
      </c>
      <c r="G55" s="43"/>
    </row>
    <row r="56" spans="1:7" ht="9" customHeight="1">
      <c r="A56" s="100"/>
      <c r="B56" s="101"/>
      <c r="C56" s="101"/>
      <c r="D56" s="101"/>
      <c r="E56" s="101"/>
      <c r="F56" s="101"/>
      <c r="G56" s="102"/>
    </row>
    <row r="57" spans="1:7" ht="24.9">
      <c r="A57" s="60" t="s">
        <v>75</v>
      </c>
      <c r="B57" s="18" t="s">
        <v>7</v>
      </c>
      <c r="C57" s="32" t="s">
        <v>26</v>
      </c>
      <c r="D57" s="33" t="s">
        <v>40</v>
      </c>
      <c r="E57" s="33" t="s">
        <v>28</v>
      </c>
      <c r="F57" s="32" t="s">
        <v>29</v>
      </c>
      <c r="G57" s="18" t="s">
        <v>10</v>
      </c>
    </row>
    <row r="58" spans="1:7" ht="25" customHeight="1">
      <c r="A58" s="61">
        <v>1</v>
      </c>
      <c r="B58" s="65" t="s">
        <v>76</v>
      </c>
      <c r="C58" s="63">
        <f>C54+F54</f>
        <v>359139.82500000001</v>
      </c>
      <c r="D58" s="61">
        <v>1</v>
      </c>
      <c r="E58" s="67">
        <v>0.06</v>
      </c>
      <c r="F58" s="63">
        <f>C58*D58*E58</f>
        <v>21548.389500000001</v>
      </c>
      <c r="G58" s="65"/>
    </row>
    <row r="59" spans="1:7" ht="27" customHeight="1">
      <c r="A59" s="103" t="s">
        <v>77</v>
      </c>
      <c r="B59" s="104"/>
      <c r="C59" s="104"/>
      <c r="D59" s="104"/>
      <c r="E59" s="105"/>
      <c r="F59" s="43">
        <f>SUM(F58:F58)</f>
        <v>21548.389500000001</v>
      </c>
      <c r="G59" s="43"/>
    </row>
  </sheetData>
  <mergeCells count="32">
    <mergeCell ref="A51:E51"/>
    <mergeCell ref="A55:E55"/>
    <mergeCell ref="A56:G56"/>
    <mergeCell ref="A59:E59"/>
    <mergeCell ref="B31:B32"/>
    <mergeCell ref="B36:B37"/>
    <mergeCell ref="A25:G25"/>
    <mergeCell ref="A38:E38"/>
    <mergeCell ref="A39:G39"/>
    <mergeCell ref="A45:E45"/>
    <mergeCell ref="A46:G46"/>
    <mergeCell ref="B15:C15"/>
    <mergeCell ref="D15:E15"/>
    <mergeCell ref="A16:C16"/>
    <mergeCell ref="D16:E16"/>
    <mergeCell ref="A24:E24"/>
    <mergeCell ref="B12:C12"/>
    <mergeCell ref="D12:E12"/>
    <mergeCell ref="D13:E13"/>
    <mergeCell ref="B14:C14"/>
    <mergeCell ref="D14:E14"/>
    <mergeCell ref="B9:C9"/>
    <mergeCell ref="D9:E9"/>
    <mergeCell ref="B10:C10"/>
    <mergeCell ref="D10:E10"/>
    <mergeCell ref="B11:C11"/>
    <mergeCell ref="D11:E11"/>
    <mergeCell ref="A1:G1"/>
    <mergeCell ref="A5:E5"/>
    <mergeCell ref="A6:G6"/>
    <mergeCell ref="A7:G7"/>
    <mergeCell ref="A8:G8"/>
  </mergeCells>
  <phoneticPr fontId="26" type="noConversion"/>
  <pageMargins left="0.75" right="0.75" top="1" bottom="1" header="0.5" footer="0.5"/>
  <pageSetup paperSize="9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方案三报价</vt:lpstr>
    </vt:vector>
  </TitlesOfParts>
  <Company>BBA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 Xiaohong, BBS-431</dc:creator>
  <cp:lastModifiedBy>86139</cp:lastModifiedBy>
  <cp:lastPrinted>2019-01-31T04:14:00Z</cp:lastPrinted>
  <dcterms:created xsi:type="dcterms:W3CDTF">2016-04-12T07:55:00Z</dcterms:created>
  <dcterms:modified xsi:type="dcterms:W3CDTF">2020-01-21T08:15:28Z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