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016"/>
  <workbookPr/>
  <mc:AlternateContent xmlns:mc="http://schemas.openxmlformats.org/markup-compatibility/2006">
    <mc:Choice Requires="x15">
      <x15ac:absPath xmlns:x15ac="http://schemas.microsoft.com/office/spreadsheetml/2010/11/ac" url="/Users/apple/Desktop/"/>
    </mc:Choice>
  </mc:AlternateContent>
  <bookViews>
    <workbookView xWindow="38000" yWindow="640" windowWidth="24560" windowHeight="20460" tabRatio="500"/>
  </bookViews>
  <sheets>
    <sheet name="工作表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8" i="1"/>
  <c r="I161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34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50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12" i="1"/>
  <c r="I178" i="1"/>
  <c r="I179" i="1"/>
  <c r="I181" i="1"/>
  <c r="I182" i="1"/>
</calcChain>
</file>

<file path=xl/sharedStrings.xml><?xml version="1.0" encoding="utf-8"?>
<sst xmlns="http://schemas.openxmlformats.org/spreadsheetml/2006/main" count="289" uniqueCount="270">
  <si>
    <t>第七届中国企业新媒体年会</t>
    <rPh sb="0" eb="1">
      <t>di qi jie</t>
    </rPh>
    <rPh sb="3" eb="4">
      <t>zhong guo</t>
    </rPh>
    <rPh sb="5" eb="6">
      <t>qi ye</t>
    </rPh>
    <rPh sb="7" eb="8">
      <t>xin mei ti</t>
    </rPh>
    <rPh sb="10" eb="11">
      <t>nian h</t>
    </rPh>
    <phoneticPr fontId="2" type="noConversion"/>
  </si>
  <si>
    <t>提交日期：</t>
    <phoneticPr fontId="2" type="noConversion"/>
  </si>
  <si>
    <t>Quotation：</t>
    <phoneticPr fontId="2" type="noConversion"/>
  </si>
  <si>
    <t xml:space="preserve">客户名称 Client Name: </t>
    <phoneticPr fontId="2" type="noConversion"/>
  </si>
  <si>
    <t>项目地点 Location: 雄安</t>
    <rPh sb="15" eb="16">
      <t>xiong an</t>
    </rPh>
    <phoneticPr fontId="2" type="noConversion"/>
  </si>
  <si>
    <t>项目日期 Event Time: 12.30</t>
    <phoneticPr fontId="2" type="noConversion"/>
  </si>
  <si>
    <t>项目进场时间 Setup Time: 12.28</t>
    <phoneticPr fontId="2" type="noConversion"/>
  </si>
  <si>
    <t>Item</t>
    <phoneticPr fontId="2" type="noConversion"/>
  </si>
  <si>
    <t>Equipment</t>
    <phoneticPr fontId="2" type="noConversion"/>
  </si>
  <si>
    <t>Specification</t>
    <phoneticPr fontId="2" type="noConversion"/>
  </si>
  <si>
    <t>Quantity</t>
    <phoneticPr fontId="2" type="noConversion"/>
  </si>
  <si>
    <t>Days</t>
    <phoneticPr fontId="2" type="noConversion"/>
  </si>
  <si>
    <t>Unit Price</t>
    <phoneticPr fontId="2" type="noConversion"/>
  </si>
  <si>
    <t>Sub-total(RMB)</t>
    <phoneticPr fontId="2" type="noConversion"/>
  </si>
  <si>
    <t>搭建项目:</t>
    <rPh sb="0" eb="1">
      <t>da'jian</t>
    </rPh>
    <rPh sb="2" eb="3">
      <t>xiang'mu</t>
    </rPh>
    <phoneticPr fontId="2" type="noConversion"/>
  </si>
  <si>
    <t>舞台结构</t>
  </si>
  <si>
    <t>钢架结构双层18厘多层板找平处理 24米*6米*0.6米</t>
    <phoneticPr fontId="2" type="noConversion"/>
  </si>
  <si>
    <t>钢架结构双层18厘多层板找平处理 26米*6米*0.6米</t>
  </si>
  <si>
    <t xml:space="preserve">舞台台阶 </t>
  </si>
  <si>
    <t xml:space="preserve">钢木结构 多层板及地毯饰面  </t>
  </si>
  <si>
    <t>舞台发光</t>
    <rPh sb="0" eb="1">
      <t>wu'tai</t>
    </rPh>
    <rPh sb="2" eb="3">
      <t>fa'guang</t>
    </rPh>
    <phoneticPr fontId="2" type="noConversion"/>
  </si>
  <si>
    <t>舞台地毯</t>
  </si>
  <si>
    <t>普通拉绒地毯 包含围边地毯及损耗</t>
  </si>
  <si>
    <t>舞台斜坡字</t>
    <rPh sb="4" eb="5">
      <t>zi</t>
    </rPh>
    <phoneticPr fontId="2" type="noConversion"/>
  </si>
  <si>
    <t>异形木质结构 黑色贴纸饰面 6米长</t>
  </si>
  <si>
    <t>讲台</t>
    <rPh sb="0" eb="1">
      <t>jiang'tai</t>
    </rPh>
    <phoneticPr fontId="2" type="noConversion"/>
  </si>
  <si>
    <t>拍照背墙结构</t>
  </si>
  <si>
    <t>单面木质结构 贴纸饰面 包含地台  10米*4米</t>
    <phoneticPr fontId="2" type="noConversion"/>
  </si>
  <si>
    <t>单面木质结构 贴纸饰面 包含地台  6米*3米*3米H</t>
  </si>
  <si>
    <t>拍照背墙 铝型材发光灯槽</t>
  </si>
  <si>
    <t>拍照背墙地台</t>
    <rPh sb="4" eb="5">
      <t>di'tai</t>
    </rPh>
    <phoneticPr fontId="2" type="noConversion"/>
  </si>
  <si>
    <t>拍照背板立体字</t>
    <rPh sb="0" eb="1">
      <t>pai'zhao'bei'ban</t>
    </rPh>
    <rPh sb="4" eb="5">
      <t>li'ti'zi</t>
    </rPh>
    <phoneticPr fontId="2" type="noConversion"/>
  </si>
  <si>
    <t>二维码墙</t>
    <rPh sb="0" eb="1">
      <t>er'wei'ma'qiang</t>
    </rPh>
    <rPh sb="3" eb="4">
      <t>qiang</t>
    </rPh>
    <phoneticPr fontId="2" type="noConversion"/>
  </si>
  <si>
    <t>异形结构及洞洞板</t>
    <rPh sb="0" eb="1">
      <t>yi'xing</t>
    </rPh>
    <rPh sb="2" eb="3">
      <t>jie'gou</t>
    </rPh>
    <rPh sb="4" eb="5">
      <t>ji</t>
    </rPh>
    <rPh sb="5" eb="6">
      <t>dogn'dong'ban</t>
    </rPh>
    <phoneticPr fontId="2" type="noConversion"/>
  </si>
  <si>
    <t>日历表</t>
  </si>
  <si>
    <t>异形木质结构 黑色贴纸饰面 中间镶嵌显示器 后开检修门</t>
  </si>
  <si>
    <t xml:space="preserve">名片盒 </t>
    <rPh sb="0" eb="1">
      <t>ming'p</t>
    </rPh>
    <rPh sb="2" eb="3">
      <t>he</t>
    </rPh>
    <phoneticPr fontId="2" type="noConversion"/>
  </si>
  <si>
    <t>日历名片区背墙</t>
    <rPh sb="0" eb="1">
      <t>ri'li</t>
    </rPh>
    <rPh sb="2" eb="3">
      <t>ming'p</t>
    </rPh>
    <rPh sb="4" eb="5">
      <t>qu</t>
    </rPh>
    <rPh sb="5" eb="6">
      <t>bei'qiang</t>
    </rPh>
    <phoneticPr fontId="2" type="noConversion"/>
  </si>
  <si>
    <t>日历名片区地台</t>
    <rPh sb="0" eb="1">
      <t>ri'li</t>
    </rPh>
    <rPh sb="2" eb="3">
      <t>ming'p</t>
    </rPh>
    <rPh sb="4" eb="5">
      <t>qu</t>
    </rPh>
    <rPh sb="5" eb="6">
      <t>di'tai</t>
    </rPh>
    <phoneticPr fontId="2" type="noConversion"/>
  </si>
  <si>
    <t>企业logo墙</t>
    <rPh sb="0" eb="1">
      <t>qi'ye</t>
    </rPh>
    <rPh sb="6" eb="7">
      <t>qiang</t>
    </rPh>
    <phoneticPr fontId="2" type="noConversion"/>
  </si>
  <si>
    <t>企业logo墙立体字</t>
    <rPh sb="0" eb="1">
      <t>qi'ye</t>
    </rPh>
    <rPh sb="6" eb="7">
      <t>qiang</t>
    </rPh>
    <rPh sb="7" eb="8">
      <t>li'ti'zi</t>
    </rPh>
    <phoneticPr fontId="2" type="noConversion"/>
  </si>
  <si>
    <t>模型背墙结构双面</t>
    <rPh sb="6" eb="7">
      <t>shuagn'm</t>
    </rPh>
    <phoneticPr fontId="2" type="noConversion"/>
  </si>
  <si>
    <t>钢架结构 三聚氰胺板饰面3米*6米*0.5米</t>
    <phoneticPr fontId="2" type="noConversion"/>
  </si>
  <si>
    <t>钢架结构 三聚氰胺板饰面3米*7米*0.5米</t>
  </si>
  <si>
    <t>模型背墙楼体雕刻版</t>
    <rPh sb="4" eb="5">
      <t>lou'ti</t>
    </rPh>
    <rPh sb="6" eb="7">
      <t>diao'ke'ban</t>
    </rPh>
    <phoneticPr fontId="2" type="noConversion"/>
  </si>
  <si>
    <t>模型背墙区 柜体</t>
  </si>
  <si>
    <t>木质结构 贴纸或三聚氰胺板饰面  大小平均共计14组计算</t>
  </si>
  <si>
    <t>模型背墙区 柜体亚克力罩</t>
    <rPh sb="8" eb="9">
      <t>ya'ke'li</t>
    </rPh>
    <rPh sb="11" eb="12">
      <t>zhao</t>
    </rPh>
    <phoneticPr fontId="2" type="noConversion"/>
  </si>
  <si>
    <t>背板</t>
    <rPh sb="0" eb="1">
      <t>bei'ban</t>
    </rPh>
    <phoneticPr fontId="2" type="noConversion"/>
  </si>
  <si>
    <t>室外指示</t>
    <rPh sb="0" eb="1">
      <t>shi'wai</t>
    </rPh>
    <rPh sb="2" eb="3">
      <t>zhi'shi</t>
    </rPh>
    <phoneticPr fontId="2" type="noConversion"/>
  </si>
  <si>
    <t>用餐区</t>
    <rPh sb="0" eb="1">
      <t>yong'c</t>
    </rPh>
    <rPh sb="2" eb="3">
      <t>qu</t>
    </rPh>
    <phoneticPr fontId="2" type="noConversion"/>
  </si>
  <si>
    <t>企业展板单面</t>
    <rPh sb="0" eb="1">
      <t>qi'ye</t>
    </rPh>
    <rPh sb="2" eb="3">
      <t>zhan'ban</t>
    </rPh>
    <rPh sb="4" eb="5">
      <t>dan'm</t>
    </rPh>
    <phoneticPr fontId="2" type="noConversion"/>
  </si>
  <si>
    <t>企业展板双面</t>
    <rPh sb="0" eb="1">
      <t>qi'ye</t>
    </rPh>
    <rPh sb="2" eb="3">
      <t>zhan'ban</t>
    </rPh>
    <rPh sb="4" eb="5">
      <t>shuang'm</t>
    </rPh>
    <phoneticPr fontId="2" type="noConversion"/>
  </si>
  <si>
    <t>背板射灯</t>
    <rPh sb="0" eb="1">
      <t>bei'ban</t>
    </rPh>
    <rPh sb="2" eb="3">
      <t>she'd</t>
    </rPh>
    <phoneticPr fontId="2" type="noConversion"/>
  </si>
  <si>
    <t>1m栏租赁</t>
    <rPh sb="2" eb="3">
      <t>lan</t>
    </rPh>
    <rPh sb="3" eb="4">
      <t>zu'lin</t>
    </rPh>
    <phoneticPr fontId="2" type="noConversion"/>
  </si>
  <si>
    <t>移动展区搭建</t>
    <rPh sb="0" eb="1">
      <t>yi'dong</t>
    </rPh>
    <rPh sb="2" eb="3">
      <t>zhan'qu</t>
    </rPh>
    <rPh sb="4" eb="5">
      <t>da'jian</t>
    </rPh>
    <phoneticPr fontId="2" type="noConversion"/>
  </si>
  <si>
    <t>背墙及展桌、层板</t>
    <rPh sb="0" eb="1">
      <t>bei'qiang</t>
    </rPh>
    <rPh sb="2" eb="3">
      <t>ji</t>
    </rPh>
    <rPh sb="3" eb="4">
      <t>zhan'zhuo</t>
    </rPh>
    <rPh sb="6" eb="7">
      <t>ceng'ban</t>
    </rPh>
    <phoneticPr fontId="2" type="noConversion"/>
  </si>
  <si>
    <t>南网展区</t>
    <rPh sb="0" eb="1">
      <t>nan'wang</t>
    </rPh>
    <rPh sb="2" eb="3">
      <t>zhan'qu</t>
    </rPh>
    <phoneticPr fontId="2" type="noConversion"/>
  </si>
  <si>
    <t>背墙1、展桌3、直播支架1</t>
    <rPh sb="0" eb="1">
      <t>bei'qiang</t>
    </rPh>
    <rPh sb="4" eb="5">
      <t>zhan'zhuo</t>
    </rPh>
    <rPh sb="8" eb="9">
      <t>zhi'bo</t>
    </rPh>
    <rPh sb="10" eb="11">
      <t>zhi'jia</t>
    </rPh>
    <phoneticPr fontId="2" type="noConversion"/>
  </si>
  <si>
    <t>门头</t>
  </si>
  <si>
    <t>户外异形钢木结构 贴纸饰面 包含底部钢板配重</t>
  </si>
  <si>
    <t>AV控台</t>
  </si>
  <si>
    <t>钢架结构 黑色丝绒布</t>
  </si>
  <si>
    <t>沙发茶几租赁</t>
    <rPh sb="0" eb="1">
      <t>sha'f</t>
    </rPh>
    <rPh sb="2" eb="3">
      <t>cha'ji</t>
    </rPh>
    <rPh sb="4" eb="5">
      <t>zu'lin</t>
    </rPh>
    <phoneticPr fontId="2" type="noConversion"/>
  </si>
  <si>
    <t>沙发*40、茶几*20</t>
    <rPh sb="0" eb="1">
      <t>sh'fa</t>
    </rPh>
    <rPh sb="6" eb="7">
      <t>cha'ji</t>
    </rPh>
    <phoneticPr fontId="2" type="noConversion"/>
  </si>
  <si>
    <t>家具租赁包装</t>
    <rPh sb="0" eb="1">
      <t>jia'ju</t>
    </rPh>
    <rPh sb="2" eb="3">
      <t>zu'lin</t>
    </rPh>
    <rPh sb="4" eb="5">
      <t>bao'zhuang</t>
    </rPh>
    <phoneticPr fontId="2" type="noConversion"/>
  </si>
  <si>
    <t>木质指示牌</t>
    <rPh sb="0" eb="1">
      <t>mu'zhi</t>
    </rPh>
    <rPh sb="2" eb="3">
      <t>zhi'sh'pai</t>
    </rPh>
    <phoneticPr fontId="2" type="noConversion"/>
  </si>
  <si>
    <t>园区内指示系统*17、室内*3</t>
    <rPh sb="11" eb="12">
      <t>shi'nei</t>
    </rPh>
    <phoneticPr fontId="2" type="noConversion"/>
  </si>
  <si>
    <t>刀旗</t>
    <rPh sb="0" eb="1">
      <t>dao'qi</t>
    </rPh>
    <phoneticPr fontId="2" type="noConversion"/>
  </si>
  <si>
    <t>电力部分</t>
  </si>
  <si>
    <t>电源电线等铺料（包含人员及交通费用）</t>
  </si>
  <si>
    <t>美工</t>
  </si>
  <si>
    <t>画面及即时贴字等小型铺料（包含人员及交通费用）</t>
  </si>
  <si>
    <t>施工人员费</t>
  </si>
  <si>
    <t>进，拆场20人共计4天 包含往返交通时间</t>
    <phoneticPr fontId="2" type="noConversion"/>
  </si>
  <si>
    <t>进，拆场25人共计4天 包含往返交通时间</t>
  </si>
  <si>
    <t>施工人员加班费</t>
  </si>
  <si>
    <t>进，拆场20人共计每人加班42小时（工厂6小时为一个班）</t>
    <phoneticPr fontId="2" type="noConversion"/>
  </si>
  <si>
    <t>进，拆场25人共计每人加班42小时（工厂6小时为一个班）</t>
  </si>
  <si>
    <t>餐饮住宿</t>
  </si>
  <si>
    <t>现场工人住宿及餐费补助 20人3天</t>
    <phoneticPr fontId="2" type="noConversion"/>
  </si>
  <si>
    <t>现场工人住宿及餐费补助 25人4天</t>
  </si>
  <si>
    <t>运输</t>
  </si>
  <si>
    <t>唐山工厂至雄安往返 6.8米货车3车 往返 及搭建完搭建工具及现场垃圾一车</t>
  </si>
  <si>
    <t>音视频系统 :</t>
    <rPh sb="0" eb="1">
      <t>yin</t>
    </rPh>
    <phoneticPr fontId="2" type="noConversion"/>
  </si>
  <si>
    <t>LED屏幕</t>
    <phoneticPr fontId="2" type="noConversion"/>
  </si>
  <si>
    <t>P3.9: 500mm x 500mm,Size: 24000mm x 450mm    (48 x 12piece)</t>
    <phoneticPr fontId="2" type="noConversion"/>
  </si>
  <si>
    <t>LED处理器</t>
    <phoneticPr fontId="2" type="noConversion"/>
  </si>
  <si>
    <t>MIG-560D</t>
    <phoneticPr fontId="2" type="noConversion"/>
  </si>
  <si>
    <t>液晶监视器</t>
  </si>
  <si>
    <t>DELL  LCD 24"  （16 : 10）</t>
    <phoneticPr fontId="7" type="noConversion"/>
  </si>
  <si>
    <t>液晶显示屏</t>
    <phoneticPr fontId="7" type="noConversion"/>
  </si>
  <si>
    <t>SHARP LCD 60LX531</t>
    <phoneticPr fontId="7" type="noConversion"/>
  </si>
  <si>
    <t>E2 4k屏幕管理系统</t>
    <phoneticPr fontId="2" type="noConversion"/>
  </si>
  <si>
    <t xml:space="preserve">E2 Screen management system </t>
    <phoneticPr fontId="2" type="noConversion"/>
  </si>
  <si>
    <t>E2控制器 EC-200</t>
    <phoneticPr fontId="2" type="noConversion"/>
  </si>
  <si>
    <t>Event Master EC-200</t>
    <phoneticPr fontId="2" type="noConversion"/>
  </si>
  <si>
    <t>提词器</t>
    <rPh sb="0" eb="1">
      <t>ti'ci'qi</t>
    </rPh>
    <phoneticPr fontId="2" type="noConversion"/>
  </si>
  <si>
    <t>外场触屏一体机</t>
    <rPh sb="0" eb="1">
      <t>wai'c</t>
    </rPh>
    <rPh sb="2" eb="3">
      <t>chu'ping</t>
    </rPh>
    <rPh sb="4" eb="5">
      <t>yi'ti'ji</t>
    </rPh>
    <phoneticPr fontId="2" type="noConversion"/>
  </si>
  <si>
    <t>外场显示器</t>
    <rPh sb="0" eb="1">
      <t>wai'chang</t>
    </rPh>
    <rPh sb="2" eb="3">
      <t>xian'shi'q</t>
    </rPh>
    <phoneticPr fontId="2" type="noConversion"/>
  </si>
  <si>
    <t>DVI信号分配器</t>
    <phoneticPr fontId="7" type="noConversion"/>
  </si>
  <si>
    <t>EXTRON DVI DA4 Plus</t>
    <phoneticPr fontId="7" type="noConversion"/>
  </si>
  <si>
    <t>苹果电脑</t>
    <phoneticPr fontId="7" type="noConversion"/>
  </si>
  <si>
    <t>MarBook Pro15"</t>
    <phoneticPr fontId="7" type="noConversion"/>
  </si>
  <si>
    <t>笔记本电脑</t>
    <phoneticPr fontId="7" type="noConversion"/>
  </si>
  <si>
    <t>IBM T430</t>
    <phoneticPr fontId="7" type="noConversion"/>
  </si>
  <si>
    <t>不间断电源</t>
    <phoneticPr fontId="7" type="noConversion"/>
  </si>
  <si>
    <t>EMERSON UPS-3KVA</t>
    <phoneticPr fontId="7" type="noConversion"/>
  </si>
  <si>
    <t>专业翻页器</t>
    <phoneticPr fontId="7" type="noConversion"/>
  </si>
  <si>
    <t>PERFECT CUE  D'SAN PC-433SYS</t>
    <phoneticPr fontId="7" type="noConversion"/>
  </si>
  <si>
    <t>光纤系统</t>
    <phoneticPr fontId="7" type="noConversion"/>
  </si>
  <si>
    <t xml:space="preserve">Optical Fiber Syestem  </t>
    <phoneticPr fontId="7" type="noConversion"/>
  </si>
  <si>
    <t>电柜</t>
    <phoneticPr fontId="7" type="noConversion"/>
  </si>
  <si>
    <t xml:space="preserve">TL 34L </t>
    <phoneticPr fontId="7" type="noConversion"/>
  </si>
  <si>
    <t xml:space="preserve">线阵列中高频音箱 </t>
    <phoneticPr fontId="7" type="noConversion"/>
  </si>
  <si>
    <t>TWAudio VERA10</t>
    <phoneticPr fontId="7" type="noConversion"/>
  </si>
  <si>
    <t>线阵列超低频音箱</t>
    <phoneticPr fontId="7" type="noConversion"/>
  </si>
  <si>
    <t>TWAudio VERAS30</t>
    <phoneticPr fontId="7" type="noConversion"/>
  </si>
  <si>
    <t xml:space="preserve">返送音箱 </t>
    <phoneticPr fontId="7" type="noConversion"/>
  </si>
  <si>
    <t>TWAudio M10</t>
    <phoneticPr fontId="7" type="noConversion"/>
  </si>
  <si>
    <t xml:space="preserve">数字功放 </t>
    <phoneticPr fontId="7" type="noConversion"/>
  </si>
  <si>
    <t>TWAudio K3dsp</t>
    <phoneticPr fontId="7" type="noConversion"/>
  </si>
  <si>
    <t xml:space="preserve">数字调音台 </t>
    <phoneticPr fontId="7" type="noConversion"/>
  </si>
  <si>
    <t>Midas M32</t>
    <phoneticPr fontId="7" type="noConversion"/>
  </si>
  <si>
    <t>无线手持麦克风</t>
    <phoneticPr fontId="7" type="noConversion"/>
  </si>
  <si>
    <t>SHURE ULX-D Beta 58</t>
    <phoneticPr fontId="7" type="noConversion"/>
  </si>
  <si>
    <t>无线肉色头戴麦克风</t>
    <phoneticPr fontId="7" type="noConversion"/>
  </si>
  <si>
    <t xml:space="preserve">SHURE ULX-D Beta 53 </t>
    <phoneticPr fontId="7" type="noConversion"/>
  </si>
  <si>
    <t xml:space="preserve">天线放大器 </t>
    <phoneticPr fontId="7" type="noConversion"/>
  </si>
  <si>
    <t>SHURE UA845-US,UA870WB</t>
    <phoneticPr fontId="7" type="noConversion"/>
  </si>
  <si>
    <t>鹅颈麦克风</t>
    <phoneticPr fontId="7" type="noConversion"/>
  </si>
  <si>
    <t>SHURE MX-418S</t>
    <phoneticPr fontId="7" type="noConversion"/>
  </si>
  <si>
    <t>音频电脑</t>
    <rPh sb="0" eb="1">
      <t>yin pin</t>
    </rPh>
    <phoneticPr fontId="7" type="noConversion"/>
  </si>
  <si>
    <t>音频隔离</t>
    <phoneticPr fontId="2" type="noConversion"/>
  </si>
  <si>
    <t>Radial ProAV2</t>
    <phoneticPr fontId="2" type="noConversion"/>
  </si>
  <si>
    <t>16路音频缆车</t>
    <phoneticPr fontId="7" type="noConversion"/>
  </si>
  <si>
    <t>CANARE 16CHA</t>
    <phoneticPr fontId="7" type="noConversion"/>
  </si>
  <si>
    <t>无线对讲主机</t>
    <phoneticPr fontId="7" type="noConversion"/>
  </si>
  <si>
    <t>CLEAR-COM BS210</t>
    <phoneticPr fontId="7" type="noConversion"/>
  </si>
  <si>
    <t>无线接收机及耳机</t>
    <phoneticPr fontId="7" type="noConversion"/>
  </si>
  <si>
    <t>CLEAR-COM BP210+HS15</t>
    <phoneticPr fontId="7" type="noConversion"/>
  </si>
  <si>
    <t>有线对讲主机</t>
    <phoneticPr fontId="7" type="noConversion"/>
  </si>
  <si>
    <t>HANSON MPS30</t>
    <phoneticPr fontId="7" type="noConversion"/>
  </si>
  <si>
    <t>有线对讲接收机</t>
    <phoneticPr fontId="7" type="noConversion"/>
  </si>
  <si>
    <t>HANSON BSP1-Mrk2</t>
    <phoneticPr fontId="7" type="noConversion"/>
  </si>
  <si>
    <t>切割电脑灯</t>
    <phoneticPr fontId="7" type="noConversion"/>
  </si>
  <si>
    <t>GTD-1500II Profile Cutting Blade</t>
    <phoneticPr fontId="7" type="noConversion"/>
  </si>
  <si>
    <t>三合一光束电脑灯</t>
    <phoneticPr fontId="7" type="noConversion"/>
  </si>
  <si>
    <t>GTD-330 BSW</t>
    <phoneticPr fontId="7" type="noConversion"/>
  </si>
  <si>
    <t>LED摇头灯</t>
    <phoneticPr fontId="7" type="noConversion"/>
  </si>
  <si>
    <t>JOLLY Q3 Turbo</t>
    <phoneticPr fontId="7" type="noConversion"/>
  </si>
  <si>
    <t>LED地排灯</t>
    <phoneticPr fontId="7" type="noConversion"/>
  </si>
  <si>
    <t>VIKY FL-154</t>
    <phoneticPr fontId="7" type="noConversion"/>
  </si>
  <si>
    <t>追光灯</t>
    <phoneticPr fontId="7" type="noConversion"/>
  </si>
  <si>
    <t>F.A.L 2500w</t>
    <phoneticPr fontId="7" type="noConversion"/>
  </si>
  <si>
    <t>电脑灯调光台</t>
    <phoneticPr fontId="7" type="noConversion"/>
  </si>
  <si>
    <t>Grand MA2</t>
    <phoneticPr fontId="7" type="noConversion"/>
  </si>
  <si>
    <t>调光台扩展</t>
    <phoneticPr fontId="2" type="noConversion"/>
  </si>
  <si>
    <t>Grand MA2 NPU</t>
    <phoneticPr fontId="7" type="noConversion"/>
  </si>
  <si>
    <t>信号放大器</t>
    <phoneticPr fontId="7" type="noConversion"/>
  </si>
  <si>
    <t>TL D-net8</t>
    <phoneticPr fontId="7" type="noConversion"/>
  </si>
  <si>
    <t>导播设备</t>
    <rPh sb="0" eb="1">
      <t>dao'bo</t>
    </rPh>
    <rPh sb="2" eb="3">
      <t>she'b</t>
    </rPh>
    <phoneticPr fontId="2" type="noConversion"/>
  </si>
  <si>
    <t>TRUSS(Black)</t>
    <phoneticPr fontId="7" type="noConversion"/>
  </si>
  <si>
    <t>400mm ×600mm</t>
    <phoneticPr fontId="7" type="noConversion"/>
  </si>
  <si>
    <t>300mm ×400mm</t>
    <phoneticPr fontId="7" type="noConversion"/>
  </si>
  <si>
    <t>Truss单柱(Black)</t>
    <phoneticPr fontId="7" type="noConversion"/>
  </si>
  <si>
    <t>300mm ×3000mm</t>
    <phoneticPr fontId="7" type="noConversion"/>
  </si>
  <si>
    <t>Layer</t>
    <phoneticPr fontId="2" type="noConversion"/>
  </si>
  <si>
    <t>2000mm×2000mm</t>
    <phoneticPr fontId="2" type="noConversion"/>
  </si>
  <si>
    <t>电动葫芦</t>
    <phoneticPr fontId="7" type="noConversion"/>
  </si>
  <si>
    <t>CM JCL 1T</t>
    <phoneticPr fontId="7" type="noConversion"/>
  </si>
  <si>
    <t>H架</t>
    <phoneticPr fontId="7" type="noConversion"/>
  </si>
  <si>
    <t>1800mm× 1800mm× (H)6300mm</t>
    <phoneticPr fontId="7" type="noConversion"/>
  </si>
  <si>
    <t>主配电缆</t>
    <phoneticPr fontId="7" type="noConversion"/>
  </si>
  <si>
    <t>50m</t>
    <phoneticPr fontId="7" type="noConversion"/>
  </si>
  <si>
    <t>雾机</t>
    <phoneticPr fontId="7" type="noConversion"/>
  </si>
  <si>
    <t>Anteri HZ500</t>
    <phoneticPr fontId="7" type="noConversion"/>
  </si>
  <si>
    <t>人员交通费</t>
    <phoneticPr fontId="7" type="noConversion"/>
  </si>
  <si>
    <t xml:space="preserve">Ticket expense </t>
    <phoneticPr fontId="7" type="noConversion"/>
  </si>
  <si>
    <t>人员差旅补助</t>
    <phoneticPr fontId="7" type="noConversion"/>
  </si>
  <si>
    <t>Business travel allowance</t>
    <phoneticPr fontId="7" type="noConversion"/>
  </si>
  <si>
    <t>项目经理</t>
    <phoneticPr fontId="7" type="noConversion"/>
  </si>
  <si>
    <t>Item Supervise</t>
    <phoneticPr fontId="7" type="noConversion"/>
  </si>
  <si>
    <t>导播</t>
    <rPh sb="0" eb="1">
      <t>dao'b</t>
    </rPh>
    <phoneticPr fontId="2" type="noConversion"/>
  </si>
  <si>
    <t>视频操控师</t>
    <phoneticPr fontId="7" type="noConversion"/>
  </si>
  <si>
    <t xml:space="preserve">Switcher Operator </t>
    <phoneticPr fontId="7" type="noConversion"/>
  </si>
  <si>
    <t>音响师</t>
    <phoneticPr fontId="7" type="noConversion"/>
  </si>
  <si>
    <t>Digital mixer Operator</t>
    <phoneticPr fontId="7" type="noConversion"/>
  </si>
  <si>
    <t>灯光师</t>
    <phoneticPr fontId="7" type="noConversion"/>
  </si>
  <si>
    <t>Grand MA Operator</t>
    <phoneticPr fontId="7" type="noConversion"/>
  </si>
  <si>
    <t>技术人员</t>
    <phoneticPr fontId="7" type="noConversion"/>
  </si>
  <si>
    <t>Technician</t>
    <phoneticPr fontId="7" type="noConversion"/>
  </si>
  <si>
    <t>外阜运费</t>
    <phoneticPr fontId="7" type="noConversion"/>
  </si>
  <si>
    <t>Nationwide  transport costs 9.6</t>
    <phoneticPr fontId="7" type="noConversion"/>
  </si>
  <si>
    <t xml:space="preserve"> 制作及采购项目:</t>
    <rPh sb="1" eb="2">
      <t>zhi'zuo</t>
    </rPh>
    <rPh sb="3" eb="4">
      <t>ji'cai'g</t>
    </rPh>
    <rPh sb="6" eb="7">
      <t>xiang'mu</t>
    </rPh>
    <phoneticPr fontId="2" type="noConversion"/>
  </si>
  <si>
    <t>奖杯</t>
    <rPh sb="0" eb="1">
      <t>jiang'bei</t>
    </rPh>
    <phoneticPr fontId="2" type="noConversion"/>
  </si>
  <si>
    <t>证书</t>
    <rPh sb="0" eb="1">
      <t>zhegn shu</t>
    </rPh>
    <phoneticPr fontId="2" type="noConversion"/>
  </si>
  <si>
    <t>一等奖</t>
    <rPh sb="0" eb="1">
      <t>yi'dneg'jiang</t>
    </rPh>
    <phoneticPr fontId="2" type="noConversion"/>
  </si>
  <si>
    <t>二等奖</t>
    <rPh sb="0" eb="1">
      <t>er'deng'jiang</t>
    </rPh>
    <phoneticPr fontId="2" type="noConversion"/>
  </si>
  <si>
    <t>三等奖</t>
    <rPh sb="0" eb="1">
      <t>san'deng'jiang</t>
    </rPh>
    <phoneticPr fontId="2" type="noConversion"/>
  </si>
  <si>
    <t>移动其他采购预留</t>
    <rPh sb="0" eb="1">
      <t>yi'dong</t>
    </rPh>
    <rPh sb="2" eb="3">
      <t>qi'ta</t>
    </rPh>
    <rPh sb="4" eb="5">
      <t>cai'gou</t>
    </rPh>
    <rPh sb="6" eb="7">
      <t>yu'l</t>
    </rPh>
    <phoneticPr fontId="2" type="noConversion"/>
  </si>
  <si>
    <t>桌卡</t>
    <rPh sb="0" eb="1">
      <t>zhuo'k</t>
    </rPh>
    <phoneticPr fontId="2" type="noConversion"/>
  </si>
  <si>
    <t>麦标套</t>
    <rPh sb="0" eb="1">
      <t>mai'biao'tao</t>
    </rPh>
    <phoneticPr fontId="2" type="noConversion"/>
  </si>
  <si>
    <t>手卡</t>
    <rPh sb="0" eb="1">
      <t>s'k</t>
    </rPh>
    <phoneticPr fontId="2" type="noConversion"/>
  </si>
  <si>
    <t>证件</t>
    <rPh sb="0" eb="1">
      <t>zheng'jian</t>
    </rPh>
    <phoneticPr fontId="2" type="noConversion"/>
  </si>
  <si>
    <t>桌套</t>
    <rPh sb="0" eb="1">
      <t>zhuo'tao</t>
    </rPh>
    <phoneticPr fontId="2" type="noConversion"/>
  </si>
  <si>
    <t>餐券</t>
    <rPh sb="0" eb="1">
      <t>can'quan</t>
    </rPh>
    <phoneticPr fontId="2" type="noConversion"/>
  </si>
  <si>
    <t>座位图</t>
    <rPh sb="0" eb="1">
      <t>zuo'w</t>
    </rPh>
    <rPh sb="2" eb="3">
      <t>tu</t>
    </rPh>
    <phoneticPr fontId="2" type="noConversion"/>
  </si>
  <si>
    <t>移动折页</t>
    <phoneticPr fontId="2" type="noConversion"/>
  </si>
  <si>
    <t>晚餐餐包</t>
    <rPh sb="0" eb="1">
      <t>wan'c'can'bao</t>
    </rPh>
    <phoneticPr fontId="2" type="noConversion"/>
  </si>
  <si>
    <t>折页</t>
    <rPh sb="0" eb="1">
      <t>zhe'ye</t>
    </rPh>
    <phoneticPr fontId="2" type="noConversion"/>
  </si>
  <si>
    <t>手举牌</t>
    <rPh sb="0" eb="1">
      <t>shou'ju'pai</t>
    </rPh>
    <phoneticPr fontId="2" type="noConversion"/>
  </si>
  <si>
    <t>防盗手机锁</t>
    <phoneticPr fontId="2" type="noConversion"/>
  </si>
  <si>
    <t>南网便签纸</t>
    <rPh sb="0" eb="1">
      <t>nan'wang</t>
    </rPh>
    <rPh sb="2" eb="3">
      <t>bian'qian'zhi</t>
    </rPh>
    <phoneticPr fontId="2" type="noConversion"/>
  </si>
  <si>
    <t>南网对联</t>
    <rPh sb="0" eb="1">
      <t>nan'wang</t>
    </rPh>
    <rPh sb="2" eb="3">
      <t>dui'lian</t>
    </rPh>
    <phoneticPr fontId="2" type="noConversion"/>
  </si>
  <si>
    <t>车头牌</t>
    <rPh sb="0" eb="1">
      <t>che'tou'p</t>
    </rPh>
    <phoneticPr fontId="2" type="noConversion"/>
  </si>
  <si>
    <t xml:space="preserve"> 其他项目1:</t>
    <rPh sb="1" eb="2">
      <t>qi'ta</t>
    </rPh>
    <rPh sb="3" eb="4">
      <t>xiang'mu</t>
    </rPh>
    <phoneticPr fontId="2" type="noConversion"/>
  </si>
  <si>
    <t>主持人费用预留</t>
    <rPh sb="0" eb="1">
      <t>zhu'chi'r</t>
    </rPh>
    <rPh sb="3" eb="4">
      <t>fei'y</t>
    </rPh>
    <rPh sb="5" eb="6">
      <t>yu'liu</t>
    </rPh>
    <phoneticPr fontId="2" type="noConversion"/>
  </si>
  <si>
    <t>嘉宾费用预留</t>
    <rPh sb="0" eb="1">
      <t>jia'bin</t>
    </rPh>
    <rPh sb="2" eb="3">
      <t>fei'y</t>
    </rPh>
    <rPh sb="4" eb="5">
      <t>yu'liu</t>
    </rPh>
    <phoneticPr fontId="2" type="noConversion"/>
  </si>
  <si>
    <t>媒体费用预留</t>
    <rPh sb="0" eb="1">
      <t>mei'ti</t>
    </rPh>
    <rPh sb="2" eb="3">
      <t>fei'y</t>
    </rPh>
    <rPh sb="4" eb="5">
      <t>yu'l</t>
    </rPh>
    <phoneticPr fontId="2" type="noConversion"/>
  </si>
  <si>
    <t>酒店房间</t>
    <phoneticPr fontId="2" type="noConversion"/>
  </si>
  <si>
    <t>双床房</t>
  </si>
  <si>
    <t>大床房差价</t>
  </si>
  <si>
    <t>盒饭</t>
    <phoneticPr fontId="2" type="noConversion"/>
  </si>
  <si>
    <t>自助餐</t>
    <phoneticPr fontId="2" type="noConversion"/>
  </si>
  <si>
    <t>29日、30日</t>
  </si>
  <si>
    <t>工作餐</t>
    <rPh sb="0" eb="1">
      <t>gong'zuo'c</t>
    </rPh>
    <rPh sb="2" eb="3">
      <t>can</t>
    </rPh>
    <phoneticPr fontId="2" type="noConversion"/>
  </si>
  <si>
    <t>嘉宾用车</t>
    <phoneticPr fontId="2" type="noConversion"/>
  </si>
  <si>
    <t>货运用车</t>
    <phoneticPr fontId="2" type="noConversion"/>
  </si>
  <si>
    <t>大巴车</t>
    <rPh sb="0" eb="1">
      <t>da'ba'c</t>
    </rPh>
    <phoneticPr fontId="2" type="noConversion"/>
  </si>
  <si>
    <t>考斯特</t>
    <rPh sb="0" eb="1">
      <t>kao'si't</t>
    </rPh>
    <phoneticPr fontId="2" type="noConversion"/>
  </si>
  <si>
    <t>GL8</t>
    <phoneticPr fontId="2" type="noConversion"/>
  </si>
  <si>
    <t>帕萨特</t>
    <rPh sb="0" eb="1">
      <t>pa'sa't</t>
    </rPh>
    <phoneticPr fontId="2" type="noConversion"/>
  </si>
  <si>
    <t>礼仪</t>
    <rPh sb="0" eb="1">
      <t>li'yi</t>
    </rPh>
    <phoneticPr fontId="2" type="noConversion"/>
  </si>
  <si>
    <t>速记</t>
    <rPh sb="0" eb="1">
      <t>su'ji</t>
    </rPh>
    <phoneticPr fontId="2" type="noConversion"/>
  </si>
  <si>
    <t>兼职</t>
    <rPh sb="0" eb="1">
      <t>jian'zhi</t>
    </rPh>
    <phoneticPr fontId="2" type="noConversion"/>
  </si>
  <si>
    <t>安保</t>
    <rPh sb="0" eb="1">
      <t>an'bao</t>
    </rPh>
    <phoneticPr fontId="2" type="noConversion"/>
  </si>
  <si>
    <t>活动导演</t>
    <rPh sb="0" eb="1">
      <t>huo'dng</t>
    </rPh>
    <rPh sb="2" eb="3">
      <t>dao'yan</t>
    </rPh>
    <phoneticPr fontId="2" type="noConversion"/>
  </si>
  <si>
    <t>导演助理</t>
    <rPh sb="0" eb="1">
      <t>dao'yan</t>
    </rPh>
    <rPh sb="2" eb="3">
      <t>zhu'li</t>
    </rPh>
    <phoneticPr fontId="2" type="noConversion"/>
  </si>
  <si>
    <t>娃娃机</t>
    <rPh sb="0" eb="1">
      <t>wa'wa</t>
    </rPh>
    <rPh sb="2" eb="3">
      <t>ji</t>
    </rPh>
    <phoneticPr fontId="2" type="noConversion"/>
  </si>
  <si>
    <t>H5</t>
    <phoneticPr fontId="2" type="noConversion"/>
  </si>
  <si>
    <t>日历系统</t>
    <rPh sb="0" eb="1">
      <t>ri'li</t>
    </rPh>
    <rPh sb="2" eb="3">
      <t>xi'otng</t>
    </rPh>
    <phoneticPr fontId="2" type="noConversion"/>
  </si>
  <si>
    <t>名片系统</t>
    <rPh sb="0" eb="1">
      <t>ming'p</t>
    </rPh>
    <rPh sb="2" eb="3">
      <t>xi'tong</t>
    </rPh>
    <phoneticPr fontId="2" type="noConversion"/>
  </si>
  <si>
    <t>抽奖系统</t>
    <rPh sb="0" eb="1">
      <t>chou'jiagn'xi't</t>
    </rPh>
    <phoneticPr fontId="2" type="noConversion"/>
  </si>
  <si>
    <t>签约系统</t>
    <rPh sb="0" eb="1">
      <t>qian'yue</t>
    </rPh>
    <rPh sb="2" eb="3">
      <t>xi'tong</t>
    </rPh>
    <phoneticPr fontId="2" type="noConversion"/>
  </si>
  <si>
    <t>颁奖KEYNOTE</t>
    <rPh sb="0" eb="1">
      <t>ban'jiang'shi'p</t>
    </rPh>
    <phoneticPr fontId="2" type="noConversion"/>
  </si>
  <si>
    <t>打印机租赁</t>
    <rPh sb="0" eb="1">
      <t>da'yin'j</t>
    </rPh>
    <rPh sb="3" eb="4">
      <t>zu'lin</t>
    </rPh>
    <phoneticPr fontId="2" type="noConversion"/>
  </si>
  <si>
    <t>摄影摄像</t>
    <rPh sb="0" eb="1">
      <t>she'ying</t>
    </rPh>
    <rPh sb="2" eb="3">
      <t>she'x</t>
    </rPh>
    <phoneticPr fontId="2" type="noConversion"/>
  </si>
  <si>
    <t>摇臂</t>
    <rPh sb="0" eb="1">
      <t>yao'bi</t>
    </rPh>
    <phoneticPr fontId="2" type="noConversion"/>
  </si>
  <si>
    <t>推流</t>
    <rPh sb="0" eb="1">
      <t>tui'liu</t>
    </rPh>
    <phoneticPr fontId="2" type="noConversion"/>
  </si>
  <si>
    <t>15s快剪</t>
    <rPh sb="3" eb="4">
      <t>kuai'jian</t>
    </rPh>
    <phoneticPr fontId="2" type="noConversion"/>
  </si>
  <si>
    <t>30s快剪</t>
    <rPh sb="3" eb="4">
      <t>kuai'jian</t>
    </rPh>
    <phoneticPr fontId="2" type="noConversion"/>
  </si>
  <si>
    <t>移动展区航拍老师</t>
    <rPh sb="0" eb="1">
      <t>y'dong</t>
    </rPh>
    <rPh sb="2" eb="3">
      <t>zhan'qu</t>
    </rPh>
    <rPh sb="4" eb="5">
      <t>hang'p'lao's</t>
    </rPh>
    <phoneticPr fontId="2" type="noConversion"/>
  </si>
  <si>
    <t>含差旅</t>
    <rPh sb="0" eb="1">
      <t>han'chai'lv</t>
    </rPh>
    <phoneticPr fontId="2" type="noConversion"/>
  </si>
  <si>
    <t>移动展区摄像机租赁</t>
    <rPh sb="0" eb="1">
      <t>yi'dong</t>
    </rPh>
    <rPh sb="2" eb="3">
      <t>zhan'qu</t>
    </rPh>
    <rPh sb="4" eb="5">
      <t>she'x'j'zu'l</t>
    </rPh>
    <phoneticPr fontId="2" type="noConversion"/>
  </si>
  <si>
    <t>摄影摄像运费</t>
    <rPh sb="0" eb="1">
      <t>she'y</t>
    </rPh>
    <rPh sb="2" eb="3">
      <t>she'x</t>
    </rPh>
    <rPh sb="4" eb="5">
      <t>yun'f</t>
    </rPh>
    <phoneticPr fontId="2" type="noConversion"/>
  </si>
  <si>
    <t>总结视频</t>
    <rPh sb="0" eb="1">
      <t>zong'jie</t>
    </rPh>
    <rPh sb="2" eb="3">
      <t>shi'p</t>
    </rPh>
    <phoneticPr fontId="2" type="noConversion"/>
  </si>
  <si>
    <t>云直播平台</t>
    <rPh sb="0" eb="1">
      <t>yun'zhi'bo</t>
    </rPh>
    <rPh sb="3" eb="4">
      <t>ping't</t>
    </rPh>
    <phoneticPr fontId="2" type="noConversion"/>
  </si>
  <si>
    <t>视频剪辑</t>
    <rPh sb="0" eb="1">
      <t>shi'p</t>
    </rPh>
    <rPh sb="2" eb="3">
      <t>jian'ji</t>
    </rPh>
    <phoneticPr fontId="2" type="noConversion"/>
  </si>
  <si>
    <t>年度汉字发布视频</t>
    <rPh sb="0" eb="1">
      <t>nian'du</t>
    </rPh>
    <rPh sb="2" eb="3">
      <t>han'zi</t>
    </rPh>
    <rPh sb="4" eb="5">
      <t>fa'bu</t>
    </rPh>
    <rPh sb="6" eb="7">
      <t>shi'p</t>
    </rPh>
    <phoneticPr fontId="2" type="noConversion"/>
  </si>
  <si>
    <t>方案制作及设计费用</t>
    <rPh sb="0" eb="1">
      <t>fang'an</t>
    </rPh>
    <rPh sb="2" eb="3">
      <t>zhi'zuo</t>
    </rPh>
    <rPh sb="4" eb="5">
      <t>ji</t>
    </rPh>
    <rPh sb="5" eb="6">
      <t>she'j</t>
    </rPh>
    <rPh sb="7" eb="8">
      <t>fei'y</t>
    </rPh>
    <phoneticPr fontId="2" type="noConversion"/>
  </si>
  <si>
    <t>工作人员费用</t>
    <rPh sb="0" eb="1">
      <t>gong'z</t>
    </rPh>
    <rPh sb="2" eb="3">
      <t>ren'y</t>
    </rPh>
    <rPh sb="4" eb="5">
      <t>fei'y</t>
    </rPh>
    <phoneticPr fontId="2" type="noConversion"/>
  </si>
  <si>
    <t>工作人员差旅</t>
    <rPh sb="0" eb="1">
      <t>gong'z</t>
    </rPh>
    <rPh sb="2" eb="3">
      <t>ren'y</t>
    </rPh>
    <rPh sb="4" eb="5">
      <t>chai'lv</t>
    </rPh>
    <phoneticPr fontId="2" type="noConversion"/>
  </si>
  <si>
    <t>项目费用合计 :</t>
    <rPh sb="0" eb="1">
      <t>xiang'mu</t>
    </rPh>
    <rPh sb="2" eb="3">
      <t>f'y</t>
    </rPh>
    <rPh sb="4" eb="5">
      <t>he'ji</t>
    </rPh>
    <phoneticPr fontId="2" type="noConversion"/>
  </si>
  <si>
    <t>服务费金额 :</t>
    <rPh sb="0" eb="1">
      <t>fu'wu'f</t>
    </rPh>
    <rPh sb="3" eb="4">
      <t>jin'e</t>
    </rPh>
    <phoneticPr fontId="2" type="noConversion"/>
  </si>
  <si>
    <t>优惠金额 :</t>
    <rPh sb="0" eb="1">
      <t>you'hui</t>
    </rPh>
    <rPh sb="2" eb="3">
      <t>jin'e</t>
    </rPh>
    <phoneticPr fontId="2" type="noConversion"/>
  </si>
  <si>
    <t>税费金额 :</t>
    <rPh sb="0" eb="1">
      <t>shui'fei</t>
    </rPh>
    <rPh sb="2" eb="3">
      <t>jin'e</t>
    </rPh>
    <phoneticPr fontId="2" type="noConversion"/>
  </si>
  <si>
    <t>总计 :</t>
    <rPh sb="0" eb="1">
      <t>zong'ji</t>
    </rPh>
    <phoneticPr fontId="2" type="noConversion"/>
  </si>
  <si>
    <t>最终优惠价格：</t>
    <rPh sb="0" eb="1">
      <t>zui'zhong</t>
    </rPh>
    <rPh sb="2" eb="3">
      <t>you'hui</t>
    </rPh>
    <rPh sb="4" eb="5">
      <t>jia'ge</t>
    </rPh>
    <phoneticPr fontId="2" type="noConversion"/>
  </si>
  <si>
    <t>28午餐、晚餐、29午餐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</si>
</sst>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_);[Red]\(0\)"/>
  </numFmts>
  <fonts count="10" x14ac:knownFonts="1">
    <font>
      <sz val="12"/>
      <color theme="1"/>
      <name val="DengXian"/>
      <family val="2"/>
      <charset val="134"/>
      <scheme val="minor"/>
    </font>
    <font>
      <sz val="7"/>
      <color theme="1"/>
      <name val="微软雅黑"/>
      <family val="2"/>
      <charset val="134"/>
    </font>
    <font>
      <sz val="9"/>
      <name val="DengXian"/>
      <family val="2"/>
      <charset val="134"/>
      <scheme val="minor"/>
    </font>
    <font>
      <sz val="7"/>
      <color rgb="FF0070C0"/>
      <name val="微软雅黑"/>
      <family val="2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7"/>
      <name val="微软雅黑"/>
      <family val="3"/>
      <charset val="134"/>
    </font>
    <font>
      <sz val="9"/>
      <name val="宋体"/>
      <family val="3"/>
      <charset val="134"/>
    </font>
    <font>
      <sz val="12"/>
      <name val="Times New Roman"/>
      <family val="1"/>
    </font>
    <font>
      <sz val="7"/>
      <color rgb="FFFF0000"/>
      <name val="微软雅黑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8" fillId="0" borderId="0"/>
  </cellStyleXfs>
  <cellXfs count="84">
    <xf numFmtId="0" fontId="0" fillId="0" borderId="0" xfId="0"/>
    <xf numFmtId="0" fontId="1" fillId="0" borderId="0" xfId="0" applyFont="1"/>
    <xf numFmtId="0" fontId="1" fillId="2" borderId="5" xfId="0" applyFont="1" applyFill="1" applyBorder="1" applyAlignment="1">
      <alignment vertical="center"/>
    </xf>
    <xf numFmtId="14" fontId="1" fillId="0" borderId="5" xfId="0" applyNumberFormat="1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176" fontId="3" fillId="2" borderId="5" xfId="0" applyNumberFormat="1" applyFont="1" applyFill="1" applyBorder="1" applyAlignment="1">
      <alignment horizontal="left" vertical="center"/>
    </xf>
    <xf numFmtId="176" fontId="1" fillId="2" borderId="5" xfId="0" applyNumberFormat="1" applyFont="1" applyFill="1" applyBorder="1" applyAlignment="1">
      <alignment horizontal="left" vertical="center"/>
    </xf>
    <xf numFmtId="0" fontId="1" fillId="3" borderId="6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4" xfId="0" applyFont="1" applyFill="1" applyBorder="1" applyAlignment="1">
      <alignment horizontal="left" vertical="center"/>
    </xf>
    <xf numFmtId="177" fontId="1" fillId="3" borderId="5" xfId="0" applyNumberFormat="1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176" fontId="1" fillId="3" borderId="5" xfId="0" applyNumberFormat="1" applyFont="1" applyFill="1" applyBorder="1" applyAlignment="1">
      <alignment horizontal="left" vertical="center"/>
    </xf>
    <xf numFmtId="0" fontId="1" fillId="0" borderId="5" xfId="1" applyFont="1" applyBorder="1" applyAlignment="1">
      <alignment horizontal="left" vertical="center"/>
    </xf>
    <xf numFmtId="0" fontId="6" fillId="3" borderId="6" xfId="0" applyFont="1" applyFill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0" fontId="6" fillId="0" borderId="5" xfId="1" applyFont="1" applyBorder="1" applyAlignment="1">
      <alignment horizontal="left" vertical="center"/>
    </xf>
    <xf numFmtId="177" fontId="6" fillId="3" borderId="5" xfId="0" applyNumberFormat="1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176" fontId="6" fillId="3" borderId="5" xfId="0" applyNumberFormat="1" applyFont="1" applyFill="1" applyBorder="1" applyAlignment="1">
      <alignment horizontal="left" vertical="center"/>
    </xf>
    <xf numFmtId="0" fontId="1" fillId="4" borderId="5" xfId="1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49" fontId="1" fillId="4" borderId="5" xfId="1" applyNumberFormat="1" applyFont="1" applyFill="1" applyBorder="1" applyAlignment="1">
      <alignment horizontal="left" vertical="center"/>
    </xf>
    <xf numFmtId="0" fontId="1" fillId="0" borderId="5" xfId="2" applyFont="1" applyBorder="1" applyAlignment="1">
      <alignment horizontal="left" vertical="center"/>
    </xf>
    <xf numFmtId="176" fontId="1" fillId="0" borderId="5" xfId="0" applyNumberFormat="1" applyFont="1" applyBorder="1" applyAlignment="1">
      <alignment horizontal="left" vertical="center"/>
    </xf>
    <xf numFmtId="0" fontId="1" fillId="3" borderId="5" xfId="2" applyFont="1" applyFill="1" applyBorder="1" applyAlignment="1">
      <alignment horizontal="left" vertical="center"/>
    </xf>
    <xf numFmtId="0" fontId="1" fillId="0" borderId="4" xfId="2" applyFont="1" applyBorder="1" applyAlignment="1">
      <alignment horizontal="left" vertical="center"/>
    </xf>
    <xf numFmtId="0" fontId="1" fillId="0" borderId="5" xfId="3" applyFont="1" applyBorder="1" applyAlignment="1">
      <alignment horizontal="left" vertical="center"/>
    </xf>
    <xf numFmtId="0" fontId="1" fillId="3" borderId="8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177" fontId="1" fillId="0" borderId="5" xfId="0" applyNumberFormat="1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5" xfId="1" applyFont="1" applyFill="1" applyBorder="1" applyAlignment="1">
      <alignment horizontal="left" vertical="center"/>
    </xf>
    <xf numFmtId="176" fontId="1" fillId="0" borderId="5" xfId="0" applyNumberFormat="1" applyFont="1" applyFill="1" applyBorder="1" applyAlignment="1">
      <alignment horizontal="left" vertical="center"/>
    </xf>
    <xf numFmtId="176" fontId="9" fillId="2" borderId="5" xfId="0" applyNumberFormat="1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0" fillId="0" borderId="0" xfId="0" applyFill="1"/>
    <xf numFmtId="0" fontId="1" fillId="0" borderId="4" xfId="1" applyFont="1" applyFill="1" applyBorder="1" applyAlignment="1">
      <alignment horizontal="left" vertical="center"/>
    </xf>
    <xf numFmtId="0" fontId="0" fillId="0" borderId="0" xfId="0" applyFont="1" applyFill="1"/>
    <xf numFmtId="0" fontId="6" fillId="0" borderId="5" xfId="1" applyFont="1" applyFill="1" applyBorder="1" applyAlignment="1">
      <alignment horizontal="left" vertical="center"/>
    </xf>
    <xf numFmtId="177" fontId="6" fillId="0" borderId="5" xfId="0" applyNumberFormat="1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176" fontId="6" fillId="0" borderId="5" xfId="0" applyNumberFormat="1" applyFont="1" applyFill="1" applyBorder="1" applyAlignment="1">
      <alignment horizontal="left" vertical="center"/>
    </xf>
    <xf numFmtId="49" fontId="1" fillId="0" borderId="5" xfId="1" applyNumberFormat="1" applyFont="1" applyFill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9" fontId="1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1" fillId="0" borderId="2" xfId="2" applyFont="1" applyFill="1" applyBorder="1" applyAlignment="1">
      <alignment horizontal="left" vertical="center"/>
    </xf>
    <xf numFmtId="0" fontId="1" fillId="0" borderId="4" xfId="2" applyFont="1" applyFill="1" applyBorder="1" applyAlignment="1">
      <alignment horizontal="left" vertical="center"/>
    </xf>
    <xf numFmtId="0" fontId="1" fillId="4" borderId="2" xfId="1" applyFont="1" applyFill="1" applyBorder="1" applyAlignment="1">
      <alignment horizontal="left" vertical="center"/>
    </xf>
    <xf numFmtId="0" fontId="1" fillId="4" borderId="4" xfId="1" applyFont="1" applyFill="1" applyBorder="1" applyAlignment="1">
      <alignment horizontal="left" vertical="center"/>
    </xf>
    <xf numFmtId="0" fontId="1" fillId="0" borderId="2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2" xfId="2" applyFont="1" applyFill="1" applyBorder="1" applyAlignment="1">
      <alignment vertical="top"/>
    </xf>
    <xf numFmtId="0" fontId="1" fillId="0" borderId="4" xfId="2" applyFont="1" applyFill="1" applyBorder="1" applyAlignment="1">
      <alignment vertical="top"/>
    </xf>
    <xf numFmtId="0" fontId="1" fillId="0" borderId="2" xfId="2" applyFont="1" applyBorder="1" applyAlignment="1">
      <alignment horizontal="left" vertical="center"/>
    </xf>
    <xf numFmtId="0" fontId="1" fillId="0" borderId="4" xfId="2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</cellXfs>
  <cellStyles count="4">
    <cellStyle name="0,0_x000d__x000d_NA_x000d__x000d_" xfId="1"/>
    <cellStyle name="常规" xfId="0" builtinId="0"/>
    <cellStyle name="常规_Sheet1" xfId="2"/>
    <cellStyle name="样式 1" xfId="3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7"/>
  <sheetViews>
    <sheetView tabSelected="1" topLeftCell="A160" zoomScale="133" workbookViewId="0">
      <selection activeCell="D144" sqref="D144:E144"/>
    </sheetView>
  </sheetViews>
  <sheetFormatPr baseColWidth="10" defaultColWidth="10.83203125" defaultRowHeight="16" x14ac:dyDescent="0.2"/>
  <cols>
    <col min="1" max="2" width="2" style="38" customWidth="1"/>
    <col min="3" max="3" width="16.1640625" style="38" customWidth="1"/>
    <col min="4" max="4" width="26.6640625" style="39" customWidth="1"/>
    <col min="5" max="5" width="26.6640625" style="38" customWidth="1"/>
    <col min="6" max="6" width="5.83203125" style="38" bestFit="1" customWidth="1"/>
    <col min="7" max="7" width="3.83203125" style="38" bestFit="1" customWidth="1"/>
    <col min="8" max="8" width="6.5" style="38" bestFit="1" customWidth="1"/>
    <col min="9" max="9" width="9.6640625" style="38" bestFit="1" customWidth="1"/>
  </cols>
  <sheetData>
    <row r="1" spans="1:9" x14ac:dyDescent="0.2">
      <c r="A1" s="81"/>
      <c r="B1" s="81"/>
      <c r="C1" s="81"/>
      <c r="D1" s="81"/>
      <c r="E1" s="81"/>
      <c r="F1" s="1"/>
      <c r="G1" s="1"/>
      <c r="H1" s="1"/>
      <c r="I1" s="1"/>
    </row>
    <row r="2" spans="1:9" x14ac:dyDescent="0.2">
      <c r="A2" s="50" t="s">
        <v>0</v>
      </c>
      <c r="B2" s="51"/>
      <c r="C2" s="51"/>
      <c r="D2" s="51"/>
      <c r="E2" s="51"/>
      <c r="F2" s="51"/>
      <c r="G2" s="51"/>
      <c r="H2" s="52"/>
      <c r="I2" s="2" t="s">
        <v>1</v>
      </c>
    </row>
    <row r="3" spans="1:9" x14ac:dyDescent="0.2">
      <c r="A3" s="63" t="s">
        <v>2</v>
      </c>
      <c r="B3" s="64"/>
      <c r="C3" s="64"/>
      <c r="D3" s="64"/>
      <c r="E3" s="64"/>
      <c r="F3" s="64"/>
      <c r="G3" s="64"/>
      <c r="H3" s="82"/>
      <c r="I3" s="3">
        <v>43840</v>
      </c>
    </row>
    <row r="4" spans="1:9" x14ac:dyDescent="0.2">
      <c r="A4" s="40" t="s">
        <v>3</v>
      </c>
      <c r="B4" s="40"/>
      <c r="C4" s="40"/>
      <c r="D4" s="40"/>
      <c r="E4" s="40" t="s">
        <v>4</v>
      </c>
      <c r="F4" s="50"/>
      <c r="G4" s="51"/>
      <c r="H4" s="51"/>
      <c r="I4" s="52"/>
    </row>
    <row r="5" spans="1:9" x14ac:dyDescent="0.2">
      <c r="A5" s="83" t="s">
        <v>5</v>
      </c>
      <c r="B5" s="83"/>
      <c r="C5" s="83"/>
      <c r="D5" s="83"/>
      <c r="E5" s="4" t="s">
        <v>6</v>
      </c>
      <c r="F5" s="53"/>
      <c r="G5" s="54"/>
      <c r="H5" s="54"/>
      <c r="I5" s="55"/>
    </row>
    <row r="6" spans="1:9" ht="3" customHeight="1" x14ac:dyDescent="0.2">
      <c r="A6" s="50"/>
      <c r="B6" s="51"/>
      <c r="C6" s="51"/>
      <c r="D6" s="51"/>
      <c r="E6" s="51"/>
      <c r="F6" s="51"/>
      <c r="G6" s="51"/>
      <c r="H6" s="51"/>
      <c r="I6" s="52"/>
    </row>
    <row r="7" spans="1:9" x14ac:dyDescent="0.2">
      <c r="A7" s="79" t="s">
        <v>7</v>
      </c>
      <c r="B7" s="80"/>
      <c r="C7" s="4" t="s">
        <v>8</v>
      </c>
      <c r="D7" s="79" t="s">
        <v>9</v>
      </c>
      <c r="E7" s="80"/>
      <c r="F7" s="4" t="s">
        <v>10</v>
      </c>
      <c r="G7" s="4" t="s">
        <v>11</v>
      </c>
      <c r="H7" s="4" t="s">
        <v>12</v>
      </c>
      <c r="I7" s="4" t="s">
        <v>13</v>
      </c>
    </row>
    <row r="8" spans="1:9" x14ac:dyDescent="0.2">
      <c r="A8" s="60" t="s">
        <v>14</v>
      </c>
      <c r="B8" s="61"/>
      <c r="C8" s="62"/>
      <c r="D8" s="63"/>
      <c r="E8" s="64"/>
      <c r="F8" s="2"/>
      <c r="G8" s="2"/>
      <c r="H8" s="2"/>
      <c r="I8" s="6">
        <f>SUM(I9:I49)</f>
        <v>470900</v>
      </c>
    </row>
    <row r="9" spans="1:9" s="41" customFormat="1" x14ac:dyDescent="0.2">
      <c r="A9" s="7"/>
      <c r="B9" s="8"/>
      <c r="C9" s="22" t="s">
        <v>15</v>
      </c>
      <c r="D9" s="58" t="s">
        <v>16</v>
      </c>
      <c r="E9" s="59" t="s">
        <v>17</v>
      </c>
      <c r="F9" s="31">
        <f>24*6</f>
        <v>144</v>
      </c>
      <c r="G9" s="32">
        <v>1</v>
      </c>
      <c r="H9" s="22">
        <v>150</v>
      </c>
      <c r="I9" s="36">
        <f>F9*G9*H9</f>
        <v>21600</v>
      </c>
    </row>
    <row r="10" spans="1:9" s="41" customFormat="1" x14ac:dyDescent="0.2">
      <c r="A10" s="7"/>
      <c r="B10" s="8"/>
      <c r="C10" s="22" t="s">
        <v>18</v>
      </c>
      <c r="D10" s="56" t="s">
        <v>19</v>
      </c>
      <c r="E10" s="57" t="s">
        <v>19</v>
      </c>
      <c r="F10" s="31">
        <v>24</v>
      </c>
      <c r="G10" s="32">
        <v>1</v>
      </c>
      <c r="H10" s="22">
        <v>280</v>
      </c>
      <c r="I10" s="36">
        <f t="shared" ref="I10:I41" si="0">F10*G10*H10</f>
        <v>6720</v>
      </c>
    </row>
    <row r="11" spans="1:9" s="41" customFormat="1" x14ac:dyDescent="0.2">
      <c r="A11" s="7"/>
      <c r="B11" s="8"/>
      <c r="C11" s="22" t="s">
        <v>20</v>
      </c>
      <c r="D11" s="56"/>
      <c r="E11" s="57"/>
      <c r="F11" s="31">
        <v>24</v>
      </c>
      <c r="G11" s="32">
        <v>2</v>
      </c>
      <c r="H11" s="22">
        <v>350</v>
      </c>
      <c r="I11" s="36">
        <f t="shared" si="0"/>
        <v>16800</v>
      </c>
    </row>
    <row r="12" spans="1:9" s="41" customFormat="1" x14ac:dyDescent="0.2">
      <c r="A12" s="7"/>
      <c r="B12" s="8"/>
      <c r="C12" s="35" t="s">
        <v>21</v>
      </c>
      <c r="D12" s="56" t="s">
        <v>22</v>
      </c>
      <c r="E12" s="57" t="s">
        <v>22</v>
      </c>
      <c r="F12" s="31">
        <v>140</v>
      </c>
      <c r="G12" s="32">
        <v>1</v>
      </c>
      <c r="H12" s="22">
        <v>25</v>
      </c>
      <c r="I12" s="36">
        <f t="shared" si="0"/>
        <v>3500</v>
      </c>
    </row>
    <row r="13" spans="1:9" s="41" customFormat="1" x14ac:dyDescent="0.2">
      <c r="A13" s="7"/>
      <c r="B13" s="8"/>
      <c r="C13" s="35" t="s">
        <v>23</v>
      </c>
      <c r="D13" s="56" t="s">
        <v>24</v>
      </c>
      <c r="E13" s="57" t="s">
        <v>24</v>
      </c>
      <c r="F13" s="31">
        <v>1</v>
      </c>
      <c r="G13" s="32">
        <v>1</v>
      </c>
      <c r="H13" s="22">
        <v>8500</v>
      </c>
      <c r="I13" s="36">
        <f t="shared" si="0"/>
        <v>8500</v>
      </c>
    </row>
    <row r="14" spans="1:9" s="41" customFormat="1" x14ac:dyDescent="0.2">
      <c r="A14" s="7"/>
      <c r="B14" s="8"/>
      <c r="C14" s="35" t="s">
        <v>25</v>
      </c>
      <c r="D14" s="56"/>
      <c r="E14" s="57"/>
      <c r="F14" s="31">
        <v>1</v>
      </c>
      <c r="G14" s="32">
        <v>1</v>
      </c>
      <c r="H14" s="22">
        <v>2500</v>
      </c>
      <c r="I14" s="36">
        <f t="shared" si="0"/>
        <v>2500</v>
      </c>
    </row>
    <row r="15" spans="1:9" s="41" customFormat="1" x14ac:dyDescent="0.2">
      <c r="A15" s="7"/>
      <c r="B15" s="8"/>
      <c r="C15" s="44" t="s">
        <v>26</v>
      </c>
      <c r="D15" s="56" t="s">
        <v>27</v>
      </c>
      <c r="E15" s="57" t="s">
        <v>28</v>
      </c>
      <c r="F15" s="45">
        <v>40</v>
      </c>
      <c r="G15" s="46">
        <v>1</v>
      </c>
      <c r="H15" s="47">
        <v>240</v>
      </c>
      <c r="I15" s="48">
        <f t="shared" si="0"/>
        <v>9600</v>
      </c>
    </row>
    <row r="16" spans="1:9" s="41" customFormat="1" x14ac:dyDescent="0.2">
      <c r="A16" s="7"/>
      <c r="B16" s="8"/>
      <c r="C16" s="44" t="s">
        <v>29</v>
      </c>
      <c r="D16" s="56"/>
      <c r="E16" s="57"/>
      <c r="F16" s="45">
        <v>6</v>
      </c>
      <c r="G16" s="46">
        <v>1</v>
      </c>
      <c r="H16" s="47">
        <v>2000</v>
      </c>
      <c r="I16" s="48">
        <f t="shared" si="0"/>
        <v>12000</v>
      </c>
    </row>
    <row r="17" spans="1:9" s="41" customFormat="1" x14ac:dyDescent="0.2">
      <c r="A17" s="7"/>
      <c r="B17" s="8"/>
      <c r="C17" s="44" t="s">
        <v>30</v>
      </c>
      <c r="D17" s="56"/>
      <c r="E17" s="57"/>
      <c r="F17" s="45">
        <v>21</v>
      </c>
      <c r="G17" s="46">
        <v>1</v>
      </c>
      <c r="H17" s="47">
        <v>300</v>
      </c>
      <c r="I17" s="48">
        <f t="shared" si="0"/>
        <v>6300</v>
      </c>
    </row>
    <row r="18" spans="1:9" s="41" customFormat="1" x14ac:dyDescent="0.2">
      <c r="A18" s="7"/>
      <c r="B18" s="8"/>
      <c r="C18" s="44" t="s">
        <v>31</v>
      </c>
      <c r="D18" s="56"/>
      <c r="E18" s="57"/>
      <c r="F18" s="45">
        <v>1</v>
      </c>
      <c r="G18" s="46">
        <v>1</v>
      </c>
      <c r="H18" s="47">
        <v>8500</v>
      </c>
      <c r="I18" s="48">
        <f t="shared" si="0"/>
        <v>8500</v>
      </c>
    </row>
    <row r="19" spans="1:9" s="41" customFormat="1" x14ac:dyDescent="0.2">
      <c r="A19" s="7"/>
      <c r="B19" s="8"/>
      <c r="C19" s="44" t="s">
        <v>32</v>
      </c>
      <c r="D19" s="56" t="s">
        <v>33</v>
      </c>
      <c r="E19" s="57"/>
      <c r="F19" s="45">
        <v>1</v>
      </c>
      <c r="G19" s="46">
        <v>1</v>
      </c>
      <c r="H19" s="47">
        <v>23500</v>
      </c>
      <c r="I19" s="48">
        <f t="shared" si="0"/>
        <v>23500</v>
      </c>
    </row>
    <row r="20" spans="1:9" s="41" customFormat="1" x14ac:dyDescent="0.2">
      <c r="A20" s="7"/>
      <c r="B20" s="8"/>
      <c r="C20" s="35" t="s">
        <v>34</v>
      </c>
      <c r="D20" s="56" t="s">
        <v>35</v>
      </c>
      <c r="E20" s="57" t="s">
        <v>35</v>
      </c>
      <c r="F20" s="31">
        <v>1</v>
      </c>
      <c r="G20" s="32">
        <v>1</v>
      </c>
      <c r="H20" s="22">
        <v>5100</v>
      </c>
      <c r="I20" s="36">
        <f t="shared" si="0"/>
        <v>5100</v>
      </c>
    </row>
    <row r="21" spans="1:9" s="41" customFormat="1" ht="15" customHeight="1" x14ac:dyDescent="0.2">
      <c r="A21" s="7"/>
      <c r="B21" s="8"/>
      <c r="C21" s="35" t="s">
        <v>36</v>
      </c>
      <c r="D21" s="56" t="s">
        <v>35</v>
      </c>
      <c r="E21" s="57" t="s">
        <v>35</v>
      </c>
      <c r="F21" s="31">
        <v>1</v>
      </c>
      <c r="G21" s="32">
        <v>1</v>
      </c>
      <c r="H21" s="22">
        <v>4200</v>
      </c>
      <c r="I21" s="36">
        <f t="shared" si="0"/>
        <v>4200</v>
      </c>
    </row>
    <row r="22" spans="1:9" s="41" customFormat="1" x14ac:dyDescent="0.2">
      <c r="A22" s="7"/>
      <c r="B22" s="8"/>
      <c r="C22" s="35" t="s">
        <v>37</v>
      </c>
      <c r="D22" s="56"/>
      <c r="E22" s="57"/>
      <c r="F22" s="31">
        <v>18</v>
      </c>
      <c r="G22" s="32">
        <v>1</v>
      </c>
      <c r="H22" s="22">
        <v>240</v>
      </c>
      <c r="I22" s="36">
        <f t="shared" si="0"/>
        <v>4320</v>
      </c>
    </row>
    <row r="23" spans="1:9" s="41" customFormat="1" x14ac:dyDescent="0.2">
      <c r="A23" s="7"/>
      <c r="B23" s="8"/>
      <c r="C23" s="35" t="s">
        <v>38</v>
      </c>
      <c r="D23" s="56"/>
      <c r="E23" s="57"/>
      <c r="F23" s="31">
        <v>6</v>
      </c>
      <c r="G23" s="32">
        <v>1</v>
      </c>
      <c r="H23" s="22">
        <v>200</v>
      </c>
      <c r="I23" s="36">
        <f t="shared" si="0"/>
        <v>1200</v>
      </c>
    </row>
    <row r="24" spans="1:9" s="41" customFormat="1" x14ac:dyDescent="0.2">
      <c r="A24" s="7"/>
      <c r="B24" s="8"/>
      <c r="C24" s="35" t="s">
        <v>39</v>
      </c>
      <c r="D24" s="56"/>
      <c r="E24" s="57"/>
      <c r="F24" s="31">
        <v>18</v>
      </c>
      <c r="G24" s="32">
        <v>1</v>
      </c>
      <c r="H24" s="22">
        <v>240</v>
      </c>
      <c r="I24" s="36">
        <f t="shared" si="0"/>
        <v>4320</v>
      </c>
    </row>
    <row r="25" spans="1:9" s="41" customFormat="1" x14ac:dyDescent="0.2">
      <c r="A25" s="7"/>
      <c r="B25" s="8"/>
      <c r="C25" s="44" t="s">
        <v>40</v>
      </c>
      <c r="D25" s="56"/>
      <c r="E25" s="57"/>
      <c r="F25" s="45">
        <v>1</v>
      </c>
      <c r="G25" s="46">
        <v>1</v>
      </c>
      <c r="H25" s="47">
        <v>1500</v>
      </c>
      <c r="I25" s="48">
        <f t="shared" si="0"/>
        <v>1500</v>
      </c>
    </row>
    <row r="26" spans="1:9" s="41" customFormat="1" x14ac:dyDescent="0.2">
      <c r="A26" s="7"/>
      <c r="B26" s="8"/>
      <c r="C26" s="35" t="s">
        <v>41</v>
      </c>
      <c r="D26" s="56" t="s">
        <v>42</v>
      </c>
      <c r="E26" s="57" t="s">
        <v>43</v>
      </c>
      <c r="F26" s="31">
        <v>18</v>
      </c>
      <c r="G26" s="32">
        <v>1</v>
      </c>
      <c r="H26" s="22">
        <v>350</v>
      </c>
      <c r="I26" s="36">
        <f t="shared" si="0"/>
        <v>6300</v>
      </c>
    </row>
    <row r="27" spans="1:9" s="41" customFormat="1" x14ac:dyDescent="0.2">
      <c r="A27" s="7"/>
      <c r="B27" s="8"/>
      <c r="C27" s="35" t="s">
        <v>44</v>
      </c>
      <c r="D27" s="56"/>
      <c r="E27" s="57"/>
      <c r="F27" s="31">
        <v>5</v>
      </c>
      <c r="G27" s="32">
        <v>1</v>
      </c>
      <c r="H27" s="22">
        <v>950</v>
      </c>
      <c r="I27" s="36">
        <f t="shared" si="0"/>
        <v>4750</v>
      </c>
    </row>
    <row r="28" spans="1:9" s="41" customFormat="1" x14ac:dyDescent="0.2">
      <c r="A28" s="7"/>
      <c r="B28" s="8"/>
      <c r="C28" s="35" t="s">
        <v>45</v>
      </c>
      <c r="D28" s="56" t="s">
        <v>46</v>
      </c>
      <c r="E28" s="57" t="s">
        <v>46</v>
      </c>
      <c r="F28" s="31">
        <v>10</v>
      </c>
      <c r="G28" s="32">
        <v>1</v>
      </c>
      <c r="H28" s="22">
        <v>800</v>
      </c>
      <c r="I28" s="36">
        <f t="shared" si="0"/>
        <v>8000</v>
      </c>
    </row>
    <row r="29" spans="1:9" s="41" customFormat="1" x14ac:dyDescent="0.2">
      <c r="A29" s="7"/>
      <c r="B29" s="8"/>
      <c r="C29" s="35" t="s">
        <v>47</v>
      </c>
      <c r="D29" s="56"/>
      <c r="E29" s="57"/>
      <c r="F29" s="31">
        <v>6</v>
      </c>
      <c r="G29" s="32">
        <v>1</v>
      </c>
      <c r="H29" s="22">
        <v>680</v>
      </c>
      <c r="I29" s="36">
        <f t="shared" si="0"/>
        <v>4080</v>
      </c>
    </row>
    <row r="30" spans="1:9" s="41" customFormat="1" x14ac:dyDescent="0.2">
      <c r="A30" s="7"/>
      <c r="B30" s="8"/>
      <c r="C30" s="35" t="s">
        <v>48</v>
      </c>
      <c r="D30" s="56" t="s">
        <v>49</v>
      </c>
      <c r="E30" s="57"/>
      <c r="F30" s="31">
        <v>4</v>
      </c>
      <c r="G30" s="32">
        <v>1</v>
      </c>
      <c r="H30" s="22">
        <v>1200</v>
      </c>
      <c r="I30" s="36">
        <f t="shared" si="0"/>
        <v>4800</v>
      </c>
    </row>
    <row r="31" spans="1:9" s="41" customFormat="1" x14ac:dyDescent="0.2">
      <c r="A31" s="7"/>
      <c r="B31" s="8"/>
      <c r="C31" s="35" t="s">
        <v>48</v>
      </c>
      <c r="D31" s="56" t="s">
        <v>50</v>
      </c>
      <c r="E31" s="57"/>
      <c r="F31" s="31">
        <v>18</v>
      </c>
      <c r="G31" s="32">
        <v>1</v>
      </c>
      <c r="H31" s="22">
        <v>240</v>
      </c>
      <c r="I31" s="36">
        <f t="shared" si="0"/>
        <v>4320</v>
      </c>
    </row>
    <row r="32" spans="1:9" s="41" customFormat="1" x14ac:dyDescent="0.2">
      <c r="A32" s="7"/>
      <c r="B32" s="8"/>
      <c r="C32" s="35" t="s">
        <v>51</v>
      </c>
      <c r="D32" s="56"/>
      <c r="E32" s="57"/>
      <c r="F32" s="31">
        <v>12</v>
      </c>
      <c r="G32" s="32">
        <v>3</v>
      </c>
      <c r="H32" s="22">
        <v>240</v>
      </c>
      <c r="I32" s="36">
        <f t="shared" si="0"/>
        <v>8640</v>
      </c>
    </row>
    <row r="33" spans="1:9" s="41" customFormat="1" x14ac:dyDescent="0.2">
      <c r="A33" s="7"/>
      <c r="B33" s="8"/>
      <c r="C33" s="35" t="s">
        <v>52</v>
      </c>
      <c r="D33" s="56"/>
      <c r="E33" s="57"/>
      <c r="F33" s="31">
        <v>12</v>
      </c>
      <c r="G33" s="32">
        <v>2</v>
      </c>
      <c r="H33" s="22">
        <v>350</v>
      </c>
      <c r="I33" s="36">
        <f t="shared" si="0"/>
        <v>8400</v>
      </c>
    </row>
    <row r="34" spans="1:9" s="41" customFormat="1" x14ac:dyDescent="0.2">
      <c r="A34" s="7"/>
      <c r="B34" s="8"/>
      <c r="C34" s="35" t="s">
        <v>53</v>
      </c>
      <c r="D34" s="56"/>
      <c r="E34" s="57"/>
      <c r="F34" s="31">
        <v>3</v>
      </c>
      <c r="G34" s="32">
        <v>5</v>
      </c>
      <c r="H34" s="22">
        <v>60</v>
      </c>
      <c r="I34" s="36">
        <f t="shared" si="0"/>
        <v>900</v>
      </c>
    </row>
    <row r="35" spans="1:9" s="41" customFormat="1" x14ac:dyDescent="0.2">
      <c r="A35" s="7"/>
      <c r="B35" s="8"/>
      <c r="C35" s="35" t="s">
        <v>54</v>
      </c>
      <c r="D35" s="56"/>
      <c r="E35" s="57"/>
      <c r="F35" s="31">
        <v>30</v>
      </c>
      <c r="G35" s="32">
        <v>1</v>
      </c>
      <c r="H35" s="22">
        <v>60</v>
      </c>
      <c r="I35" s="36">
        <f t="shared" si="0"/>
        <v>1800</v>
      </c>
    </row>
    <row r="36" spans="1:9" s="41" customFormat="1" x14ac:dyDescent="0.2">
      <c r="A36" s="7"/>
      <c r="B36" s="8"/>
      <c r="C36" s="35" t="s">
        <v>55</v>
      </c>
      <c r="D36" s="56" t="s">
        <v>56</v>
      </c>
      <c r="E36" s="57"/>
      <c r="F36" s="31">
        <v>1</v>
      </c>
      <c r="G36" s="32">
        <v>1</v>
      </c>
      <c r="H36" s="22">
        <v>9750</v>
      </c>
      <c r="I36" s="36">
        <f t="shared" si="0"/>
        <v>9750</v>
      </c>
    </row>
    <row r="37" spans="1:9" s="41" customFormat="1" x14ac:dyDescent="0.2">
      <c r="A37" s="7"/>
      <c r="B37" s="8"/>
      <c r="C37" s="35" t="s">
        <v>57</v>
      </c>
      <c r="D37" s="56" t="s">
        <v>58</v>
      </c>
      <c r="E37" s="57"/>
      <c r="F37" s="31">
        <v>1</v>
      </c>
      <c r="G37" s="32">
        <v>1</v>
      </c>
      <c r="H37" s="22">
        <v>7200</v>
      </c>
      <c r="I37" s="36">
        <f t="shared" si="0"/>
        <v>7200</v>
      </c>
    </row>
    <row r="38" spans="1:9" s="41" customFormat="1" x14ac:dyDescent="0.2">
      <c r="A38" s="7"/>
      <c r="B38" s="8"/>
      <c r="C38" s="35" t="s">
        <v>59</v>
      </c>
      <c r="D38" s="56" t="s">
        <v>60</v>
      </c>
      <c r="E38" s="57"/>
      <c r="F38" s="31">
        <v>1</v>
      </c>
      <c r="G38" s="32">
        <v>1</v>
      </c>
      <c r="H38" s="22">
        <v>85000</v>
      </c>
      <c r="I38" s="36">
        <f t="shared" si="0"/>
        <v>85000</v>
      </c>
    </row>
    <row r="39" spans="1:9" s="41" customFormat="1" x14ac:dyDescent="0.2">
      <c r="A39" s="7"/>
      <c r="B39" s="8"/>
      <c r="C39" s="35" t="s">
        <v>61</v>
      </c>
      <c r="D39" s="56" t="s">
        <v>62</v>
      </c>
      <c r="E39" s="57"/>
      <c r="F39" s="31">
        <v>1</v>
      </c>
      <c r="G39" s="32">
        <v>1</v>
      </c>
      <c r="H39" s="22">
        <v>1200</v>
      </c>
      <c r="I39" s="36">
        <f t="shared" si="0"/>
        <v>1200</v>
      </c>
    </row>
    <row r="40" spans="1:9" s="41" customFormat="1" x14ac:dyDescent="0.2">
      <c r="A40" s="7"/>
      <c r="B40" s="8"/>
      <c r="C40" s="35" t="s">
        <v>63</v>
      </c>
      <c r="D40" s="56" t="s">
        <v>64</v>
      </c>
      <c r="E40" s="57"/>
      <c r="F40" s="31">
        <v>50</v>
      </c>
      <c r="G40" s="32">
        <v>1</v>
      </c>
      <c r="H40" s="22">
        <v>100</v>
      </c>
      <c r="I40" s="36">
        <f t="shared" si="0"/>
        <v>5000</v>
      </c>
    </row>
    <row r="41" spans="1:9" s="41" customFormat="1" x14ac:dyDescent="0.2">
      <c r="A41" s="7"/>
      <c r="B41" s="8"/>
      <c r="C41" s="35" t="s">
        <v>65</v>
      </c>
      <c r="D41" s="56"/>
      <c r="E41" s="57"/>
      <c r="F41" s="31">
        <v>1</v>
      </c>
      <c r="G41" s="32">
        <v>1</v>
      </c>
      <c r="H41" s="22">
        <v>3000</v>
      </c>
      <c r="I41" s="36">
        <f t="shared" si="0"/>
        <v>3000</v>
      </c>
    </row>
    <row r="42" spans="1:9" s="41" customFormat="1" x14ac:dyDescent="0.2">
      <c r="A42" s="7"/>
      <c r="B42" s="8"/>
      <c r="C42" s="22" t="s">
        <v>66</v>
      </c>
      <c r="D42" s="56" t="s">
        <v>67</v>
      </c>
      <c r="E42" s="57"/>
      <c r="F42" s="31">
        <v>20</v>
      </c>
      <c r="G42" s="32">
        <v>1</v>
      </c>
      <c r="H42" s="22">
        <v>850</v>
      </c>
      <c r="I42" s="36">
        <f>F42*G42*H42</f>
        <v>17000</v>
      </c>
    </row>
    <row r="43" spans="1:9" s="41" customFormat="1" x14ac:dyDescent="0.2">
      <c r="A43" s="7"/>
      <c r="B43" s="8"/>
      <c r="C43" s="22" t="s">
        <v>68</v>
      </c>
      <c r="D43" s="73"/>
      <c r="E43" s="74"/>
      <c r="F43" s="31">
        <v>6</v>
      </c>
      <c r="G43" s="32">
        <v>1</v>
      </c>
      <c r="H43" s="22">
        <v>1300</v>
      </c>
      <c r="I43" s="36">
        <f>F43*G43*H43</f>
        <v>7800</v>
      </c>
    </row>
    <row r="44" spans="1:9" s="41" customFormat="1" x14ac:dyDescent="0.2">
      <c r="A44" s="7"/>
      <c r="B44" s="8"/>
      <c r="C44" s="35" t="s">
        <v>69</v>
      </c>
      <c r="D44" s="75" t="s">
        <v>70</v>
      </c>
      <c r="E44" s="76" t="s">
        <v>70</v>
      </c>
      <c r="F44" s="31">
        <v>1</v>
      </c>
      <c r="G44" s="32">
        <v>1</v>
      </c>
      <c r="H44" s="22">
        <v>8500</v>
      </c>
      <c r="I44" s="36">
        <f t="shared" ref="I44:I49" si="1">F44*G44*H44</f>
        <v>8500</v>
      </c>
    </row>
    <row r="45" spans="1:9" x14ac:dyDescent="0.2">
      <c r="A45" s="7"/>
      <c r="B45" s="8"/>
      <c r="C45" s="13" t="s">
        <v>71</v>
      </c>
      <c r="D45" s="77" t="s">
        <v>72</v>
      </c>
      <c r="E45" s="78" t="s">
        <v>72</v>
      </c>
      <c r="F45" s="11">
        <v>1</v>
      </c>
      <c r="G45" s="11">
        <v>1</v>
      </c>
      <c r="H45" s="9">
        <v>12500</v>
      </c>
      <c r="I45" s="12">
        <f t="shared" si="1"/>
        <v>12500</v>
      </c>
    </row>
    <row r="46" spans="1:9" x14ac:dyDescent="0.2">
      <c r="A46" s="7"/>
      <c r="B46" s="8"/>
      <c r="C46" s="13" t="s">
        <v>73</v>
      </c>
      <c r="D46" s="77" t="s">
        <v>74</v>
      </c>
      <c r="E46" s="78" t="s">
        <v>75</v>
      </c>
      <c r="F46" s="10">
        <v>80</v>
      </c>
      <c r="G46" s="11">
        <v>1</v>
      </c>
      <c r="H46" s="9">
        <v>350</v>
      </c>
      <c r="I46" s="12">
        <f t="shared" si="1"/>
        <v>28000</v>
      </c>
    </row>
    <row r="47" spans="1:9" x14ac:dyDescent="0.2">
      <c r="A47" s="7"/>
      <c r="B47" s="8"/>
      <c r="C47" s="13" t="s">
        <v>76</v>
      </c>
      <c r="D47" s="77" t="s">
        <v>77</v>
      </c>
      <c r="E47" s="78" t="s">
        <v>78</v>
      </c>
      <c r="F47" s="10">
        <v>160</v>
      </c>
      <c r="G47" s="11">
        <v>1</v>
      </c>
      <c r="H47" s="9">
        <v>350</v>
      </c>
      <c r="I47" s="12">
        <f t="shared" si="1"/>
        <v>56000</v>
      </c>
    </row>
    <row r="48" spans="1:9" x14ac:dyDescent="0.2">
      <c r="A48" s="7"/>
      <c r="B48" s="8"/>
      <c r="C48" s="21" t="s">
        <v>79</v>
      </c>
      <c r="D48" s="71" t="s">
        <v>80</v>
      </c>
      <c r="E48" s="72" t="s">
        <v>81</v>
      </c>
      <c r="F48" s="10">
        <v>60</v>
      </c>
      <c r="G48" s="11">
        <v>1</v>
      </c>
      <c r="H48" s="22">
        <v>150</v>
      </c>
      <c r="I48" s="12">
        <f t="shared" si="1"/>
        <v>9000</v>
      </c>
    </row>
    <row r="49" spans="1:9" x14ac:dyDescent="0.2">
      <c r="A49" s="7"/>
      <c r="B49" s="8"/>
      <c r="C49" s="21" t="s">
        <v>82</v>
      </c>
      <c r="D49" s="71" t="s">
        <v>83</v>
      </c>
      <c r="E49" s="72" t="s">
        <v>83</v>
      </c>
      <c r="F49" s="11">
        <v>9</v>
      </c>
      <c r="G49" s="11">
        <v>2</v>
      </c>
      <c r="H49" s="9">
        <v>1600</v>
      </c>
      <c r="I49" s="12">
        <f t="shared" si="1"/>
        <v>28800</v>
      </c>
    </row>
    <row r="50" spans="1:9" x14ac:dyDescent="0.2">
      <c r="A50" s="60" t="s">
        <v>84</v>
      </c>
      <c r="B50" s="61"/>
      <c r="C50" s="62"/>
      <c r="D50" s="63"/>
      <c r="E50" s="64"/>
      <c r="F50" s="2"/>
      <c r="G50" s="2"/>
      <c r="H50" s="2"/>
      <c r="I50" s="6">
        <f>SUM(I51:I111)</f>
        <v>312580</v>
      </c>
    </row>
    <row r="51" spans="1:9" ht="16" customHeight="1" x14ac:dyDescent="0.2">
      <c r="A51" s="7"/>
      <c r="B51" s="8"/>
      <c r="C51" s="9" t="s">
        <v>85</v>
      </c>
      <c r="D51" s="56" t="s">
        <v>86</v>
      </c>
      <c r="E51" s="57"/>
      <c r="F51" s="11">
        <v>108</v>
      </c>
      <c r="G51" s="11">
        <v>1</v>
      </c>
      <c r="H51" s="9">
        <v>550</v>
      </c>
      <c r="I51" s="12">
        <f>F51*G51*H51</f>
        <v>59400</v>
      </c>
    </row>
    <row r="52" spans="1:9" x14ac:dyDescent="0.2">
      <c r="A52" s="7"/>
      <c r="B52" s="8"/>
      <c r="C52" s="9" t="s">
        <v>87</v>
      </c>
      <c r="D52" s="56" t="s">
        <v>88</v>
      </c>
      <c r="E52" s="57"/>
      <c r="F52" s="11">
        <v>4</v>
      </c>
      <c r="G52" s="11">
        <v>1</v>
      </c>
      <c r="H52" s="9">
        <v>500</v>
      </c>
      <c r="I52" s="12">
        <f t="shared" ref="I52:I67" si="2">F52*G52*H52</f>
        <v>2000</v>
      </c>
    </row>
    <row r="53" spans="1:9" x14ac:dyDescent="0.2">
      <c r="A53" s="7"/>
      <c r="B53" s="8"/>
      <c r="C53" s="9" t="s">
        <v>89</v>
      </c>
      <c r="D53" s="56" t="s">
        <v>90</v>
      </c>
      <c r="E53" s="57"/>
      <c r="F53" s="11">
        <v>4</v>
      </c>
      <c r="G53" s="11">
        <v>1</v>
      </c>
      <c r="H53" s="22">
        <v>200</v>
      </c>
      <c r="I53" s="12">
        <f t="shared" si="2"/>
        <v>800</v>
      </c>
    </row>
    <row r="54" spans="1:9" x14ac:dyDescent="0.2">
      <c r="A54" s="7"/>
      <c r="B54" s="8"/>
      <c r="C54" s="13" t="s">
        <v>91</v>
      </c>
      <c r="D54" s="56" t="s">
        <v>92</v>
      </c>
      <c r="E54" s="57"/>
      <c r="F54" s="11">
        <v>4</v>
      </c>
      <c r="G54" s="11">
        <v>1</v>
      </c>
      <c r="H54" s="9">
        <v>1200</v>
      </c>
      <c r="I54" s="12">
        <f t="shared" si="2"/>
        <v>4800</v>
      </c>
    </row>
    <row r="55" spans="1:9" x14ac:dyDescent="0.2">
      <c r="A55" s="7"/>
      <c r="B55" s="8"/>
      <c r="C55" s="13" t="s">
        <v>93</v>
      </c>
      <c r="D55" s="56" t="s">
        <v>94</v>
      </c>
      <c r="E55" s="57"/>
      <c r="F55" s="11">
        <v>1</v>
      </c>
      <c r="G55" s="11">
        <v>1</v>
      </c>
      <c r="H55" s="9">
        <v>16000</v>
      </c>
      <c r="I55" s="12">
        <f t="shared" si="2"/>
        <v>16000</v>
      </c>
    </row>
    <row r="56" spans="1:9" x14ac:dyDescent="0.2">
      <c r="A56" s="7"/>
      <c r="B56" s="8"/>
      <c r="C56" s="13" t="s">
        <v>95</v>
      </c>
      <c r="D56" s="56" t="s">
        <v>96</v>
      </c>
      <c r="E56" s="57"/>
      <c r="F56" s="11">
        <v>1</v>
      </c>
      <c r="G56" s="11">
        <v>1</v>
      </c>
      <c r="H56" s="9">
        <v>8000</v>
      </c>
      <c r="I56" s="12">
        <f t="shared" si="2"/>
        <v>8000</v>
      </c>
    </row>
    <row r="57" spans="1:9" x14ac:dyDescent="0.2">
      <c r="A57" s="7"/>
      <c r="B57" s="8"/>
      <c r="C57" s="23" t="s">
        <v>97</v>
      </c>
      <c r="D57" s="56"/>
      <c r="E57" s="57"/>
      <c r="F57" s="11">
        <v>4</v>
      </c>
      <c r="G57" s="11">
        <v>1</v>
      </c>
      <c r="H57" s="9">
        <v>2500</v>
      </c>
      <c r="I57" s="12">
        <f t="shared" si="2"/>
        <v>10000</v>
      </c>
    </row>
    <row r="58" spans="1:9" s="41" customFormat="1" x14ac:dyDescent="0.2">
      <c r="A58" s="7"/>
      <c r="B58" s="8"/>
      <c r="C58" s="49" t="s">
        <v>98</v>
      </c>
      <c r="D58" s="56"/>
      <c r="E58" s="57"/>
      <c r="F58" s="32">
        <v>2</v>
      </c>
      <c r="G58" s="32">
        <v>1</v>
      </c>
      <c r="H58" s="22">
        <v>8200</v>
      </c>
      <c r="I58" s="36">
        <f t="shared" si="2"/>
        <v>16400</v>
      </c>
    </row>
    <row r="59" spans="1:9" s="41" customFormat="1" x14ac:dyDescent="0.2">
      <c r="A59" s="7"/>
      <c r="B59" s="8"/>
      <c r="C59" s="49" t="s">
        <v>99</v>
      </c>
      <c r="D59" s="56"/>
      <c r="E59" s="57"/>
      <c r="F59" s="32">
        <v>6</v>
      </c>
      <c r="G59" s="32">
        <v>1</v>
      </c>
      <c r="H59" s="22">
        <v>1200</v>
      </c>
      <c r="I59" s="36">
        <f t="shared" si="2"/>
        <v>7200</v>
      </c>
    </row>
    <row r="60" spans="1:9" s="41" customFormat="1" x14ac:dyDescent="0.2">
      <c r="A60" s="7"/>
      <c r="B60" s="8"/>
      <c r="C60" s="49" t="s">
        <v>99</v>
      </c>
      <c r="D60" s="56"/>
      <c r="E60" s="57"/>
      <c r="F60" s="32">
        <v>1</v>
      </c>
      <c r="G60" s="32">
        <v>1</v>
      </c>
      <c r="H60" s="22">
        <v>3500</v>
      </c>
      <c r="I60" s="36">
        <f t="shared" si="2"/>
        <v>3500</v>
      </c>
    </row>
    <row r="61" spans="1:9" s="41" customFormat="1" x14ac:dyDescent="0.2">
      <c r="A61" s="7"/>
      <c r="B61" s="8"/>
      <c r="C61" s="35" t="s">
        <v>100</v>
      </c>
      <c r="D61" s="56" t="s">
        <v>101</v>
      </c>
      <c r="E61" s="57"/>
      <c r="F61" s="32">
        <v>1</v>
      </c>
      <c r="G61" s="32">
        <v>1</v>
      </c>
      <c r="H61" s="22">
        <v>300</v>
      </c>
      <c r="I61" s="36">
        <f t="shared" si="2"/>
        <v>300</v>
      </c>
    </row>
    <row r="62" spans="1:9" s="41" customFormat="1" x14ac:dyDescent="0.2">
      <c r="A62" s="7"/>
      <c r="B62" s="8"/>
      <c r="C62" s="35" t="s">
        <v>102</v>
      </c>
      <c r="D62" s="56" t="s">
        <v>103</v>
      </c>
      <c r="E62" s="57"/>
      <c r="F62" s="32">
        <v>4</v>
      </c>
      <c r="G62" s="32">
        <v>1</v>
      </c>
      <c r="H62" s="22">
        <v>400</v>
      </c>
      <c r="I62" s="36">
        <f t="shared" si="2"/>
        <v>1600</v>
      </c>
    </row>
    <row r="63" spans="1:9" s="41" customFormat="1" x14ac:dyDescent="0.2">
      <c r="A63" s="7"/>
      <c r="B63" s="8"/>
      <c r="C63" s="35" t="s">
        <v>104</v>
      </c>
      <c r="D63" s="56" t="s">
        <v>105</v>
      </c>
      <c r="E63" s="57"/>
      <c r="F63" s="32">
        <v>2</v>
      </c>
      <c r="G63" s="32">
        <v>1</v>
      </c>
      <c r="H63" s="22">
        <v>200</v>
      </c>
      <c r="I63" s="36">
        <f t="shared" si="2"/>
        <v>400</v>
      </c>
    </row>
    <row r="64" spans="1:9" x14ac:dyDescent="0.2">
      <c r="A64" s="7"/>
      <c r="B64" s="8"/>
      <c r="C64" s="13" t="s">
        <v>106</v>
      </c>
      <c r="D64" s="56" t="s">
        <v>107</v>
      </c>
      <c r="E64" s="57"/>
      <c r="F64" s="11">
        <v>1</v>
      </c>
      <c r="G64" s="11">
        <v>1</v>
      </c>
      <c r="H64" s="9">
        <v>300</v>
      </c>
      <c r="I64" s="12">
        <f t="shared" si="2"/>
        <v>300</v>
      </c>
    </row>
    <row r="65" spans="1:9" x14ac:dyDescent="0.2">
      <c r="A65" s="7"/>
      <c r="B65" s="8"/>
      <c r="C65" s="13" t="s">
        <v>108</v>
      </c>
      <c r="D65" s="56" t="s">
        <v>109</v>
      </c>
      <c r="E65" s="57"/>
      <c r="F65" s="11">
        <v>1</v>
      </c>
      <c r="G65" s="11">
        <v>1</v>
      </c>
      <c r="H65" s="9">
        <v>300</v>
      </c>
      <c r="I65" s="12">
        <f t="shared" si="2"/>
        <v>300</v>
      </c>
    </row>
    <row r="66" spans="1:9" x14ac:dyDescent="0.2">
      <c r="A66" s="7"/>
      <c r="B66" s="8"/>
      <c r="C66" s="13" t="s">
        <v>110</v>
      </c>
      <c r="D66" s="56" t="s">
        <v>111</v>
      </c>
      <c r="E66" s="57"/>
      <c r="F66" s="11">
        <v>8</v>
      </c>
      <c r="G66" s="11">
        <v>1</v>
      </c>
      <c r="H66" s="9">
        <v>400</v>
      </c>
      <c r="I66" s="12">
        <f t="shared" si="2"/>
        <v>3200</v>
      </c>
    </row>
    <row r="67" spans="1:9" x14ac:dyDescent="0.2">
      <c r="A67" s="7"/>
      <c r="B67" s="8"/>
      <c r="C67" s="24" t="s">
        <v>112</v>
      </c>
      <c r="D67" s="56" t="s">
        <v>113</v>
      </c>
      <c r="E67" s="57"/>
      <c r="F67" s="4">
        <v>1</v>
      </c>
      <c r="G67" s="4">
        <v>1</v>
      </c>
      <c r="H67" s="4">
        <v>300</v>
      </c>
      <c r="I67" s="25">
        <f t="shared" si="2"/>
        <v>300</v>
      </c>
    </row>
    <row r="68" spans="1:9" x14ac:dyDescent="0.2">
      <c r="A68" s="7"/>
      <c r="B68" s="8"/>
      <c r="C68" s="24" t="s">
        <v>114</v>
      </c>
      <c r="D68" s="56" t="s">
        <v>115</v>
      </c>
      <c r="E68" s="57"/>
      <c r="F68" s="4">
        <v>12</v>
      </c>
      <c r="G68" s="4">
        <v>1</v>
      </c>
      <c r="H68" s="4">
        <v>700</v>
      </c>
      <c r="I68" s="25">
        <f>F68*G68*H68</f>
        <v>8400</v>
      </c>
    </row>
    <row r="69" spans="1:9" x14ac:dyDescent="0.2">
      <c r="A69" s="7"/>
      <c r="B69" s="8"/>
      <c r="C69" s="24" t="s">
        <v>116</v>
      </c>
      <c r="D69" s="56" t="s">
        <v>117</v>
      </c>
      <c r="E69" s="57"/>
      <c r="F69" s="4">
        <v>4</v>
      </c>
      <c r="G69" s="4">
        <v>1</v>
      </c>
      <c r="H69" s="4">
        <v>700</v>
      </c>
      <c r="I69" s="25">
        <f t="shared" ref="I69:I77" si="3">F69*G69*H69</f>
        <v>2800</v>
      </c>
    </row>
    <row r="70" spans="1:9" x14ac:dyDescent="0.2">
      <c r="A70" s="7"/>
      <c r="B70" s="8"/>
      <c r="C70" s="24" t="s">
        <v>118</v>
      </c>
      <c r="D70" s="56" t="s">
        <v>119</v>
      </c>
      <c r="E70" s="57"/>
      <c r="F70" s="4">
        <v>8</v>
      </c>
      <c r="G70" s="4">
        <v>1</v>
      </c>
      <c r="H70" s="4">
        <v>600</v>
      </c>
      <c r="I70" s="25">
        <f t="shared" si="3"/>
        <v>4800</v>
      </c>
    </row>
    <row r="71" spans="1:9" x14ac:dyDescent="0.2">
      <c r="A71" s="7"/>
      <c r="B71" s="8"/>
      <c r="C71" s="26" t="s">
        <v>120</v>
      </c>
      <c r="D71" s="56" t="s">
        <v>121</v>
      </c>
      <c r="E71" s="57"/>
      <c r="F71" s="11">
        <v>7</v>
      </c>
      <c r="G71" s="11">
        <v>1</v>
      </c>
      <c r="H71" s="11">
        <v>600</v>
      </c>
      <c r="I71" s="12">
        <f t="shared" si="3"/>
        <v>4200</v>
      </c>
    </row>
    <row r="72" spans="1:9" x14ac:dyDescent="0.2">
      <c r="A72" s="7"/>
      <c r="B72" s="8"/>
      <c r="C72" s="26" t="s">
        <v>122</v>
      </c>
      <c r="D72" s="56" t="s">
        <v>123</v>
      </c>
      <c r="E72" s="57"/>
      <c r="F72" s="11">
        <v>1</v>
      </c>
      <c r="G72" s="11">
        <v>1</v>
      </c>
      <c r="H72" s="11">
        <v>3000</v>
      </c>
      <c r="I72" s="12">
        <f t="shared" si="3"/>
        <v>3000</v>
      </c>
    </row>
    <row r="73" spans="1:9" x14ac:dyDescent="0.2">
      <c r="A73" s="7"/>
      <c r="B73" s="8"/>
      <c r="C73" s="26" t="s">
        <v>124</v>
      </c>
      <c r="D73" s="56" t="s">
        <v>125</v>
      </c>
      <c r="E73" s="57"/>
      <c r="F73" s="11">
        <v>4</v>
      </c>
      <c r="G73" s="11">
        <v>1</v>
      </c>
      <c r="H73" s="11">
        <v>200</v>
      </c>
      <c r="I73" s="12">
        <f t="shared" si="3"/>
        <v>800</v>
      </c>
    </row>
    <row r="74" spans="1:9" x14ac:dyDescent="0.2">
      <c r="A74" s="7"/>
      <c r="B74" s="8"/>
      <c r="C74" s="24" t="s">
        <v>126</v>
      </c>
      <c r="D74" s="56" t="s">
        <v>127</v>
      </c>
      <c r="E74" s="57"/>
      <c r="F74" s="4">
        <v>4</v>
      </c>
      <c r="G74" s="4">
        <v>1</v>
      </c>
      <c r="H74" s="4">
        <v>200</v>
      </c>
      <c r="I74" s="25">
        <f t="shared" si="3"/>
        <v>800</v>
      </c>
    </row>
    <row r="75" spans="1:9" x14ac:dyDescent="0.2">
      <c r="A75" s="7"/>
      <c r="B75" s="8"/>
      <c r="C75" s="24" t="s">
        <v>128</v>
      </c>
      <c r="D75" s="56" t="s">
        <v>129</v>
      </c>
      <c r="E75" s="57"/>
      <c r="F75" s="4">
        <v>1</v>
      </c>
      <c r="G75" s="4">
        <v>1</v>
      </c>
      <c r="H75" s="4">
        <v>200</v>
      </c>
      <c r="I75" s="25">
        <f t="shared" si="3"/>
        <v>200</v>
      </c>
    </row>
    <row r="76" spans="1:9" x14ac:dyDescent="0.2">
      <c r="A76" s="7"/>
      <c r="B76" s="8"/>
      <c r="C76" s="24" t="s">
        <v>130</v>
      </c>
      <c r="D76" s="56" t="s">
        <v>131</v>
      </c>
      <c r="E76" s="57"/>
      <c r="F76" s="4">
        <v>2</v>
      </c>
      <c r="G76" s="4">
        <v>1</v>
      </c>
      <c r="H76" s="4">
        <v>300</v>
      </c>
      <c r="I76" s="25">
        <f t="shared" si="3"/>
        <v>600</v>
      </c>
    </row>
    <row r="77" spans="1:9" x14ac:dyDescent="0.2">
      <c r="A77" s="7"/>
      <c r="B77" s="8"/>
      <c r="C77" s="13" t="s">
        <v>132</v>
      </c>
      <c r="D77" s="56" t="s">
        <v>103</v>
      </c>
      <c r="E77" s="57"/>
      <c r="F77" s="11">
        <v>1</v>
      </c>
      <c r="G77" s="11">
        <v>1</v>
      </c>
      <c r="H77" s="9">
        <v>400</v>
      </c>
      <c r="I77" s="12">
        <f t="shared" si="3"/>
        <v>400</v>
      </c>
    </row>
    <row r="78" spans="1:9" x14ac:dyDescent="0.2">
      <c r="A78" s="7"/>
      <c r="B78" s="8"/>
      <c r="C78" s="13" t="s">
        <v>133</v>
      </c>
      <c r="D78" s="56" t="s">
        <v>134</v>
      </c>
      <c r="E78" s="57"/>
      <c r="F78" s="4">
        <v>2</v>
      </c>
      <c r="G78" s="4">
        <v>1</v>
      </c>
      <c r="H78" s="4">
        <v>400</v>
      </c>
      <c r="I78" s="25">
        <f>F78*G78*H78</f>
        <v>800</v>
      </c>
    </row>
    <row r="79" spans="1:9" x14ac:dyDescent="0.2">
      <c r="A79" s="7"/>
      <c r="B79" s="8"/>
      <c r="C79" s="24" t="s">
        <v>112</v>
      </c>
      <c r="D79" s="56" t="s">
        <v>113</v>
      </c>
      <c r="E79" s="57"/>
      <c r="F79" s="4">
        <v>1</v>
      </c>
      <c r="G79" s="4">
        <v>1</v>
      </c>
      <c r="H79" s="4">
        <v>300</v>
      </c>
      <c r="I79" s="25">
        <f t="shared" ref="I79:I80" si="4">F79*G79*H79</f>
        <v>300</v>
      </c>
    </row>
    <row r="80" spans="1:9" x14ac:dyDescent="0.2">
      <c r="A80" s="7"/>
      <c r="B80" s="8"/>
      <c r="C80" s="27" t="s">
        <v>135</v>
      </c>
      <c r="D80" s="56" t="s">
        <v>136</v>
      </c>
      <c r="E80" s="57"/>
      <c r="F80" s="4">
        <v>1</v>
      </c>
      <c r="G80" s="4">
        <v>1</v>
      </c>
      <c r="H80" s="4">
        <v>200</v>
      </c>
      <c r="I80" s="25">
        <f t="shared" si="4"/>
        <v>200</v>
      </c>
    </row>
    <row r="81" spans="1:9" x14ac:dyDescent="0.2">
      <c r="A81" s="7"/>
      <c r="B81" s="8"/>
      <c r="C81" s="27" t="s">
        <v>137</v>
      </c>
      <c r="D81" s="56" t="s">
        <v>138</v>
      </c>
      <c r="E81" s="57"/>
      <c r="F81" s="4">
        <v>1</v>
      </c>
      <c r="G81" s="4">
        <v>1</v>
      </c>
      <c r="H81" s="4">
        <v>1500</v>
      </c>
      <c r="I81" s="25">
        <f>F81*G81*H81</f>
        <v>1500</v>
      </c>
    </row>
    <row r="82" spans="1:9" x14ac:dyDescent="0.2">
      <c r="A82" s="7"/>
      <c r="B82" s="8"/>
      <c r="C82" s="27" t="s">
        <v>139</v>
      </c>
      <c r="D82" s="56" t="s">
        <v>140</v>
      </c>
      <c r="E82" s="57"/>
      <c r="F82" s="4">
        <v>6</v>
      </c>
      <c r="G82" s="4">
        <v>1</v>
      </c>
      <c r="H82" s="4">
        <v>600</v>
      </c>
      <c r="I82" s="25">
        <f t="shared" ref="I82:I101" si="5">F82*G82*H82</f>
        <v>3600</v>
      </c>
    </row>
    <row r="83" spans="1:9" x14ac:dyDescent="0.2">
      <c r="A83" s="7"/>
      <c r="B83" s="8"/>
      <c r="C83" s="24" t="s">
        <v>141</v>
      </c>
      <c r="D83" s="56" t="s">
        <v>142</v>
      </c>
      <c r="E83" s="57"/>
      <c r="F83" s="4">
        <v>1</v>
      </c>
      <c r="G83" s="4">
        <v>1</v>
      </c>
      <c r="H83" s="4">
        <v>1000</v>
      </c>
      <c r="I83" s="25">
        <f t="shared" si="5"/>
        <v>1000</v>
      </c>
    </row>
    <row r="84" spans="1:9" x14ac:dyDescent="0.2">
      <c r="A84" s="7"/>
      <c r="B84" s="8"/>
      <c r="C84" s="24" t="s">
        <v>143</v>
      </c>
      <c r="D84" s="56" t="s">
        <v>144</v>
      </c>
      <c r="E84" s="57"/>
      <c r="F84" s="4">
        <v>6</v>
      </c>
      <c r="G84" s="4">
        <v>1</v>
      </c>
      <c r="H84" s="4">
        <v>100</v>
      </c>
      <c r="I84" s="25">
        <f t="shared" si="5"/>
        <v>600</v>
      </c>
    </row>
    <row r="85" spans="1:9" x14ac:dyDescent="0.2">
      <c r="A85" s="7"/>
      <c r="B85" s="8"/>
      <c r="C85" s="13" t="s">
        <v>145</v>
      </c>
      <c r="D85" s="56" t="s">
        <v>146</v>
      </c>
      <c r="E85" s="57"/>
      <c r="F85" s="4">
        <v>24</v>
      </c>
      <c r="G85" s="4">
        <v>1</v>
      </c>
      <c r="H85" s="4">
        <v>800</v>
      </c>
      <c r="I85" s="25">
        <f t="shared" si="5"/>
        <v>19200</v>
      </c>
    </row>
    <row r="86" spans="1:9" x14ac:dyDescent="0.2">
      <c r="A86" s="7"/>
      <c r="B86" s="8"/>
      <c r="C86" s="21" t="s">
        <v>147</v>
      </c>
      <c r="D86" s="56" t="s">
        <v>148</v>
      </c>
      <c r="E86" s="57"/>
      <c r="F86" s="4">
        <v>28</v>
      </c>
      <c r="G86" s="4">
        <v>1</v>
      </c>
      <c r="H86" s="4">
        <v>600</v>
      </c>
      <c r="I86" s="25">
        <f t="shared" si="5"/>
        <v>16800</v>
      </c>
    </row>
    <row r="87" spans="1:9" x14ac:dyDescent="0.2">
      <c r="A87" s="7"/>
      <c r="B87" s="8"/>
      <c r="C87" s="13" t="s">
        <v>149</v>
      </c>
      <c r="D87" s="56" t="s">
        <v>150</v>
      </c>
      <c r="E87" s="57"/>
      <c r="F87" s="4">
        <v>30</v>
      </c>
      <c r="G87" s="4">
        <v>1</v>
      </c>
      <c r="H87" s="4">
        <v>500</v>
      </c>
      <c r="I87" s="25">
        <f t="shared" si="5"/>
        <v>15000</v>
      </c>
    </row>
    <row r="88" spans="1:9" x14ac:dyDescent="0.2">
      <c r="A88" s="7"/>
      <c r="B88" s="8"/>
      <c r="C88" s="13" t="s">
        <v>151</v>
      </c>
      <c r="D88" s="56" t="s">
        <v>152</v>
      </c>
      <c r="E88" s="57"/>
      <c r="F88" s="4">
        <v>20</v>
      </c>
      <c r="G88" s="4">
        <v>1</v>
      </c>
      <c r="H88" s="4">
        <v>200</v>
      </c>
      <c r="I88" s="25">
        <f t="shared" si="5"/>
        <v>4000</v>
      </c>
    </row>
    <row r="89" spans="1:9" x14ac:dyDescent="0.2">
      <c r="A89" s="7"/>
      <c r="B89" s="8"/>
      <c r="C89" s="24" t="s">
        <v>153</v>
      </c>
      <c r="D89" s="56" t="s">
        <v>154</v>
      </c>
      <c r="E89" s="57"/>
      <c r="F89" s="4">
        <v>1</v>
      </c>
      <c r="G89" s="4">
        <v>1</v>
      </c>
      <c r="H89" s="4">
        <v>600</v>
      </c>
      <c r="I89" s="25">
        <f t="shared" si="5"/>
        <v>600</v>
      </c>
    </row>
    <row r="90" spans="1:9" x14ac:dyDescent="0.2">
      <c r="A90" s="7"/>
      <c r="B90" s="8"/>
      <c r="C90" s="13" t="s">
        <v>155</v>
      </c>
      <c r="D90" s="56" t="s">
        <v>156</v>
      </c>
      <c r="E90" s="57"/>
      <c r="F90" s="4">
        <v>1</v>
      </c>
      <c r="G90" s="4">
        <v>1</v>
      </c>
      <c r="H90" s="4">
        <v>5000</v>
      </c>
      <c r="I90" s="25">
        <f t="shared" si="5"/>
        <v>5000</v>
      </c>
    </row>
    <row r="91" spans="1:9" x14ac:dyDescent="0.2">
      <c r="A91" s="7"/>
      <c r="B91" s="8"/>
      <c r="C91" s="13" t="s">
        <v>157</v>
      </c>
      <c r="D91" s="56" t="s">
        <v>158</v>
      </c>
      <c r="E91" s="57"/>
      <c r="F91" s="4">
        <v>1</v>
      </c>
      <c r="G91" s="4">
        <v>1</v>
      </c>
      <c r="H91" s="4">
        <v>600</v>
      </c>
      <c r="I91" s="25">
        <f t="shared" si="5"/>
        <v>600</v>
      </c>
    </row>
    <row r="92" spans="1:9" x14ac:dyDescent="0.2">
      <c r="A92" s="7"/>
      <c r="B92" s="8"/>
      <c r="C92" s="13" t="s">
        <v>159</v>
      </c>
      <c r="D92" s="56" t="s">
        <v>160</v>
      </c>
      <c r="E92" s="57"/>
      <c r="F92" s="4">
        <v>6</v>
      </c>
      <c r="G92" s="4">
        <v>1</v>
      </c>
      <c r="H92" s="4">
        <v>100</v>
      </c>
      <c r="I92" s="25">
        <f t="shared" si="5"/>
        <v>600</v>
      </c>
    </row>
    <row r="93" spans="1:9" x14ac:dyDescent="0.2">
      <c r="A93" s="7"/>
      <c r="B93" s="8"/>
      <c r="C93" s="13" t="s">
        <v>161</v>
      </c>
      <c r="D93" s="56"/>
      <c r="E93" s="57"/>
      <c r="F93" s="4">
        <v>1</v>
      </c>
      <c r="G93" s="4">
        <v>1</v>
      </c>
      <c r="H93" s="4">
        <v>8500</v>
      </c>
      <c r="I93" s="25">
        <f t="shared" si="5"/>
        <v>8500</v>
      </c>
    </row>
    <row r="94" spans="1:9" x14ac:dyDescent="0.2">
      <c r="A94" s="7"/>
      <c r="B94" s="8"/>
      <c r="C94" s="24" t="s">
        <v>112</v>
      </c>
      <c r="D94" s="56" t="s">
        <v>113</v>
      </c>
      <c r="E94" s="57"/>
      <c r="F94" s="4">
        <v>2</v>
      </c>
      <c r="G94" s="4">
        <v>1</v>
      </c>
      <c r="H94" s="4">
        <v>300</v>
      </c>
      <c r="I94" s="25">
        <f t="shared" si="5"/>
        <v>600</v>
      </c>
    </row>
    <row r="95" spans="1:9" x14ac:dyDescent="0.2">
      <c r="A95" s="7"/>
      <c r="B95" s="8"/>
      <c r="C95" s="24" t="s">
        <v>162</v>
      </c>
      <c r="D95" s="56" t="s">
        <v>163</v>
      </c>
      <c r="E95" s="57"/>
      <c r="F95" s="4">
        <v>24</v>
      </c>
      <c r="G95" s="4">
        <v>1</v>
      </c>
      <c r="H95" s="4">
        <v>80</v>
      </c>
      <c r="I95" s="25">
        <f t="shared" si="5"/>
        <v>1920</v>
      </c>
    </row>
    <row r="96" spans="1:9" x14ac:dyDescent="0.2">
      <c r="A96" s="7"/>
      <c r="B96" s="8"/>
      <c r="C96" s="24" t="s">
        <v>162</v>
      </c>
      <c r="D96" s="56" t="s">
        <v>164</v>
      </c>
      <c r="E96" s="57"/>
      <c r="F96" s="4">
        <v>24</v>
      </c>
      <c r="G96" s="4">
        <v>1</v>
      </c>
      <c r="H96" s="4">
        <v>50</v>
      </c>
      <c r="I96" s="25">
        <f t="shared" si="5"/>
        <v>1200</v>
      </c>
    </row>
    <row r="97" spans="1:9" x14ac:dyDescent="0.2">
      <c r="A97" s="7"/>
      <c r="B97" s="8"/>
      <c r="C97" s="24" t="s">
        <v>165</v>
      </c>
      <c r="D97" s="56" t="s">
        <v>166</v>
      </c>
      <c r="E97" s="57"/>
      <c r="F97" s="4">
        <v>2</v>
      </c>
      <c r="G97" s="4">
        <v>1</v>
      </c>
      <c r="H97" s="4">
        <v>200</v>
      </c>
      <c r="I97" s="25">
        <f t="shared" si="5"/>
        <v>400</v>
      </c>
    </row>
    <row r="98" spans="1:9" x14ac:dyDescent="0.2">
      <c r="A98" s="7"/>
      <c r="B98" s="8"/>
      <c r="C98" s="24" t="s">
        <v>167</v>
      </c>
      <c r="D98" s="56" t="s">
        <v>168</v>
      </c>
      <c r="E98" s="57"/>
      <c r="F98" s="4">
        <v>400</v>
      </c>
      <c r="G98" s="4">
        <v>1</v>
      </c>
      <c r="H98" s="4">
        <v>12</v>
      </c>
      <c r="I98" s="25">
        <f t="shared" si="5"/>
        <v>4800</v>
      </c>
    </row>
    <row r="99" spans="1:9" x14ac:dyDescent="0.2">
      <c r="A99" s="7"/>
      <c r="B99" s="8"/>
      <c r="C99" s="13" t="s">
        <v>169</v>
      </c>
      <c r="D99" s="56" t="s">
        <v>170</v>
      </c>
      <c r="E99" s="57"/>
      <c r="F99" s="4">
        <v>4</v>
      </c>
      <c r="G99" s="4">
        <v>1</v>
      </c>
      <c r="H99" s="4">
        <v>300</v>
      </c>
      <c r="I99" s="25">
        <f t="shared" si="5"/>
        <v>1200</v>
      </c>
    </row>
    <row r="100" spans="1:9" x14ac:dyDescent="0.2">
      <c r="A100" s="7"/>
      <c r="B100" s="8"/>
      <c r="C100" s="24" t="s">
        <v>171</v>
      </c>
      <c r="D100" s="56" t="s">
        <v>172</v>
      </c>
      <c r="E100" s="57"/>
      <c r="F100" s="4">
        <v>2</v>
      </c>
      <c r="G100" s="4">
        <v>1</v>
      </c>
      <c r="H100" s="4">
        <v>300</v>
      </c>
      <c r="I100" s="25">
        <f t="shared" si="5"/>
        <v>600</v>
      </c>
    </row>
    <row r="101" spans="1:9" x14ac:dyDescent="0.2">
      <c r="A101" s="7"/>
      <c r="B101" s="8"/>
      <c r="C101" s="24" t="s">
        <v>173</v>
      </c>
      <c r="D101" s="56" t="s">
        <v>174</v>
      </c>
      <c r="E101" s="57"/>
      <c r="F101" s="4">
        <v>1</v>
      </c>
      <c r="G101" s="4">
        <v>1</v>
      </c>
      <c r="H101" s="4">
        <v>200</v>
      </c>
      <c r="I101" s="25">
        <f t="shared" si="5"/>
        <v>200</v>
      </c>
    </row>
    <row r="102" spans="1:9" x14ac:dyDescent="0.2">
      <c r="A102" s="7"/>
      <c r="B102" s="8"/>
      <c r="C102" s="13" t="s">
        <v>175</v>
      </c>
      <c r="D102" s="56" t="s">
        <v>176</v>
      </c>
      <c r="E102" s="57"/>
      <c r="F102" s="4">
        <v>2</v>
      </c>
      <c r="G102" s="4">
        <v>1</v>
      </c>
      <c r="H102" s="4">
        <v>600</v>
      </c>
      <c r="I102" s="25">
        <f>F102*G102*H102</f>
        <v>1200</v>
      </c>
    </row>
    <row r="103" spans="1:9" x14ac:dyDescent="0.2">
      <c r="A103" s="7"/>
      <c r="B103" s="8"/>
      <c r="C103" s="28" t="s">
        <v>177</v>
      </c>
      <c r="D103" s="56" t="s">
        <v>178</v>
      </c>
      <c r="E103" s="57"/>
      <c r="F103" s="4">
        <v>18</v>
      </c>
      <c r="G103" s="4">
        <v>2</v>
      </c>
      <c r="H103" s="4">
        <v>50</v>
      </c>
      <c r="I103" s="25">
        <f>F103*G103*H103</f>
        <v>1800</v>
      </c>
    </row>
    <row r="104" spans="1:9" x14ac:dyDescent="0.2">
      <c r="A104" s="7"/>
      <c r="B104" s="8"/>
      <c r="C104" s="28" t="s">
        <v>179</v>
      </c>
      <c r="D104" s="56" t="s">
        <v>180</v>
      </c>
      <c r="E104" s="57"/>
      <c r="F104" s="4">
        <v>18</v>
      </c>
      <c r="G104" s="4">
        <v>2</v>
      </c>
      <c r="H104" s="4">
        <v>260</v>
      </c>
      <c r="I104" s="25">
        <f t="shared" ref="I104:I111" si="6">F104*G104*H104</f>
        <v>9360</v>
      </c>
    </row>
    <row r="105" spans="1:9" x14ac:dyDescent="0.2">
      <c r="A105" s="7"/>
      <c r="B105" s="8"/>
      <c r="C105" s="28" t="s">
        <v>181</v>
      </c>
      <c r="D105" s="56" t="s">
        <v>182</v>
      </c>
      <c r="E105" s="57"/>
      <c r="F105" s="4">
        <v>1</v>
      </c>
      <c r="G105" s="4">
        <v>3</v>
      </c>
      <c r="H105" s="4">
        <v>1000</v>
      </c>
      <c r="I105" s="25">
        <f t="shared" si="6"/>
        <v>3000</v>
      </c>
    </row>
    <row r="106" spans="1:9" x14ac:dyDescent="0.2">
      <c r="A106" s="7"/>
      <c r="B106" s="8"/>
      <c r="C106" s="28" t="s">
        <v>183</v>
      </c>
      <c r="D106" s="56"/>
      <c r="E106" s="57"/>
      <c r="F106" s="4">
        <v>1</v>
      </c>
      <c r="G106" s="4">
        <v>1</v>
      </c>
      <c r="H106" s="4">
        <v>5000</v>
      </c>
      <c r="I106" s="25">
        <f t="shared" si="6"/>
        <v>5000</v>
      </c>
    </row>
    <row r="107" spans="1:9" x14ac:dyDescent="0.2">
      <c r="A107" s="7"/>
      <c r="B107" s="8"/>
      <c r="C107" s="28" t="s">
        <v>184</v>
      </c>
      <c r="D107" s="56" t="s">
        <v>185</v>
      </c>
      <c r="E107" s="57"/>
      <c r="F107" s="4">
        <v>2</v>
      </c>
      <c r="G107" s="4">
        <v>3</v>
      </c>
      <c r="H107" s="4">
        <v>1000</v>
      </c>
      <c r="I107" s="25">
        <f t="shared" si="6"/>
        <v>6000</v>
      </c>
    </row>
    <row r="108" spans="1:9" x14ac:dyDescent="0.2">
      <c r="A108" s="7"/>
      <c r="B108" s="8"/>
      <c r="C108" s="28" t="s">
        <v>186</v>
      </c>
      <c r="D108" s="56" t="s">
        <v>187</v>
      </c>
      <c r="E108" s="57"/>
      <c r="F108" s="4">
        <v>1</v>
      </c>
      <c r="G108" s="4">
        <v>3</v>
      </c>
      <c r="H108" s="4">
        <v>800</v>
      </c>
      <c r="I108" s="25">
        <f t="shared" si="6"/>
        <v>2400</v>
      </c>
    </row>
    <row r="109" spans="1:9" x14ac:dyDescent="0.2">
      <c r="A109" s="7"/>
      <c r="B109" s="8"/>
      <c r="C109" s="28" t="s">
        <v>188</v>
      </c>
      <c r="D109" s="56" t="s">
        <v>189</v>
      </c>
      <c r="E109" s="57"/>
      <c r="F109" s="4">
        <v>1</v>
      </c>
      <c r="G109" s="4">
        <v>3</v>
      </c>
      <c r="H109" s="4">
        <v>800</v>
      </c>
      <c r="I109" s="25">
        <f t="shared" si="6"/>
        <v>2400</v>
      </c>
    </row>
    <row r="110" spans="1:9" x14ac:dyDescent="0.2">
      <c r="A110" s="7"/>
      <c r="B110" s="8"/>
      <c r="C110" s="28" t="s">
        <v>190</v>
      </c>
      <c r="D110" s="56" t="s">
        <v>191</v>
      </c>
      <c r="E110" s="57"/>
      <c r="F110" s="4">
        <v>35</v>
      </c>
      <c r="G110" s="4">
        <v>2</v>
      </c>
      <c r="H110" s="4">
        <v>350</v>
      </c>
      <c r="I110" s="25">
        <f t="shared" si="6"/>
        <v>24500</v>
      </c>
    </row>
    <row r="111" spans="1:9" x14ac:dyDescent="0.2">
      <c r="A111" s="29"/>
      <c r="B111" s="30"/>
      <c r="C111" s="28" t="s">
        <v>192</v>
      </c>
      <c r="D111" s="56" t="s">
        <v>193</v>
      </c>
      <c r="E111" s="57"/>
      <c r="F111" s="4">
        <v>2</v>
      </c>
      <c r="G111" s="4">
        <v>2</v>
      </c>
      <c r="H111" s="4">
        <v>1800</v>
      </c>
      <c r="I111" s="25">
        <f t="shared" si="6"/>
        <v>7200</v>
      </c>
    </row>
    <row r="112" spans="1:9" x14ac:dyDescent="0.2">
      <c r="A112" s="60" t="s">
        <v>194</v>
      </c>
      <c r="B112" s="61"/>
      <c r="C112" s="62"/>
      <c r="D112" s="63"/>
      <c r="E112" s="64"/>
      <c r="F112" s="2"/>
      <c r="G112" s="2"/>
      <c r="H112" s="2"/>
      <c r="I112" s="6">
        <f>SUM(I113:I133)</f>
        <v>113543</v>
      </c>
    </row>
    <row r="113" spans="1:9" x14ac:dyDescent="0.2">
      <c r="A113" s="7"/>
      <c r="B113" s="8"/>
      <c r="C113" s="9" t="s">
        <v>195</v>
      </c>
      <c r="D113" s="56"/>
      <c r="E113" s="57"/>
      <c r="F113" s="10">
        <v>101</v>
      </c>
      <c r="G113" s="11">
        <v>1</v>
      </c>
      <c r="H113" s="9">
        <v>145</v>
      </c>
      <c r="I113" s="12">
        <f t="shared" ref="I113:I133" si="7">F113*G113*H113</f>
        <v>14645</v>
      </c>
    </row>
    <row r="114" spans="1:9" x14ac:dyDescent="0.2">
      <c r="A114" s="7"/>
      <c r="B114" s="8"/>
      <c r="C114" s="9" t="s">
        <v>196</v>
      </c>
      <c r="D114" s="56"/>
      <c r="E114" s="57"/>
      <c r="F114" s="10">
        <v>101</v>
      </c>
      <c r="G114" s="11">
        <v>1</v>
      </c>
      <c r="H114" s="9">
        <v>25</v>
      </c>
      <c r="I114" s="12">
        <f t="shared" si="7"/>
        <v>2525</v>
      </c>
    </row>
    <row r="115" spans="1:9" x14ac:dyDescent="0.2">
      <c r="A115" s="7"/>
      <c r="B115" s="8"/>
      <c r="C115" s="9" t="s">
        <v>197</v>
      </c>
      <c r="D115" s="56"/>
      <c r="E115" s="57"/>
      <c r="F115" s="10">
        <v>3</v>
      </c>
      <c r="G115" s="11">
        <v>1</v>
      </c>
      <c r="H115" s="22">
        <v>4948</v>
      </c>
      <c r="I115" s="12">
        <f t="shared" si="7"/>
        <v>14844</v>
      </c>
    </row>
    <row r="116" spans="1:9" x14ac:dyDescent="0.2">
      <c r="A116" s="7"/>
      <c r="B116" s="8"/>
      <c r="C116" s="13" t="s">
        <v>198</v>
      </c>
      <c r="D116" s="56"/>
      <c r="E116" s="57"/>
      <c r="F116" s="10">
        <v>5</v>
      </c>
      <c r="G116" s="11">
        <v>1</v>
      </c>
      <c r="H116" s="9">
        <v>1380</v>
      </c>
      <c r="I116" s="12">
        <f t="shared" si="7"/>
        <v>6900</v>
      </c>
    </row>
    <row r="117" spans="1:9" x14ac:dyDescent="0.2">
      <c r="A117" s="7"/>
      <c r="B117" s="8"/>
      <c r="C117" s="13" t="s">
        <v>199</v>
      </c>
      <c r="D117" s="56"/>
      <c r="E117" s="57"/>
      <c r="F117" s="10">
        <v>10</v>
      </c>
      <c r="G117" s="11">
        <v>1</v>
      </c>
      <c r="H117" s="9">
        <v>499</v>
      </c>
      <c r="I117" s="12">
        <f t="shared" si="7"/>
        <v>4990</v>
      </c>
    </row>
    <row r="118" spans="1:9" x14ac:dyDescent="0.2">
      <c r="A118" s="7"/>
      <c r="B118" s="8"/>
      <c r="C118" s="13" t="s">
        <v>200</v>
      </c>
      <c r="D118" s="56"/>
      <c r="E118" s="57"/>
      <c r="F118" s="31">
        <v>3</v>
      </c>
      <c r="G118" s="32">
        <v>1</v>
      </c>
      <c r="H118" s="22">
        <v>4350</v>
      </c>
      <c r="I118" s="12">
        <f t="shared" si="7"/>
        <v>13050</v>
      </c>
    </row>
    <row r="119" spans="1:9" x14ac:dyDescent="0.2">
      <c r="A119" s="14"/>
      <c r="B119" s="15"/>
      <c r="C119" s="16" t="s">
        <v>201</v>
      </c>
      <c r="D119" s="56"/>
      <c r="E119" s="57"/>
      <c r="F119" s="17">
        <v>758</v>
      </c>
      <c r="G119" s="18">
        <v>1</v>
      </c>
      <c r="H119" s="19">
        <v>8</v>
      </c>
      <c r="I119" s="20">
        <f t="shared" si="7"/>
        <v>6064</v>
      </c>
    </row>
    <row r="120" spans="1:9" x14ac:dyDescent="0.2">
      <c r="A120" s="7"/>
      <c r="B120" s="8"/>
      <c r="C120" s="13" t="s">
        <v>202</v>
      </c>
      <c r="D120" s="56"/>
      <c r="E120" s="57"/>
      <c r="F120" s="10">
        <v>6</v>
      </c>
      <c r="G120" s="11">
        <v>1</v>
      </c>
      <c r="H120" s="9">
        <v>40</v>
      </c>
      <c r="I120" s="12">
        <f t="shared" si="7"/>
        <v>240</v>
      </c>
    </row>
    <row r="121" spans="1:9" x14ac:dyDescent="0.2">
      <c r="A121" s="7"/>
      <c r="B121" s="8"/>
      <c r="C121" s="13" t="s">
        <v>203</v>
      </c>
      <c r="D121" s="56"/>
      <c r="E121" s="57"/>
      <c r="F121" s="10">
        <v>80</v>
      </c>
      <c r="G121" s="11">
        <v>1</v>
      </c>
      <c r="H121" s="9">
        <v>2</v>
      </c>
      <c r="I121" s="12">
        <f t="shared" si="7"/>
        <v>160</v>
      </c>
    </row>
    <row r="122" spans="1:9" x14ac:dyDescent="0.2">
      <c r="A122" s="7"/>
      <c r="B122" s="8"/>
      <c r="C122" s="13" t="s">
        <v>204</v>
      </c>
      <c r="D122" s="56"/>
      <c r="E122" s="57"/>
      <c r="F122" s="10">
        <v>600</v>
      </c>
      <c r="G122" s="11">
        <v>1</v>
      </c>
      <c r="H122" s="9">
        <v>15</v>
      </c>
      <c r="I122" s="12">
        <f t="shared" si="7"/>
        <v>9000</v>
      </c>
    </row>
    <row r="123" spans="1:9" s="41" customFormat="1" x14ac:dyDescent="0.2">
      <c r="A123" s="33"/>
      <c r="B123" s="34"/>
      <c r="C123" s="35" t="s">
        <v>205</v>
      </c>
      <c r="D123" s="56"/>
      <c r="E123" s="57"/>
      <c r="F123" s="31">
        <v>115</v>
      </c>
      <c r="G123" s="32">
        <v>1</v>
      </c>
      <c r="H123" s="22">
        <v>80</v>
      </c>
      <c r="I123" s="36">
        <f t="shared" si="7"/>
        <v>9200</v>
      </c>
    </row>
    <row r="124" spans="1:9" s="41" customFormat="1" x14ac:dyDescent="0.2">
      <c r="A124" s="33"/>
      <c r="B124" s="34"/>
      <c r="C124" s="35" t="s">
        <v>206</v>
      </c>
      <c r="D124" s="56"/>
      <c r="E124" s="57"/>
      <c r="F124" s="31">
        <v>400</v>
      </c>
      <c r="G124" s="32">
        <v>1</v>
      </c>
      <c r="H124" s="22">
        <v>1</v>
      </c>
      <c r="I124" s="36">
        <f t="shared" si="7"/>
        <v>400</v>
      </c>
    </row>
    <row r="125" spans="1:9" s="41" customFormat="1" x14ac:dyDescent="0.2">
      <c r="A125" s="33"/>
      <c r="B125" s="34"/>
      <c r="C125" s="35" t="s">
        <v>207</v>
      </c>
      <c r="D125" s="56"/>
      <c r="E125" s="57"/>
      <c r="F125" s="31">
        <v>400</v>
      </c>
      <c r="G125" s="32">
        <v>1</v>
      </c>
      <c r="H125" s="22">
        <v>4</v>
      </c>
      <c r="I125" s="36">
        <f t="shared" si="7"/>
        <v>1600</v>
      </c>
    </row>
    <row r="126" spans="1:9" s="41" customFormat="1" x14ac:dyDescent="0.2">
      <c r="A126" s="33"/>
      <c r="B126" s="34"/>
      <c r="C126" s="35" t="s">
        <v>208</v>
      </c>
      <c r="D126" s="56"/>
      <c r="E126" s="57"/>
      <c r="F126" s="31">
        <v>60</v>
      </c>
      <c r="G126" s="32">
        <v>1</v>
      </c>
      <c r="H126" s="22">
        <v>6</v>
      </c>
      <c r="I126" s="36">
        <f t="shared" si="7"/>
        <v>360</v>
      </c>
    </row>
    <row r="127" spans="1:9" s="41" customFormat="1" x14ac:dyDescent="0.2">
      <c r="A127" s="33"/>
      <c r="B127" s="34"/>
      <c r="C127" s="35" t="s">
        <v>209</v>
      </c>
      <c r="D127" s="56"/>
      <c r="E127" s="57"/>
      <c r="F127" s="31">
        <v>380</v>
      </c>
      <c r="G127" s="32">
        <v>1</v>
      </c>
      <c r="H127" s="22">
        <v>18</v>
      </c>
      <c r="I127" s="36">
        <f t="shared" si="7"/>
        <v>6840</v>
      </c>
    </row>
    <row r="128" spans="1:9" s="41" customFormat="1" x14ac:dyDescent="0.2">
      <c r="A128" s="33"/>
      <c r="B128" s="34"/>
      <c r="C128" s="35" t="s">
        <v>210</v>
      </c>
      <c r="D128" s="56"/>
      <c r="E128" s="57"/>
      <c r="F128" s="31">
        <v>380</v>
      </c>
      <c r="G128" s="32">
        <v>1</v>
      </c>
      <c r="H128" s="22">
        <v>15</v>
      </c>
      <c r="I128" s="36">
        <f t="shared" si="7"/>
        <v>5700</v>
      </c>
    </row>
    <row r="129" spans="1:9" s="41" customFormat="1" x14ac:dyDescent="0.2">
      <c r="A129" s="33"/>
      <c r="B129" s="34"/>
      <c r="C129" s="35" t="s">
        <v>211</v>
      </c>
      <c r="D129" s="56"/>
      <c r="E129" s="57"/>
      <c r="F129" s="31">
        <v>57</v>
      </c>
      <c r="G129" s="32">
        <v>1</v>
      </c>
      <c r="H129" s="22">
        <v>60</v>
      </c>
      <c r="I129" s="36">
        <f t="shared" si="7"/>
        <v>3420</v>
      </c>
    </row>
    <row r="130" spans="1:9" s="41" customFormat="1" x14ac:dyDescent="0.2">
      <c r="A130" s="33"/>
      <c r="B130" s="34"/>
      <c r="C130" s="35" t="s">
        <v>212</v>
      </c>
      <c r="D130" s="56"/>
      <c r="E130" s="57"/>
      <c r="F130" s="31">
        <v>3</v>
      </c>
      <c r="G130" s="32">
        <v>1</v>
      </c>
      <c r="H130" s="22">
        <v>235</v>
      </c>
      <c r="I130" s="36">
        <f t="shared" si="7"/>
        <v>705</v>
      </c>
    </row>
    <row r="131" spans="1:9" s="41" customFormat="1" x14ac:dyDescent="0.2">
      <c r="A131" s="33"/>
      <c r="B131" s="34"/>
      <c r="C131" s="35" t="s">
        <v>213</v>
      </c>
      <c r="D131" s="56"/>
      <c r="E131" s="57"/>
      <c r="F131" s="31">
        <v>500</v>
      </c>
      <c r="G131" s="32">
        <v>1</v>
      </c>
      <c r="H131" s="22">
        <v>9</v>
      </c>
      <c r="I131" s="36">
        <f t="shared" si="7"/>
        <v>4500</v>
      </c>
    </row>
    <row r="132" spans="1:9" s="41" customFormat="1" x14ac:dyDescent="0.2">
      <c r="A132" s="33"/>
      <c r="B132" s="34"/>
      <c r="C132" s="35" t="s">
        <v>214</v>
      </c>
      <c r="D132" s="56"/>
      <c r="E132" s="57"/>
      <c r="F132" s="31">
        <v>500</v>
      </c>
      <c r="G132" s="32">
        <v>1</v>
      </c>
      <c r="H132" s="22">
        <v>16</v>
      </c>
      <c r="I132" s="36">
        <f t="shared" si="7"/>
        <v>8000</v>
      </c>
    </row>
    <row r="133" spans="1:9" s="41" customFormat="1" x14ac:dyDescent="0.2">
      <c r="A133" s="33"/>
      <c r="B133" s="34"/>
      <c r="C133" s="35" t="s">
        <v>215</v>
      </c>
      <c r="D133" s="56"/>
      <c r="E133" s="57"/>
      <c r="F133" s="31">
        <v>40</v>
      </c>
      <c r="G133" s="32">
        <v>1</v>
      </c>
      <c r="H133" s="22">
        <v>10</v>
      </c>
      <c r="I133" s="36">
        <f t="shared" si="7"/>
        <v>400</v>
      </c>
    </row>
    <row r="134" spans="1:9" x14ac:dyDescent="0.2">
      <c r="A134" s="60" t="s">
        <v>216</v>
      </c>
      <c r="B134" s="61"/>
      <c r="C134" s="62"/>
      <c r="D134" s="63"/>
      <c r="E134" s="64"/>
      <c r="F134" s="2"/>
      <c r="G134" s="2"/>
      <c r="H134" s="2"/>
      <c r="I134" s="6">
        <f>SUM(I135:I177)</f>
        <v>418216</v>
      </c>
    </row>
    <row r="135" spans="1:9" s="43" customFormat="1" x14ac:dyDescent="0.2">
      <c r="A135" s="7"/>
      <c r="B135" s="8"/>
      <c r="C135" s="22" t="s">
        <v>217</v>
      </c>
      <c r="D135" s="58"/>
      <c r="E135" s="59"/>
      <c r="F135" s="31">
        <v>1</v>
      </c>
      <c r="G135" s="32">
        <v>1</v>
      </c>
      <c r="H135" s="22">
        <v>11000</v>
      </c>
      <c r="I135" s="36">
        <f t="shared" ref="I135:I177" si="8">F135*G135*H135</f>
        <v>11000</v>
      </c>
    </row>
    <row r="136" spans="1:9" s="43" customFormat="1" x14ac:dyDescent="0.2">
      <c r="A136" s="7"/>
      <c r="B136" s="8"/>
      <c r="C136" s="22" t="s">
        <v>218</v>
      </c>
      <c r="D136" s="58"/>
      <c r="E136" s="59"/>
      <c r="F136" s="31">
        <v>1</v>
      </c>
      <c r="G136" s="32">
        <v>1</v>
      </c>
      <c r="H136" s="22">
        <v>26400</v>
      </c>
      <c r="I136" s="36">
        <f t="shared" si="8"/>
        <v>26400</v>
      </c>
    </row>
    <row r="137" spans="1:9" s="43" customFormat="1" x14ac:dyDescent="0.2">
      <c r="A137" s="7"/>
      <c r="B137" s="8"/>
      <c r="C137" s="22" t="s">
        <v>219</v>
      </c>
      <c r="D137" s="58"/>
      <c r="E137" s="59"/>
      <c r="F137" s="31">
        <v>1</v>
      </c>
      <c r="G137" s="32">
        <v>1</v>
      </c>
      <c r="H137" s="22">
        <v>9350</v>
      </c>
      <c r="I137" s="36">
        <f t="shared" si="8"/>
        <v>9350</v>
      </c>
    </row>
    <row r="138" spans="1:9" s="43" customFormat="1" x14ac:dyDescent="0.2">
      <c r="A138" s="7"/>
      <c r="B138" s="8"/>
      <c r="C138" s="22" t="s">
        <v>220</v>
      </c>
      <c r="D138" s="58" t="s">
        <v>221</v>
      </c>
      <c r="E138" s="59"/>
      <c r="F138" s="31">
        <v>14</v>
      </c>
      <c r="G138" s="32">
        <v>1</v>
      </c>
      <c r="H138" s="22">
        <v>730</v>
      </c>
      <c r="I138" s="36">
        <f t="shared" si="8"/>
        <v>10220</v>
      </c>
    </row>
    <row r="139" spans="1:9" s="43" customFormat="1" x14ac:dyDescent="0.2">
      <c r="A139" s="7"/>
      <c r="B139" s="8"/>
      <c r="C139" s="22" t="s">
        <v>220</v>
      </c>
      <c r="D139" s="58" t="s">
        <v>222</v>
      </c>
      <c r="E139" s="59"/>
      <c r="F139" s="31">
        <v>4</v>
      </c>
      <c r="G139" s="32">
        <v>1</v>
      </c>
      <c r="H139" s="22">
        <v>130</v>
      </c>
      <c r="I139" s="36">
        <f t="shared" si="8"/>
        <v>520</v>
      </c>
    </row>
    <row r="140" spans="1:9" s="43" customFormat="1" x14ac:dyDescent="0.2">
      <c r="A140" s="7"/>
      <c r="B140" s="8"/>
      <c r="C140" s="22" t="s">
        <v>223</v>
      </c>
      <c r="D140" s="58" t="s">
        <v>269</v>
      </c>
      <c r="E140" s="59"/>
      <c r="F140" s="31">
        <v>43</v>
      </c>
      <c r="G140" s="32">
        <v>2</v>
      </c>
      <c r="H140" s="22">
        <v>50</v>
      </c>
      <c r="I140" s="36">
        <f t="shared" si="8"/>
        <v>4300</v>
      </c>
    </row>
    <row r="141" spans="1:9" s="43" customFormat="1" x14ac:dyDescent="0.2">
      <c r="A141" s="7"/>
      <c r="B141" s="8"/>
      <c r="C141" s="22" t="s">
        <v>224</v>
      </c>
      <c r="D141" s="58" t="s">
        <v>225</v>
      </c>
      <c r="E141" s="59"/>
      <c r="F141" s="31">
        <v>42</v>
      </c>
      <c r="G141" s="32">
        <v>1</v>
      </c>
      <c r="H141" s="22">
        <v>128</v>
      </c>
      <c r="I141" s="36">
        <f t="shared" si="8"/>
        <v>5376</v>
      </c>
    </row>
    <row r="142" spans="1:9" s="43" customFormat="1" x14ac:dyDescent="0.2">
      <c r="A142" s="7"/>
      <c r="B142" s="8"/>
      <c r="C142" s="22" t="s">
        <v>226</v>
      </c>
      <c r="D142" s="58"/>
      <c r="E142" s="59"/>
      <c r="F142" s="31">
        <v>75</v>
      </c>
      <c r="G142" s="32">
        <v>1</v>
      </c>
      <c r="H142" s="22">
        <v>30</v>
      </c>
      <c r="I142" s="36">
        <f t="shared" si="8"/>
        <v>2250</v>
      </c>
    </row>
    <row r="143" spans="1:9" s="43" customFormat="1" x14ac:dyDescent="0.2">
      <c r="A143" s="7"/>
      <c r="B143" s="8"/>
      <c r="C143" s="22" t="s">
        <v>227</v>
      </c>
      <c r="D143" s="58"/>
      <c r="E143" s="59"/>
      <c r="F143" s="31">
        <v>3</v>
      </c>
      <c r="G143" s="32">
        <v>1</v>
      </c>
      <c r="H143" s="22">
        <v>2300</v>
      </c>
      <c r="I143" s="36">
        <f t="shared" si="8"/>
        <v>6900</v>
      </c>
    </row>
    <row r="144" spans="1:9" s="43" customFormat="1" x14ac:dyDescent="0.2">
      <c r="A144" s="7"/>
      <c r="B144" s="8"/>
      <c r="C144" s="22" t="s">
        <v>228</v>
      </c>
      <c r="D144" s="58"/>
      <c r="E144" s="59"/>
      <c r="F144" s="31">
        <v>5</v>
      </c>
      <c r="G144" s="32">
        <v>1</v>
      </c>
      <c r="H144" s="22">
        <v>1500</v>
      </c>
      <c r="I144" s="36">
        <f t="shared" si="8"/>
        <v>7500</v>
      </c>
    </row>
    <row r="145" spans="1:9" s="43" customFormat="1" x14ac:dyDescent="0.2">
      <c r="A145" s="7"/>
      <c r="B145" s="8"/>
      <c r="C145" s="35" t="s">
        <v>229</v>
      </c>
      <c r="D145" s="58"/>
      <c r="E145" s="59"/>
      <c r="F145" s="31">
        <v>8</v>
      </c>
      <c r="G145" s="32">
        <v>1</v>
      </c>
      <c r="H145" s="22">
        <v>5500</v>
      </c>
      <c r="I145" s="36">
        <f t="shared" si="8"/>
        <v>44000</v>
      </c>
    </row>
    <row r="146" spans="1:9" s="43" customFormat="1" x14ac:dyDescent="0.2">
      <c r="A146" s="7"/>
      <c r="B146" s="8"/>
      <c r="C146" s="22" t="s">
        <v>230</v>
      </c>
      <c r="D146" s="58"/>
      <c r="E146" s="59"/>
      <c r="F146" s="31">
        <v>4</v>
      </c>
      <c r="G146" s="32">
        <v>1</v>
      </c>
      <c r="H146" s="22">
        <v>4200</v>
      </c>
      <c r="I146" s="36">
        <f t="shared" si="8"/>
        <v>16800</v>
      </c>
    </row>
    <row r="147" spans="1:9" s="43" customFormat="1" x14ac:dyDescent="0.2">
      <c r="A147" s="7"/>
      <c r="B147" s="8"/>
      <c r="C147" s="22" t="s">
        <v>231</v>
      </c>
      <c r="D147" s="58"/>
      <c r="E147" s="59"/>
      <c r="F147" s="31">
        <v>4</v>
      </c>
      <c r="G147" s="32">
        <v>1</v>
      </c>
      <c r="H147" s="22">
        <v>2300</v>
      </c>
      <c r="I147" s="36">
        <f t="shared" si="8"/>
        <v>9200</v>
      </c>
    </row>
    <row r="148" spans="1:9" s="43" customFormat="1" x14ac:dyDescent="0.2">
      <c r="A148" s="7"/>
      <c r="B148" s="8"/>
      <c r="C148" s="22" t="s">
        <v>232</v>
      </c>
      <c r="D148" s="58"/>
      <c r="E148" s="59"/>
      <c r="F148" s="31">
        <v>8</v>
      </c>
      <c r="G148" s="32">
        <v>1</v>
      </c>
      <c r="H148" s="22">
        <v>2000</v>
      </c>
      <c r="I148" s="36">
        <f t="shared" si="8"/>
        <v>16000</v>
      </c>
    </row>
    <row r="149" spans="1:9" s="43" customFormat="1" x14ac:dyDescent="0.2">
      <c r="A149" s="7"/>
      <c r="B149" s="8"/>
      <c r="C149" s="22" t="s">
        <v>233</v>
      </c>
      <c r="D149" s="58"/>
      <c r="E149" s="59"/>
      <c r="F149" s="31">
        <v>8</v>
      </c>
      <c r="G149" s="32">
        <v>1</v>
      </c>
      <c r="H149" s="22">
        <v>800</v>
      </c>
      <c r="I149" s="36">
        <f t="shared" si="8"/>
        <v>6400</v>
      </c>
    </row>
    <row r="150" spans="1:9" s="43" customFormat="1" x14ac:dyDescent="0.2">
      <c r="A150" s="7"/>
      <c r="B150" s="8"/>
      <c r="C150" s="22" t="s">
        <v>234</v>
      </c>
      <c r="D150" s="58"/>
      <c r="E150" s="59"/>
      <c r="F150" s="31">
        <v>2</v>
      </c>
      <c r="G150" s="32">
        <v>1</v>
      </c>
      <c r="H150" s="22">
        <v>2000</v>
      </c>
      <c r="I150" s="36">
        <f t="shared" si="8"/>
        <v>4000</v>
      </c>
    </row>
    <row r="151" spans="1:9" s="43" customFormat="1" x14ac:dyDescent="0.2">
      <c r="A151" s="7"/>
      <c r="B151" s="8"/>
      <c r="C151" s="35" t="s">
        <v>235</v>
      </c>
      <c r="D151" s="58"/>
      <c r="E151" s="59"/>
      <c r="F151" s="31">
        <v>16</v>
      </c>
      <c r="G151" s="32">
        <v>1</v>
      </c>
      <c r="H151" s="22">
        <v>450</v>
      </c>
      <c r="I151" s="36">
        <f t="shared" si="8"/>
        <v>7200</v>
      </c>
    </row>
    <row r="152" spans="1:9" s="43" customFormat="1" x14ac:dyDescent="0.2">
      <c r="A152" s="7"/>
      <c r="B152" s="8"/>
      <c r="C152" s="42" t="s">
        <v>236</v>
      </c>
      <c r="D152" s="58"/>
      <c r="E152" s="59"/>
      <c r="F152" s="31">
        <v>6</v>
      </c>
      <c r="G152" s="32">
        <v>1</v>
      </c>
      <c r="H152" s="22">
        <v>700</v>
      </c>
      <c r="I152" s="36">
        <f t="shared" si="8"/>
        <v>4200</v>
      </c>
    </row>
    <row r="153" spans="1:9" s="43" customFormat="1" x14ac:dyDescent="0.2">
      <c r="A153" s="7"/>
      <c r="B153" s="8"/>
      <c r="C153" s="22" t="s">
        <v>237</v>
      </c>
      <c r="D153" s="58"/>
      <c r="E153" s="59"/>
      <c r="F153" s="31">
        <v>1</v>
      </c>
      <c r="G153" s="32">
        <v>1</v>
      </c>
      <c r="H153" s="22">
        <v>8000</v>
      </c>
      <c r="I153" s="36">
        <f t="shared" si="8"/>
        <v>8000</v>
      </c>
    </row>
    <row r="154" spans="1:9" s="43" customFormat="1" x14ac:dyDescent="0.2">
      <c r="A154" s="7"/>
      <c r="B154" s="8"/>
      <c r="C154" s="22" t="s">
        <v>238</v>
      </c>
      <c r="D154" s="58"/>
      <c r="E154" s="59"/>
      <c r="F154" s="31">
        <v>1</v>
      </c>
      <c r="G154" s="32">
        <v>1</v>
      </c>
      <c r="H154" s="22">
        <v>3000</v>
      </c>
      <c r="I154" s="36">
        <f t="shared" si="8"/>
        <v>3000</v>
      </c>
    </row>
    <row r="155" spans="1:9" s="43" customFormat="1" x14ac:dyDescent="0.2">
      <c r="A155" s="7"/>
      <c r="B155" s="8"/>
      <c r="C155" s="22" t="s">
        <v>239</v>
      </c>
      <c r="D155" s="58"/>
      <c r="E155" s="59"/>
      <c r="F155" s="31">
        <v>1</v>
      </c>
      <c r="G155" s="32">
        <v>1</v>
      </c>
      <c r="H155" s="22">
        <v>6500</v>
      </c>
      <c r="I155" s="36">
        <f t="shared" si="8"/>
        <v>6500</v>
      </c>
    </row>
    <row r="156" spans="1:9" s="43" customFormat="1" x14ac:dyDescent="0.2">
      <c r="A156" s="7"/>
      <c r="B156" s="8"/>
      <c r="C156" s="22" t="s">
        <v>240</v>
      </c>
      <c r="D156" s="58"/>
      <c r="E156" s="59"/>
      <c r="F156" s="31">
        <v>1</v>
      </c>
      <c r="G156" s="32">
        <v>1</v>
      </c>
      <c r="H156" s="22">
        <v>22000</v>
      </c>
      <c r="I156" s="36">
        <f t="shared" si="8"/>
        <v>22000</v>
      </c>
    </row>
    <row r="157" spans="1:9" s="43" customFormat="1" x14ac:dyDescent="0.2">
      <c r="A157" s="7"/>
      <c r="B157" s="8"/>
      <c r="C157" s="22" t="s">
        <v>241</v>
      </c>
      <c r="D157" s="58"/>
      <c r="E157" s="59"/>
      <c r="F157" s="31">
        <v>1</v>
      </c>
      <c r="G157" s="32">
        <v>1</v>
      </c>
      <c r="H157" s="22">
        <v>16500</v>
      </c>
      <c r="I157" s="36">
        <f t="shared" si="8"/>
        <v>16500</v>
      </c>
    </row>
    <row r="158" spans="1:9" s="43" customFormat="1" x14ac:dyDescent="0.2">
      <c r="A158" s="7"/>
      <c r="B158" s="8"/>
      <c r="C158" s="22" t="s">
        <v>242</v>
      </c>
      <c r="D158" s="58"/>
      <c r="E158" s="59"/>
      <c r="F158" s="31">
        <v>1</v>
      </c>
      <c r="G158" s="32">
        <v>1</v>
      </c>
      <c r="H158" s="22">
        <v>12000</v>
      </c>
      <c r="I158" s="36">
        <f t="shared" si="8"/>
        <v>12000</v>
      </c>
    </row>
    <row r="159" spans="1:9" s="43" customFormat="1" x14ac:dyDescent="0.2">
      <c r="A159" s="7"/>
      <c r="B159" s="8"/>
      <c r="C159" s="35" t="s">
        <v>243</v>
      </c>
      <c r="D159" s="58"/>
      <c r="E159" s="59"/>
      <c r="F159" s="31">
        <v>1</v>
      </c>
      <c r="G159" s="32">
        <v>1</v>
      </c>
      <c r="H159" s="22">
        <v>14000</v>
      </c>
      <c r="I159" s="36">
        <f t="shared" si="8"/>
        <v>14000</v>
      </c>
    </row>
    <row r="160" spans="1:9" s="43" customFormat="1" x14ac:dyDescent="0.2">
      <c r="A160" s="7"/>
      <c r="B160" s="8"/>
      <c r="C160" s="35" t="s">
        <v>244</v>
      </c>
      <c r="D160" s="58"/>
      <c r="E160" s="59"/>
      <c r="F160" s="31">
        <v>1</v>
      </c>
      <c r="G160" s="32">
        <v>1</v>
      </c>
      <c r="H160" s="22">
        <v>7000</v>
      </c>
      <c r="I160" s="36">
        <f t="shared" si="8"/>
        <v>7000</v>
      </c>
    </row>
    <row r="161" spans="1:9" s="43" customFormat="1" x14ac:dyDescent="0.2">
      <c r="A161" s="7"/>
      <c r="B161" s="8"/>
      <c r="C161" s="35" t="s">
        <v>245</v>
      </c>
      <c r="D161" s="58"/>
      <c r="E161" s="59"/>
      <c r="F161" s="31">
        <v>6</v>
      </c>
      <c r="G161" s="32">
        <v>1</v>
      </c>
      <c r="H161" s="22">
        <v>2500</v>
      </c>
      <c r="I161" s="36">
        <f t="shared" si="8"/>
        <v>15000</v>
      </c>
    </row>
    <row r="162" spans="1:9" s="43" customFormat="1" x14ac:dyDescent="0.2">
      <c r="A162" s="7"/>
      <c r="B162" s="8"/>
      <c r="C162" s="22" t="s">
        <v>246</v>
      </c>
      <c r="D162" s="58"/>
      <c r="E162" s="59"/>
      <c r="F162" s="31">
        <v>1</v>
      </c>
      <c r="G162" s="32">
        <v>1</v>
      </c>
      <c r="H162" s="22">
        <v>1500</v>
      </c>
      <c r="I162" s="36">
        <f t="shared" si="8"/>
        <v>1500</v>
      </c>
    </row>
    <row r="163" spans="1:9" s="43" customFormat="1" x14ac:dyDescent="0.2">
      <c r="A163" s="7"/>
      <c r="B163" s="8"/>
      <c r="C163" s="35" t="s">
        <v>247</v>
      </c>
      <c r="D163" s="58"/>
      <c r="E163" s="59"/>
      <c r="F163" s="31">
        <v>8</v>
      </c>
      <c r="G163" s="32">
        <v>1</v>
      </c>
      <c r="H163" s="22">
        <v>3500</v>
      </c>
      <c r="I163" s="36">
        <f t="shared" si="8"/>
        <v>28000</v>
      </c>
    </row>
    <row r="164" spans="1:9" s="43" customFormat="1" x14ac:dyDescent="0.2">
      <c r="A164" s="7"/>
      <c r="B164" s="8"/>
      <c r="C164" s="35" t="s">
        <v>248</v>
      </c>
      <c r="D164" s="58"/>
      <c r="E164" s="59"/>
      <c r="F164" s="31">
        <v>1</v>
      </c>
      <c r="G164" s="32">
        <v>1</v>
      </c>
      <c r="H164" s="22">
        <v>10000</v>
      </c>
      <c r="I164" s="36">
        <f t="shared" si="8"/>
        <v>10000</v>
      </c>
    </row>
    <row r="165" spans="1:9" s="43" customFormat="1" x14ac:dyDescent="0.2">
      <c r="A165" s="7"/>
      <c r="B165" s="8"/>
      <c r="C165" s="35" t="s">
        <v>249</v>
      </c>
      <c r="D165" s="58"/>
      <c r="E165" s="59"/>
      <c r="F165" s="31">
        <v>1</v>
      </c>
      <c r="G165" s="32">
        <v>1</v>
      </c>
      <c r="H165" s="22">
        <v>5000</v>
      </c>
      <c r="I165" s="36">
        <f t="shared" si="8"/>
        <v>5000</v>
      </c>
    </row>
    <row r="166" spans="1:9" s="43" customFormat="1" x14ac:dyDescent="0.2">
      <c r="A166" s="7"/>
      <c r="B166" s="8"/>
      <c r="C166" s="35" t="s">
        <v>250</v>
      </c>
      <c r="D166" s="58"/>
      <c r="E166" s="59"/>
      <c r="F166" s="31">
        <v>1</v>
      </c>
      <c r="G166" s="32">
        <v>1</v>
      </c>
      <c r="H166" s="22">
        <v>3500</v>
      </c>
      <c r="I166" s="36">
        <f t="shared" si="8"/>
        <v>3500</v>
      </c>
    </row>
    <row r="167" spans="1:9" s="43" customFormat="1" x14ac:dyDescent="0.2">
      <c r="A167" s="7"/>
      <c r="B167" s="8"/>
      <c r="C167" s="35" t="s">
        <v>251</v>
      </c>
      <c r="D167" s="58"/>
      <c r="E167" s="59"/>
      <c r="F167" s="31">
        <v>1</v>
      </c>
      <c r="G167" s="32">
        <v>1</v>
      </c>
      <c r="H167" s="22">
        <v>3500</v>
      </c>
      <c r="I167" s="36">
        <f t="shared" si="8"/>
        <v>3500</v>
      </c>
    </row>
    <row r="168" spans="1:9" s="43" customFormat="1" x14ac:dyDescent="0.2">
      <c r="A168" s="7"/>
      <c r="B168" s="8"/>
      <c r="C168" s="35" t="s">
        <v>252</v>
      </c>
      <c r="D168" s="58" t="s">
        <v>253</v>
      </c>
      <c r="E168" s="59"/>
      <c r="F168" s="31">
        <v>2</v>
      </c>
      <c r="G168" s="32">
        <v>1</v>
      </c>
      <c r="H168" s="22">
        <v>5350</v>
      </c>
      <c r="I168" s="36">
        <f t="shared" si="8"/>
        <v>10700</v>
      </c>
    </row>
    <row r="169" spans="1:9" s="43" customFormat="1" x14ac:dyDescent="0.2">
      <c r="A169" s="7"/>
      <c r="B169" s="8"/>
      <c r="C169" s="35" t="s">
        <v>254</v>
      </c>
      <c r="D169" s="58"/>
      <c r="E169" s="59"/>
      <c r="F169" s="31">
        <v>2</v>
      </c>
      <c r="G169" s="32">
        <v>1</v>
      </c>
      <c r="H169" s="22">
        <v>1800</v>
      </c>
      <c r="I169" s="36">
        <f t="shared" si="8"/>
        <v>3600</v>
      </c>
    </row>
    <row r="170" spans="1:9" s="43" customFormat="1" x14ac:dyDescent="0.2">
      <c r="A170" s="7"/>
      <c r="B170" s="8"/>
      <c r="C170" s="35" t="s">
        <v>255</v>
      </c>
      <c r="D170" s="58"/>
      <c r="E170" s="59"/>
      <c r="F170" s="31">
        <v>1</v>
      </c>
      <c r="G170" s="32">
        <v>1</v>
      </c>
      <c r="H170" s="22">
        <v>2500</v>
      </c>
      <c r="I170" s="36">
        <f t="shared" si="8"/>
        <v>2500</v>
      </c>
    </row>
    <row r="171" spans="1:9" s="43" customFormat="1" x14ac:dyDescent="0.2">
      <c r="A171" s="7"/>
      <c r="B171" s="8"/>
      <c r="C171" s="35" t="s">
        <v>256</v>
      </c>
      <c r="D171" s="58"/>
      <c r="E171" s="59"/>
      <c r="F171" s="31">
        <v>1</v>
      </c>
      <c r="G171" s="32">
        <v>1</v>
      </c>
      <c r="H171" s="22">
        <v>5000</v>
      </c>
      <c r="I171" s="36">
        <f t="shared" si="8"/>
        <v>5000</v>
      </c>
    </row>
    <row r="172" spans="1:9" s="43" customFormat="1" x14ac:dyDescent="0.2">
      <c r="A172" s="7"/>
      <c r="B172" s="8"/>
      <c r="C172" s="35" t="s">
        <v>257</v>
      </c>
      <c r="D172" s="58"/>
      <c r="E172" s="59"/>
      <c r="F172" s="31">
        <v>1</v>
      </c>
      <c r="G172" s="32">
        <v>1</v>
      </c>
      <c r="H172" s="22">
        <v>3500</v>
      </c>
      <c r="I172" s="36">
        <f t="shared" si="8"/>
        <v>3500</v>
      </c>
    </row>
    <row r="173" spans="1:9" s="43" customFormat="1" x14ac:dyDescent="0.2">
      <c r="A173" s="7"/>
      <c r="B173" s="8"/>
      <c r="C173" s="35" t="s">
        <v>258</v>
      </c>
      <c r="D173" s="58"/>
      <c r="E173" s="59"/>
      <c r="F173" s="31">
        <v>2</v>
      </c>
      <c r="G173" s="32">
        <v>1</v>
      </c>
      <c r="H173" s="22">
        <v>5000</v>
      </c>
      <c r="I173" s="36">
        <f t="shared" si="8"/>
        <v>10000</v>
      </c>
    </row>
    <row r="174" spans="1:9" s="43" customFormat="1" x14ac:dyDescent="0.2">
      <c r="A174" s="7"/>
      <c r="B174" s="8"/>
      <c r="C174" s="35" t="s">
        <v>259</v>
      </c>
      <c r="D174" s="58"/>
      <c r="E174" s="59"/>
      <c r="F174" s="31">
        <v>1</v>
      </c>
      <c r="G174" s="32">
        <v>1</v>
      </c>
      <c r="H174" s="22">
        <v>8000</v>
      </c>
      <c r="I174" s="36">
        <f t="shared" si="8"/>
        <v>8000</v>
      </c>
    </row>
    <row r="175" spans="1:9" s="43" customFormat="1" x14ac:dyDescent="0.2">
      <c r="A175" s="7"/>
      <c r="B175" s="8"/>
      <c r="C175" s="35" t="s">
        <v>260</v>
      </c>
      <c r="D175" s="58"/>
      <c r="E175" s="59"/>
      <c r="F175" s="31">
        <v>1</v>
      </c>
      <c r="G175" s="32">
        <v>1</v>
      </c>
      <c r="H175" s="22">
        <v>15000</v>
      </c>
      <c r="I175" s="36">
        <f t="shared" si="8"/>
        <v>15000</v>
      </c>
    </row>
    <row r="176" spans="1:9" s="43" customFormat="1" x14ac:dyDescent="0.2">
      <c r="A176" s="7"/>
      <c r="B176" s="8"/>
      <c r="C176" s="35" t="s">
        <v>261</v>
      </c>
      <c r="D176" s="58"/>
      <c r="E176" s="59"/>
      <c r="F176" s="31">
        <v>8</v>
      </c>
      <c r="G176" s="32">
        <v>2</v>
      </c>
      <c r="H176" s="22">
        <v>500</v>
      </c>
      <c r="I176" s="36">
        <f t="shared" si="8"/>
        <v>8000</v>
      </c>
    </row>
    <row r="177" spans="1:9" s="43" customFormat="1" x14ac:dyDescent="0.2">
      <c r="A177" s="7"/>
      <c r="B177" s="8"/>
      <c r="C177" s="35" t="s">
        <v>262</v>
      </c>
      <c r="D177" s="69"/>
      <c r="E177" s="70"/>
      <c r="F177" s="31">
        <v>8</v>
      </c>
      <c r="G177" s="32">
        <v>2</v>
      </c>
      <c r="H177" s="22">
        <v>300</v>
      </c>
      <c r="I177" s="36">
        <f t="shared" si="8"/>
        <v>4800</v>
      </c>
    </row>
    <row r="178" spans="1:9" x14ac:dyDescent="0.2">
      <c r="A178" s="60" t="s">
        <v>263</v>
      </c>
      <c r="B178" s="61"/>
      <c r="C178" s="62"/>
      <c r="D178" s="63"/>
      <c r="E178" s="64"/>
      <c r="F178" s="5"/>
      <c r="G178" s="5"/>
      <c r="H178" s="5"/>
      <c r="I178" s="6">
        <f>I8+I50+I112+I134</f>
        <v>1315239</v>
      </c>
    </row>
    <row r="179" spans="1:9" x14ac:dyDescent="0.2">
      <c r="A179" s="60" t="s">
        <v>264</v>
      </c>
      <c r="B179" s="61"/>
      <c r="C179" s="62"/>
      <c r="D179" s="65">
        <v>0.15</v>
      </c>
      <c r="E179" s="64"/>
      <c r="F179" s="5"/>
      <c r="G179" s="5"/>
      <c r="H179" s="5"/>
      <c r="I179" s="6">
        <f>I178*0.15</f>
        <v>197285.85</v>
      </c>
    </row>
    <row r="180" spans="1:9" x14ac:dyDescent="0.2">
      <c r="A180" s="66" t="s">
        <v>265</v>
      </c>
      <c r="B180" s="67"/>
      <c r="C180" s="68"/>
      <c r="D180" s="65"/>
      <c r="E180" s="64"/>
      <c r="F180" s="5"/>
      <c r="G180" s="5"/>
      <c r="H180" s="5"/>
      <c r="I180" s="37">
        <v>80000</v>
      </c>
    </row>
    <row r="181" spans="1:9" x14ac:dyDescent="0.2">
      <c r="A181" s="60" t="s">
        <v>266</v>
      </c>
      <c r="B181" s="61"/>
      <c r="C181" s="62"/>
      <c r="D181" s="65">
        <v>0.06</v>
      </c>
      <c r="E181" s="64"/>
      <c r="F181" s="5"/>
      <c r="G181" s="5"/>
      <c r="H181" s="5"/>
      <c r="I181" s="6">
        <f>(I178+I179-I180)*0.06</f>
        <v>85951.491000000009</v>
      </c>
    </row>
    <row r="182" spans="1:9" x14ac:dyDescent="0.2">
      <c r="A182" s="60" t="s">
        <v>267</v>
      </c>
      <c r="B182" s="61"/>
      <c r="C182" s="62"/>
      <c r="D182" s="63"/>
      <c r="E182" s="64"/>
      <c r="F182" s="5"/>
      <c r="G182" s="5"/>
      <c r="H182" s="5"/>
      <c r="I182" s="6">
        <f>I178+I179-I180+I181</f>
        <v>1518476.341</v>
      </c>
    </row>
    <row r="183" spans="1:9" x14ac:dyDescent="0.2">
      <c r="A183" s="60" t="s">
        <v>268</v>
      </c>
      <c r="B183" s="61"/>
      <c r="C183" s="62"/>
      <c r="D183" s="63"/>
      <c r="E183" s="64"/>
      <c r="F183" s="5"/>
      <c r="G183" s="5"/>
      <c r="H183" s="5"/>
      <c r="I183" s="6">
        <v>1502357.504</v>
      </c>
    </row>
    <row r="184" spans="1:9" x14ac:dyDescent="0.2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">
      <c r="A187" s="1"/>
      <c r="B187" s="1"/>
      <c r="C187" s="1"/>
      <c r="D187" s="1"/>
      <c r="E187" s="1"/>
      <c r="F187" s="1"/>
      <c r="G187" s="1"/>
      <c r="H187" s="1"/>
      <c r="I187" s="1"/>
    </row>
  </sheetData>
  <mergeCells count="195">
    <mergeCell ref="A7:B7"/>
    <mergeCell ref="D7:E7"/>
    <mergeCell ref="A8:C8"/>
    <mergeCell ref="D8:E8"/>
    <mergeCell ref="D9:E9"/>
    <mergeCell ref="A1:E1"/>
    <mergeCell ref="A2:H2"/>
    <mergeCell ref="A3:H3"/>
    <mergeCell ref="A5:D5"/>
    <mergeCell ref="D18:E18"/>
    <mergeCell ref="D19:E19"/>
    <mergeCell ref="D20:E20"/>
    <mergeCell ref="D21:E21"/>
    <mergeCell ref="D10:E10"/>
    <mergeCell ref="D12:E12"/>
    <mergeCell ref="D13:E13"/>
    <mergeCell ref="D14:E14"/>
    <mergeCell ref="D15:E15"/>
    <mergeCell ref="D16:E16"/>
    <mergeCell ref="D26:E26"/>
    <mergeCell ref="D28:E28"/>
    <mergeCell ref="D31:E31"/>
    <mergeCell ref="D38:E38"/>
    <mergeCell ref="D42:E42"/>
    <mergeCell ref="D25:E25"/>
    <mergeCell ref="D27:E27"/>
    <mergeCell ref="D29:E29"/>
    <mergeCell ref="D30:E30"/>
    <mergeCell ref="D49:E49"/>
    <mergeCell ref="A50:C50"/>
    <mergeCell ref="D50:E50"/>
    <mergeCell ref="D51:E51"/>
    <mergeCell ref="D52:E52"/>
    <mergeCell ref="D53:E53"/>
    <mergeCell ref="D43:E43"/>
    <mergeCell ref="D44:E44"/>
    <mergeCell ref="D45:E45"/>
    <mergeCell ref="D46:E46"/>
    <mergeCell ref="D47:E47"/>
    <mergeCell ref="D48:E48"/>
    <mergeCell ref="D64:E64"/>
    <mergeCell ref="D65:E65"/>
    <mergeCell ref="D66:E66"/>
    <mergeCell ref="D67:E67"/>
    <mergeCell ref="D68:E68"/>
    <mergeCell ref="D69:E69"/>
    <mergeCell ref="D54:E54"/>
    <mergeCell ref="D55:E55"/>
    <mergeCell ref="D56:E56"/>
    <mergeCell ref="D61:E61"/>
    <mergeCell ref="D62:E62"/>
    <mergeCell ref="D63:E63"/>
    <mergeCell ref="D57:E57"/>
    <mergeCell ref="D58:E58"/>
    <mergeCell ref="D59:E59"/>
    <mergeCell ref="D60:E60"/>
    <mergeCell ref="D76:E76"/>
    <mergeCell ref="D77:E77"/>
    <mergeCell ref="D78:E78"/>
    <mergeCell ref="D79:E79"/>
    <mergeCell ref="D80:E80"/>
    <mergeCell ref="D81:E81"/>
    <mergeCell ref="D70:E70"/>
    <mergeCell ref="D71:E71"/>
    <mergeCell ref="D72:E72"/>
    <mergeCell ref="D73:E73"/>
    <mergeCell ref="D74:E74"/>
    <mergeCell ref="D75:E75"/>
    <mergeCell ref="D88:E88"/>
    <mergeCell ref="D89:E89"/>
    <mergeCell ref="D90:E90"/>
    <mergeCell ref="D91:E91"/>
    <mergeCell ref="D92:E92"/>
    <mergeCell ref="D94:E94"/>
    <mergeCell ref="D82:E82"/>
    <mergeCell ref="D83:E83"/>
    <mergeCell ref="D84:E84"/>
    <mergeCell ref="D85:E85"/>
    <mergeCell ref="D86:E86"/>
    <mergeCell ref="D87:E87"/>
    <mergeCell ref="D101:E101"/>
    <mergeCell ref="D102:E102"/>
    <mergeCell ref="D103:E103"/>
    <mergeCell ref="D104:E104"/>
    <mergeCell ref="D105:E105"/>
    <mergeCell ref="D107:E107"/>
    <mergeCell ref="D95:E95"/>
    <mergeCell ref="D96:E96"/>
    <mergeCell ref="D97:E97"/>
    <mergeCell ref="D98:E98"/>
    <mergeCell ref="D99:E99"/>
    <mergeCell ref="D100:E100"/>
    <mergeCell ref="D118:E118"/>
    <mergeCell ref="D119:E119"/>
    <mergeCell ref="D114:E114"/>
    <mergeCell ref="D108:E108"/>
    <mergeCell ref="D109:E109"/>
    <mergeCell ref="D110:E110"/>
    <mergeCell ref="D111:E111"/>
    <mergeCell ref="A112:C112"/>
    <mergeCell ref="D112:E112"/>
    <mergeCell ref="D139:E139"/>
    <mergeCell ref="D140:E140"/>
    <mergeCell ref="D141:E141"/>
    <mergeCell ref="D120:E120"/>
    <mergeCell ref="D121:E121"/>
    <mergeCell ref="D122:E122"/>
    <mergeCell ref="D123:E123"/>
    <mergeCell ref="D133:E133"/>
    <mergeCell ref="A134:C134"/>
    <mergeCell ref="D134:E134"/>
    <mergeCell ref="D124:E124"/>
    <mergeCell ref="D125:E125"/>
    <mergeCell ref="D126:E126"/>
    <mergeCell ref="D168:E168"/>
    <mergeCell ref="D169:E169"/>
    <mergeCell ref="D171:E171"/>
    <mergeCell ref="D156:E156"/>
    <mergeCell ref="D157:E157"/>
    <mergeCell ref="D158:E158"/>
    <mergeCell ref="D159:E159"/>
    <mergeCell ref="D161:E161"/>
    <mergeCell ref="D163:E163"/>
    <mergeCell ref="A182:C182"/>
    <mergeCell ref="D182:E182"/>
    <mergeCell ref="A183:C183"/>
    <mergeCell ref="D183:E183"/>
    <mergeCell ref="D160:E160"/>
    <mergeCell ref="D170:E170"/>
    <mergeCell ref="D173:E173"/>
    <mergeCell ref="D174:E174"/>
    <mergeCell ref="D41:E41"/>
    <mergeCell ref="A179:C179"/>
    <mergeCell ref="D179:E179"/>
    <mergeCell ref="A180:C180"/>
    <mergeCell ref="D180:E180"/>
    <mergeCell ref="A181:C181"/>
    <mergeCell ref="D181:E181"/>
    <mergeCell ref="D172:E172"/>
    <mergeCell ref="D175:E175"/>
    <mergeCell ref="D176:E176"/>
    <mergeCell ref="D177:E177"/>
    <mergeCell ref="A178:C178"/>
    <mergeCell ref="D178:E178"/>
    <mergeCell ref="D164:E164"/>
    <mergeCell ref="D166:E166"/>
    <mergeCell ref="D167:E167"/>
    <mergeCell ref="D136:E136"/>
    <mergeCell ref="D142:E142"/>
    <mergeCell ref="D152:E152"/>
    <mergeCell ref="D162:E162"/>
    <mergeCell ref="D165:E165"/>
    <mergeCell ref="D106:E106"/>
    <mergeCell ref="D93:E93"/>
    <mergeCell ref="D39:E39"/>
    <mergeCell ref="D40:E40"/>
    <mergeCell ref="D149:E149"/>
    <mergeCell ref="D150:E150"/>
    <mergeCell ref="D151:E151"/>
    <mergeCell ref="D153:E153"/>
    <mergeCell ref="D154:E154"/>
    <mergeCell ref="D155:E155"/>
    <mergeCell ref="D143:E143"/>
    <mergeCell ref="D144:E144"/>
    <mergeCell ref="D145:E145"/>
    <mergeCell ref="D146:E146"/>
    <mergeCell ref="D147:E147"/>
    <mergeCell ref="D148:E148"/>
    <mergeCell ref="D135:E135"/>
    <mergeCell ref="D137:E137"/>
    <mergeCell ref="D138:E138"/>
    <mergeCell ref="F4:I4"/>
    <mergeCell ref="F5:I5"/>
    <mergeCell ref="A6:I6"/>
    <mergeCell ref="D127:E127"/>
    <mergeCell ref="D128:E128"/>
    <mergeCell ref="D129:E129"/>
    <mergeCell ref="D130:E130"/>
    <mergeCell ref="D131:E131"/>
    <mergeCell ref="D132:E132"/>
    <mergeCell ref="D32:E32"/>
    <mergeCell ref="D33:E33"/>
    <mergeCell ref="D34:E34"/>
    <mergeCell ref="D35:E35"/>
    <mergeCell ref="D36:E36"/>
    <mergeCell ref="D37:E37"/>
    <mergeCell ref="D11:E11"/>
    <mergeCell ref="D17:E17"/>
    <mergeCell ref="D22:E22"/>
    <mergeCell ref="D23:E23"/>
    <mergeCell ref="D24:E24"/>
    <mergeCell ref="D113:E113"/>
    <mergeCell ref="D115:E115"/>
    <mergeCell ref="D116:E116"/>
    <mergeCell ref="D117:E117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Microsoft Office 用户</cp:lastModifiedBy>
  <dcterms:created xsi:type="dcterms:W3CDTF">2020-01-10T10:01:30Z</dcterms:created>
  <dcterms:modified xsi:type="dcterms:W3CDTF">2020-01-10T10:24:47Z</dcterms:modified>
</cp:coreProperties>
</file>