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<sst xmlns="http://schemas.openxmlformats.org/spreadsheetml/2006/main" count="118" uniqueCount="97">
  <si>
    <t>【借款报销单】</t>
  </si>
  <si>
    <t>团号：HMJB-240801-XSY480A</t>
  </si>
  <si>
    <t>会议日期：2024年7月20日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</si>
  <si>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</si>
  <si>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</si>
  <si>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</si>
  <si>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</si>
  <si>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</si>
  <si>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</si>
  <si>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</si>
  <si>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</si>
  <si>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</si>
  <si>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</si>
  <si>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</si>
  <si>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</si>
  <si>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</si>
  <si>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</si>
  <si>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</si>
  <si>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</si>
  <si>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</si>
  <si>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</si>
  <si>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</si>
  <si>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</si>
  <si>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</si>
  <si>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</si>
  <si>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</si>
  <si>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</si>
  <si>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</si>
  <si>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</si>
  <si>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</si>
  <si>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</si>
  <si>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</si>
  <si>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</si>
  <si>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</si>
  <si>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</si>
  <si>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</si>
  <si>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</si>
  <si>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</si>
  <si>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</si>
  <si>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</si>
  <si>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</si>
  <si>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郑州-呼和浩特往返机票</t>
  </si>
  <si>
    <t>7月20日上午8：30-9：30
会议室（黄花沟会议室)</t>
  </si>
  <si>
    <t>呼和浩特机场-兴达阳光酒店往返接送机（GL8）</t>
  </si>
  <si>
    <t>洛阳-郑州机场交通（GL8）</t>
  </si>
  <si>
    <t>郑州机场-洛阳交通（GL8）</t>
  </si>
  <si>
    <t>7月19日晚餐</t>
  </si>
  <si>
    <t>20日午餐</t>
  </si>
  <si>
    <t>20日晚餐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</si>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</sst>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31" workbookViewId="0">
      <selection activeCell="K42" sqref="K42:S51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8"/>
      <c r="J8" s="89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8"/>
      <c r="J12" s="90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8"/>
      <c r="J20" s="94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6"/>
      <c r="J22" s="93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8"/>
      <c r="J23" s="94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6"/>
      <c r="J25" s="89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8"/>
      <c r="J26" s="90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1"/>
      <c r="J27" s="92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8"/>
      <c r="J28" s="89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8"/>
      <c r="J29" s="94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8"/>
      <c r="J30" s="94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8"/>
      <c r="J31" s="94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1"/>
      <c r="J32" s="95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8"/>
      <c r="J33" s="97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8"/>
      <c r="J34" s="98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8"/>
      <c r="J35" s="98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8"/>
      <c r="J36" s="98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1"/>
      <c r="J37" s="99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8"/>
      <c r="J38" s="93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8"/>
      <c r="J39" s="94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1"/>
      <c r="J40" s="95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8"/>
      <c r="J41" s="89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8"/>
      <c r="J42" s="90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8"/>
      <c r="J43" s="90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1"/>
      <c r="J44" s="92"/>
    </row>
    <row r="45" spans="1:10">
      <c r="A45" s="76"/>
      <c r="B45" s="77"/>
      <c r="C45" s="78"/>
      <c r="D45" s="77">
        <v>1</v>
      </c>
      <c r="E45" s="78">
        <f>C45*D45</f>
        <v>0</v>
      </c>
      <c r="F45" s="65">
        <v>5982</v>
      </c>
      <c r="G45" s="65">
        <v>0</v>
      </c>
      <c r="H45" s="65">
        <f t="shared" ref="H45:H52" si="19">F45+G45</f>
        <v>5982</v>
      </c>
      <c r="I45" s="100" t="s">
        <v>41</v>
      </c>
      <c r="J45" s="97"/>
    </row>
    <row r="46" ht="28.8" spans="1:10">
      <c r="A46" s="76"/>
      <c r="B46" s="77"/>
      <c r="C46" s="78"/>
      <c r="D46" s="77"/>
      <c r="E46" s="78"/>
      <c r="F46" s="65">
        <v>1000</v>
      </c>
      <c r="G46" s="65">
        <v>0</v>
      </c>
      <c r="H46" s="65">
        <f t="shared" si="19"/>
        <v>1000</v>
      </c>
      <c r="I46" s="100" t="s">
        <v>42</v>
      </c>
      <c r="J46" s="98"/>
    </row>
    <row r="47" spans="1:10">
      <c r="A47" s="76"/>
      <c r="B47" s="77"/>
      <c r="C47" s="78"/>
      <c r="D47" s="77"/>
      <c r="E47" s="78"/>
      <c r="F47" s="65">
        <v>3200</v>
      </c>
      <c r="G47" s="65">
        <v>0</v>
      </c>
      <c r="H47" s="65">
        <f t="shared" si="19"/>
        <v>3200</v>
      </c>
      <c r="I47" s="88" t="s">
        <v>43</v>
      </c>
      <c r="J47" s="98"/>
    </row>
    <row r="48" customHeight="1" spans="1:10">
      <c r="A48" s="76"/>
      <c r="B48" s="77"/>
      <c r="C48" s="78"/>
      <c r="D48" s="77"/>
      <c r="E48" s="78"/>
      <c r="F48" s="65">
        <v>3100</v>
      </c>
      <c r="G48" s="65">
        <v>0</v>
      </c>
      <c r="H48" s="65">
        <f t="shared" si="19"/>
        <v>3100</v>
      </c>
      <c r="I48" s="88" t="s">
        <v>44</v>
      </c>
      <c r="J48" s="98"/>
    </row>
    <row r="49" customHeight="1" spans="1:10">
      <c r="A49" s="76"/>
      <c r="B49" s="77"/>
      <c r="C49" s="78"/>
      <c r="D49" s="77"/>
      <c r="E49" s="78"/>
      <c r="F49" s="65">
        <v>4500</v>
      </c>
      <c r="G49" s="65">
        <v>0</v>
      </c>
      <c r="H49" s="65">
        <f t="shared" si="19"/>
        <v>4500</v>
      </c>
      <c r="I49" s="88" t="s">
        <v>45</v>
      </c>
      <c r="J49" s="98"/>
    </row>
    <row r="50" customHeight="1" spans="1:10">
      <c r="A50" s="76"/>
      <c r="B50" s="77"/>
      <c r="C50" s="78"/>
      <c r="D50" s="77"/>
      <c r="E50" s="78"/>
      <c r="F50" s="65">
        <v>4118</v>
      </c>
      <c r="G50" s="65">
        <v>0</v>
      </c>
      <c r="H50" s="65">
        <f t="shared" si="19"/>
        <v>4118</v>
      </c>
      <c r="I50" s="88" t="s">
        <v>46</v>
      </c>
      <c r="J50" s="98"/>
    </row>
    <row r="51" customHeight="1" spans="1:10">
      <c r="A51" s="76"/>
      <c r="B51" s="77"/>
      <c r="C51" s="78"/>
      <c r="D51" s="77"/>
      <c r="E51" s="78"/>
      <c r="F51" s="65">
        <v>3566</v>
      </c>
      <c r="G51" s="65">
        <v>0</v>
      </c>
      <c r="H51" s="65">
        <f t="shared" si="19"/>
        <v>3566</v>
      </c>
      <c r="I51" s="88" t="s">
        <v>47</v>
      </c>
      <c r="J51" s="98"/>
    </row>
    <row r="52" customHeight="1" spans="1:10">
      <c r="A52" s="73"/>
      <c r="B52" s="74"/>
      <c r="C52" s="75"/>
      <c r="D52" s="74"/>
      <c r="E52" s="75"/>
      <c r="F52" s="65">
        <v>4072</v>
      </c>
      <c r="G52" s="65">
        <v>0</v>
      </c>
      <c r="H52" s="65">
        <f t="shared" si="19"/>
        <v>4072</v>
      </c>
      <c r="I52" s="88" t="s">
        <v>48</v>
      </c>
      <c r="J52" s="98"/>
    </row>
    <row r="53" s="51" customFormat="1" customHeight="1" spans="1:10">
      <c r="A53" s="66"/>
      <c r="B53" s="67" t="s">
        <v>49</v>
      </c>
      <c r="C53" s="68">
        <f>SUM(C45)</f>
        <v>0</v>
      </c>
      <c r="D53" s="68">
        <f t="shared" ref="D53:E53" si="20">SUM(D45)</f>
        <v>1</v>
      </c>
      <c r="E53" s="68">
        <f t="shared" si="20"/>
        <v>0</v>
      </c>
      <c r="F53" s="69">
        <f>SUM(F45:F52)</f>
        <v>29538</v>
      </c>
      <c r="G53" s="69">
        <f>SUM(G45:G52)</f>
        <v>0</v>
      </c>
      <c r="H53" s="69">
        <f>SUM(H45:H52)</f>
        <v>29538</v>
      </c>
      <c r="I53" s="91"/>
      <c r="J53" s="99"/>
    </row>
    <row r="54" customHeight="1" spans="1:10">
      <c r="A54" s="66"/>
      <c r="B54" s="67" t="s">
        <v>50</v>
      </c>
      <c r="C54" s="68">
        <f>SUM(C53,C44,C40,C37,C32,C27,C24,C21,C16,C13)</f>
        <v>0</v>
      </c>
      <c r="D54" s="68">
        <f t="shared" ref="D54:H54" si="21">SUM(D53,D44,D40,D37,D32,D27,D24,D21,D16,D13)</f>
        <v>9</v>
      </c>
      <c r="E54" s="68">
        <f t="shared" si="21"/>
        <v>0</v>
      </c>
      <c r="F54" s="69">
        <f t="shared" si="21"/>
        <v>29538</v>
      </c>
      <c r="G54" s="69">
        <f t="shared" si="21"/>
        <v>0</v>
      </c>
      <c r="H54" s="69">
        <f t="shared" si="21"/>
        <v>29538</v>
      </c>
      <c r="I54" s="91"/>
      <c r="J54" s="101"/>
    </row>
    <row r="58" customHeight="1" spans="1:9">
      <c r="A58" s="79" t="s">
        <v>51</v>
      </c>
      <c r="B58" s="80"/>
      <c r="C58" s="81" t="s">
        <v>52</v>
      </c>
      <c r="D58" s="81"/>
      <c r="E58" s="81" t="s">
        <v>53</v>
      </c>
      <c r="F58" s="81"/>
      <c r="G58" s="81" t="s">
        <v>54</v>
      </c>
      <c r="H58" s="81"/>
      <c r="I58" s="102" t="s">
        <v>55</v>
      </c>
    </row>
    <row r="59" customHeight="1" spans="1:9">
      <c r="A59" s="82">
        <f>E54</f>
        <v>0</v>
      </c>
      <c r="B59" s="83"/>
      <c r="C59" s="83">
        <f>H54</f>
        <v>29538</v>
      </c>
      <c r="D59" s="83"/>
      <c r="E59" s="83">
        <f>F54</f>
        <v>29538</v>
      </c>
      <c r="F59" s="83"/>
      <c r="G59" s="83">
        <f>G54</f>
        <v>0</v>
      </c>
      <c r="H59" s="83"/>
      <c r="I59" s="103">
        <f>A59-C59</f>
        <v>-29538</v>
      </c>
    </row>
    <row r="61" customHeight="1" spans="1:9">
      <c r="A61" s="84" t="s">
        <v>56</v>
      </c>
      <c r="B61" s="85"/>
      <c r="C61" s="86" t="s">
        <v>57</v>
      </c>
      <c r="D61" s="84"/>
      <c r="E61" s="84" t="s">
        <v>58</v>
      </c>
      <c r="F61" s="84"/>
      <c r="G61" s="84" t="s">
        <v>59</v>
      </c>
      <c r="H61" s="84"/>
      <c r="I61" s="8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3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61</v>
      </c>
      <c r="E5" s="6"/>
      <c r="F5" s="7" t="s">
        <v>62</v>
      </c>
      <c r="G5" s="7"/>
      <c r="H5" s="6" t="s">
        <v>63</v>
      </c>
      <c r="I5" s="5"/>
      <c r="J5" s="7" t="s">
        <v>64</v>
      </c>
      <c r="K5" s="36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7"/>
    </row>
    <row r="7" ht="20.1" customHeight="1" spans="2:11">
      <c r="B7" s="8"/>
      <c r="C7" s="9"/>
      <c r="D7" s="10" t="s">
        <v>69</v>
      </c>
      <c r="E7" s="10"/>
      <c r="F7" s="12">
        <v>43704</v>
      </c>
      <c r="G7" s="11"/>
      <c r="H7" s="10" t="s">
        <v>70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39"/>
      <c r="J8" s="16" t="s">
        <v>72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>
        <v>0</v>
      </c>
      <c r="H11" s="26"/>
      <c r="I11" s="41"/>
      <c r="J11" s="42"/>
      <c r="K11" s="43" t="s">
        <v>81</v>
      </c>
    </row>
    <row r="12" ht="23" customHeight="1" spans="2:11">
      <c r="B12" s="23">
        <v>2</v>
      </c>
      <c r="C12" s="24"/>
      <c r="D12" s="27"/>
      <c r="E12" s="28" t="s">
        <v>82</v>
      </c>
      <c r="F12" s="28"/>
      <c r="G12" s="26">
        <v>0</v>
      </c>
      <c r="H12" s="26"/>
      <c r="I12" s="41"/>
      <c r="J12" s="42"/>
      <c r="K12" s="43" t="s">
        <v>81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41"/>
      <c r="J13" s="42"/>
      <c r="K13" s="43" t="s">
        <v>81</v>
      </c>
    </row>
    <row r="14" ht="20.1" customHeight="1" spans="2:11">
      <c r="B14" s="23">
        <v>4</v>
      </c>
      <c r="C14" s="24"/>
      <c r="D14" s="27"/>
      <c r="E14" s="23" t="s">
        <v>84</v>
      </c>
      <c r="F14" s="24"/>
      <c r="G14" s="26">
        <v>0</v>
      </c>
      <c r="H14" s="26"/>
      <c r="I14" s="41"/>
      <c r="J14" s="42"/>
      <c r="K14" s="43" t="s">
        <v>85</v>
      </c>
    </row>
    <row r="15" ht="20.1" customHeight="1" spans="2:11">
      <c r="B15" s="23">
        <v>5</v>
      </c>
      <c r="C15" s="24"/>
      <c r="D15" s="25" t="s">
        <v>86</v>
      </c>
      <c r="E15" s="28" t="s">
        <v>87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50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88</v>
      </c>
      <c r="H20" s="22"/>
      <c r="I20" s="22"/>
      <c r="J20" s="22"/>
      <c r="K20" s="22" t="s">
        <v>89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90</v>
      </c>
      <c r="C23" s="17"/>
      <c r="D23" s="17"/>
      <c r="E23" s="17"/>
      <c r="F23" s="17" t="s">
        <v>57</v>
      </c>
      <c r="G23" s="17" t="s">
        <v>91</v>
      </c>
      <c r="H23" s="17"/>
      <c r="I23" s="17"/>
      <c r="J23" s="17" t="s">
        <v>59</v>
      </c>
      <c r="K23" s="17"/>
    </row>
    <row r="26" ht="17.4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王凤雨</v>
      </c>
      <c r="G28" s="7"/>
      <c r="H28" s="6" t="s">
        <v>63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65</v>
      </c>
      <c r="E29" s="10"/>
      <c r="F29" s="11" t="str">
        <f>F6</f>
        <v>北京</v>
      </c>
      <c r="G29" s="11"/>
      <c r="H29" s="10" t="s">
        <v>67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69</v>
      </c>
      <c r="E30" s="10"/>
      <c r="F30" s="12">
        <f>F7</f>
        <v>43704</v>
      </c>
      <c r="G30" s="11"/>
      <c r="H30" s="10" t="s">
        <v>70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71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93</v>
      </c>
      <c r="E33" s="28" t="s">
        <v>94</v>
      </c>
      <c r="F33" s="28"/>
      <c r="G33" s="26" t="s">
        <v>95</v>
      </c>
      <c r="H33" s="26" t="s">
        <v>96</v>
      </c>
      <c r="I33" s="26" t="s">
        <v>50</v>
      </c>
      <c r="J33" s="26"/>
      <c r="K33" s="49" t="s">
        <v>78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50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90</v>
      </c>
      <c r="C38" s="17"/>
      <c r="D38" s="17"/>
      <c r="E38" s="17"/>
      <c r="F38" s="17" t="s">
        <v>57</v>
      </c>
      <c r="G38" s="17" t="s">
        <v>91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2024-10-24T07:34:22Z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21D37F31BECF44CAA414AD0052A88822_12</vt:lpwstr>
  </property>
</Properties>
</file>