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25725"/>
</workbook>
</file>

<file path=xl/calcChain.xml><?xml version="1.0" encoding="utf-8"?>
<calcChain xmlns="http://schemas.openxmlformats.org/spreadsheetml/2006/main">
  <c r="I50" i="2"/>
  <c r="I48"/>
  <c r="H30"/>
  <c r="I30"/>
  <c r="G23"/>
  <c r="G24"/>
  <c r="G25"/>
  <c r="G26"/>
  <c r="G20"/>
  <c r="G18"/>
  <c r="G19"/>
  <c r="G16"/>
  <c r="G17"/>
  <c r="H17"/>
  <c r="H16"/>
  <c r="H15"/>
  <c r="G15" s="1"/>
  <c r="G14"/>
  <c r="H13"/>
  <c r="G13" s="1"/>
  <c r="G30" s="1"/>
  <c r="G21"/>
  <c r="G12"/>
  <c r="G22"/>
  <c r="G11"/>
  <c r="I49"/>
  <c r="I47"/>
  <c r="I46"/>
  <c r="J43"/>
  <c r="J42"/>
  <c r="J41"/>
  <c r="J40"/>
  <c r="F42"/>
  <c r="F41"/>
  <c r="F40"/>
  <c r="H50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H44"/>
  <c r="H21"/>
  <c r="H40"/>
  <c r="H37"/>
  <c r="H32"/>
  <c r="G33" i="2"/>
  <c r="B33"/>
  <c r="H53" i="3" l="1"/>
  <c r="C58" s="1"/>
  <c r="I58" s="1"/>
  <c r="K33" i="2"/>
</calcChain>
</file>

<file path=xl/sharedStrings.xml><?xml version="1.0" encoding="utf-8"?>
<sst xmlns="http://schemas.openxmlformats.org/spreadsheetml/2006/main" count="146" uniqueCount="119">
  <si>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</si>
  <si>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</si>
  <si>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</si>
  <si>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</si>
  <si>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</si>
  <si>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</si>
  <si>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</si>
  <si>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</si>
  <si>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</si>
  <si>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</si>
  <si>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</si>
  <si>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</si>
  <si>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</si>
  <si>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</si>
  <si>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</si>
  <si>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</si>
  <si>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</si>
  <si>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</si>
  <si>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</si>
  <si>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</si>
  <si>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</si>
  <si>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</si>
  <si>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</si>
  <si>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</si>
  <si>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</si>
  <si>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</si>
  <si>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</si>
  <si>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</si>
  <si>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</si>
  <si>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</si>
  <si>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</si>
  <si>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</si>
  <si>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</si>
  <si>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</si>
  <si>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</si>
  <si>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</si>
  <si>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</si>
  <si>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</si>
  <si>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</si>
  <si>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</si>
  <si>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</si>
  <si>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</si>
  <si>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</si>
  <si>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</si>
  <si>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</si>
  <si>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</si>
  <si>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</si>
  <si>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</si>
  <si>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</si>
  <si>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</si>
  <si>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</si>
  <si>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</si>
  <si>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</si>
  <si>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</si>
  <si>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</si>
  <si>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</si>
  <si>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</si>
  <si>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</si>
  <si>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</si>
  <si>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</si>
  <si>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</si>
  <si>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</si>
  <si>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</si>
  <si>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</si>
  <si>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</si>
  <si>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</si>
  <si>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</si>
  <si>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</si>
  <si>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</si>
  <si>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</si>
  <si>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</si>
  <si>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</si>
  <si>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</si>
  <si>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</si>
  <si>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</si>
  <si>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</si>
  <si>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</si>
  <si>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</si>
  <si>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</si>
  <si>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</si>
  <si>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</si>
  <si>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</si>
  <si>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</si>
  <si>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</si>
  <si>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</si>
  <si>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</si>
  <si>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</si>
  <si>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</si>
  <si>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</si>
  <si>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</si>
  <si>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</si>
  <si>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北京</t>
    <phoneticPr fontId="1" type="noConversion"/>
  </si>
  <si>
    <t>公司-家</t>
    <phoneticPr fontId="1" type="noConversion"/>
  </si>
  <si>
    <t>家-机场</t>
    <phoneticPr fontId="1" type="noConversion"/>
  </si>
  <si>
    <t>机场-家</t>
    <phoneticPr fontId="1" type="noConversion"/>
  </si>
  <si>
    <t>机场-酒店</t>
    <phoneticPr fontId="1" type="noConversion"/>
  </si>
  <si>
    <t>酒店-餐厅</t>
    <phoneticPr fontId="1" type="noConversion"/>
  </si>
  <si>
    <t>餐厅-酒店</t>
    <phoneticPr fontId="1" type="noConversion"/>
  </si>
  <si>
    <t>打印店-酒店</t>
    <phoneticPr fontId="1" type="noConversion"/>
  </si>
  <si>
    <t>11月29日餐费</t>
    <phoneticPr fontId="1" type="noConversion"/>
  </si>
  <si>
    <t>12月1日餐费</t>
    <phoneticPr fontId="1" type="noConversion"/>
  </si>
  <si>
    <t>12月10日餐费，安黎欢，张维</t>
    <phoneticPr fontId="1" type="noConversion"/>
  </si>
  <si>
    <t>12月9日餐费，安黎欢，张维</t>
    <phoneticPr fontId="1" type="noConversion"/>
  </si>
  <si>
    <t>12月11日餐费，安黎欢</t>
    <phoneticPr fontId="1" type="noConversion"/>
  </si>
  <si>
    <t>酒店-机场（帮客户叫专车）</t>
    <phoneticPr fontId="1" type="noConversion"/>
  </si>
  <si>
    <t>2018年11月23日-12月13日</t>
    <phoneticPr fontId="1" type="noConversion"/>
  </si>
  <si>
    <t>11月24日-25日
12月1日-2日
12月8日-9日</t>
    <phoneticPr fontId="1" type="noConversion"/>
  </si>
  <si>
    <t>烟台
长沙
成都</t>
    <phoneticPr fontId="1" type="noConversion"/>
  </si>
  <si>
    <t>烟台</t>
    <phoneticPr fontId="1" type="noConversion"/>
  </si>
  <si>
    <t>11月26日-29日</t>
    <phoneticPr fontId="1" type="noConversion"/>
  </si>
  <si>
    <t>长沙</t>
    <phoneticPr fontId="1" type="noConversion"/>
  </si>
  <si>
    <t>12月3日-6日</t>
    <phoneticPr fontId="1" type="noConversion"/>
  </si>
  <si>
    <t>成都</t>
    <phoneticPr fontId="1" type="noConversion"/>
  </si>
  <si>
    <t>12月7日-13日</t>
    <phoneticPr fontId="1" type="noConversion"/>
  </si>
  <si>
    <t xml:space="preserve"> HMEA-181123-SXY205</t>
    <phoneticPr fontId="1" type="noConversion"/>
  </si>
  <si>
    <t>会务组客服电话费用</t>
    <phoneticPr fontId="1" type="noConversion"/>
  </si>
  <si>
    <t>快递费</t>
    <phoneticPr fontId="1" type="noConversion"/>
  </si>
  <si>
    <t>王佳良酒店-机场车费</t>
    <phoneticPr fontId="1" type="noConversion"/>
  </si>
  <si>
    <t>团号：HMEA-181123-SXY205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</si>
</sst>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0" zoomScaleNormal="100" zoomScaleSheetLayoutView="80" workbookViewId="0">
      <selection activeCell="C28" sqref="C28:C3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3.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96" t="s">
        <v>74</v>
      </c>
      <c r="D2" s="96"/>
      <c r="E2" s="96"/>
      <c r="F2" s="96"/>
      <c r="G2" s="96"/>
      <c r="H2" s="96"/>
      <c r="I2" s="38"/>
      <c r="J2" s="38"/>
      <c r="K2" s="38"/>
      <c r="L2" s="38"/>
    </row>
    <row r="4" spans="1:12" ht="21" customHeight="1">
      <c r="H4" s="81" t="s">
        <v>118</v>
      </c>
      <c r="I4" s="81"/>
      <c r="J4" s="81" t="s">
        <v>79</v>
      </c>
    </row>
    <row r="5" spans="1:12" ht="21" customHeight="1">
      <c r="H5" s="82"/>
      <c r="I5" s="82"/>
      <c r="J5" s="82"/>
    </row>
    <row r="6" spans="1:12" ht="21" customHeight="1">
      <c r="A6" s="99" t="s">
        <v>46</v>
      </c>
      <c r="B6" s="86" t="s">
        <v>0</v>
      </c>
      <c r="C6" s="97" t="s">
        <v>11</v>
      </c>
      <c r="D6" s="97"/>
      <c r="E6" s="97"/>
      <c r="F6" s="98" t="s">
        <v>10</v>
      </c>
      <c r="G6" s="98"/>
      <c r="H6" s="98"/>
      <c r="I6" s="98"/>
      <c r="J6" s="86" t="s">
        <v>6</v>
      </c>
    </row>
    <row r="7" spans="1:12" ht="21" customHeight="1">
      <c r="A7" s="99"/>
      <c r="B7" s="8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86"/>
    </row>
    <row r="8" spans="1:12" ht="21" customHeight="1">
      <c r="A8" s="92">
        <v>1</v>
      </c>
      <c r="B8" s="93" t="s">
        <v>2</v>
      </c>
      <c r="C8" s="67">
        <v>0</v>
      </c>
      <c r="D8" s="68"/>
      <c r="E8" s="67">
        <f>C8*D8</f>
        <v>0</v>
      </c>
      <c r="F8" s="36">
        <v>200</v>
      </c>
      <c r="G8" s="36">
        <v>0</v>
      </c>
      <c r="H8" s="36">
        <f t="shared" ref="H8:H45" si="0">F8+G8</f>
        <v>200</v>
      </c>
      <c r="I8" s="2" t="s">
        <v>117</v>
      </c>
      <c r="J8" s="87" t="s">
        <v>73</v>
      </c>
    </row>
    <row r="9" spans="1:12" ht="21" customHeight="1">
      <c r="A9" s="92"/>
      <c r="B9" s="93"/>
      <c r="C9" s="67"/>
      <c r="D9" s="68"/>
      <c r="E9" s="67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92"/>
      <c r="B10" s="93"/>
      <c r="C10" s="67"/>
      <c r="D10" s="68"/>
      <c r="E10" s="67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92"/>
      <c r="B11" s="93"/>
      <c r="C11" s="67"/>
      <c r="D11" s="68"/>
      <c r="E11" s="67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92"/>
      <c r="B12" s="93"/>
      <c r="C12" s="67"/>
      <c r="D12" s="68"/>
      <c r="E12" s="67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200</v>
      </c>
      <c r="G13" s="37">
        <f t="shared" ref="G13" si="1">SUM(G8:G12)</f>
        <v>0</v>
      </c>
      <c r="H13" s="37">
        <f>SUM(H8:H12)</f>
        <v>200</v>
      </c>
      <c r="I13" s="35"/>
      <c r="J13" s="77"/>
    </row>
    <row r="14" spans="1:12" ht="21" customHeight="1">
      <c r="A14" s="69">
        <v>2</v>
      </c>
      <c r="B14" s="71" t="s">
        <v>49</v>
      </c>
      <c r="C14" s="73">
        <v>0</v>
      </c>
      <c r="D14" s="69"/>
      <c r="E14" s="73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65</v>
      </c>
    </row>
    <row r="15" spans="1:12" ht="21" customHeight="1">
      <c r="A15" s="70"/>
      <c r="B15" s="72"/>
      <c r="C15" s="74"/>
      <c r="D15" s="70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7.75" customHeight="1">
      <c r="A17" s="92">
        <v>3</v>
      </c>
      <c r="B17" s="93" t="s">
        <v>51</v>
      </c>
      <c r="C17" s="67">
        <v>0</v>
      </c>
      <c r="D17" s="68"/>
      <c r="E17" s="67">
        <f t="shared" si="2"/>
        <v>0</v>
      </c>
      <c r="F17" s="36">
        <v>136</v>
      </c>
      <c r="G17" s="36">
        <v>0</v>
      </c>
      <c r="H17" s="36">
        <f t="shared" si="0"/>
        <v>136</v>
      </c>
      <c r="I17" s="54"/>
      <c r="J17" s="78" t="s">
        <v>66</v>
      </c>
    </row>
    <row r="18" spans="1:10" ht="21" customHeight="1">
      <c r="A18" s="92"/>
      <c r="B18" s="93"/>
      <c r="C18" s="67"/>
      <c r="D18" s="68"/>
      <c r="E18" s="67"/>
      <c r="F18" s="36">
        <v>266</v>
      </c>
      <c r="G18" s="36">
        <v>0</v>
      </c>
      <c r="H18" s="36">
        <f t="shared" si="0"/>
        <v>266</v>
      </c>
      <c r="I18" s="2"/>
      <c r="J18" s="79"/>
    </row>
    <row r="19" spans="1:10" ht="21" customHeight="1">
      <c r="A19" s="92"/>
      <c r="B19" s="93"/>
      <c r="C19" s="67"/>
      <c r="D19" s="68"/>
      <c r="E19" s="67"/>
      <c r="F19" s="36">
        <v>0</v>
      </c>
      <c r="G19" s="36">
        <v>360</v>
      </c>
      <c r="H19" s="36">
        <f t="shared" si="0"/>
        <v>360</v>
      </c>
      <c r="I19" s="2"/>
      <c r="J19" s="79"/>
    </row>
    <row r="20" spans="1:10" ht="21" customHeight="1">
      <c r="A20" s="92"/>
      <c r="B20" s="93"/>
      <c r="C20" s="67"/>
      <c r="D20" s="68"/>
      <c r="E20" s="67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402</v>
      </c>
      <c r="G21" s="37">
        <f t="shared" ref="G21:H21" si="5">SUM(G17:G20)</f>
        <v>360</v>
      </c>
      <c r="H21" s="37">
        <f t="shared" si="5"/>
        <v>762</v>
      </c>
      <c r="I21" s="35"/>
      <c r="J21" s="80"/>
    </row>
    <row r="22" spans="1:10" ht="21" customHeight="1">
      <c r="A22" s="92">
        <v>4</v>
      </c>
      <c r="B22" s="93" t="s">
        <v>4</v>
      </c>
      <c r="C22" s="67">
        <v>30000</v>
      </c>
      <c r="D22" s="68"/>
      <c r="E22" s="6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67</v>
      </c>
    </row>
    <row r="23" spans="1:10" ht="21" customHeight="1">
      <c r="A23" s="92"/>
      <c r="B23" s="93"/>
      <c r="C23" s="67"/>
      <c r="D23" s="68"/>
      <c r="E23" s="67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53</v>
      </c>
      <c r="C24" s="37">
        <f>SUM(C22)</f>
        <v>30000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69">
        <v>5</v>
      </c>
      <c r="B25" s="71" t="s">
        <v>54</v>
      </c>
      <c r="C25" s="73">
        <v>30000</v>
      </c>
      <c r="D25" s="69"/>
      <c r="E25" s="73">
        <f t="shared" si="2"/>
        <v>0</v>
      </c>
      <c r="F25" s="36">
        <v>22633.5</v>
      </c>
      <c r="G25" s="36">
        <v>0</v>
      </c>
      <c r="H25" s="36">
        <f t="shared" si="0"/>
        <v>22633.5</v>
      </c>
      <c r="I25" s="2"/>
      <c r="J25" s="75" t="s">
        <v>68</v>
      </c>
    </row>
    <row r="26" spans="1:10" ht="21" customHeight="1">
      <c r="A26" s="70"/>
      <c r="B26" s="72"/>
      <c r="C26" s="74"/>
      <c r="D26" s="70"/>
      <c r="E26" s="74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>
      <c r="A27" s="34"/>
      <c r="B27" s="30" t="s">
        <v>59</v>
      </c>
      <c r="C27" s="37">
        <f>SUM(C25)</f>
        <v>30000</v>
      </c>
      <c r="D27" s="37">
        <f t="shared" ref="D27:E27" si="9">SUM(D25)</f>
        <v>0</v>
      </c>
      <c r="E27" s="37">
        <f t="shared" si="9"/>
        <v>0</v>
      </c>
      <c r="F27" s="37">
        <f>SUM(F25:F26)</f>
        <v>22633.5</v>
      </c>
      <c r="G27" s="37">
        <f>SUM(G25:G26)</f>
        <v>0</v>
      </c>
      <c r="H27" s="37">
        <f t="shared" ref="H27" si="10">SUM(H25:H26)</f>
        <v>22633.5</v>
      </c>
      <c r="I27" s="35"/>
      <c r="J27" s="77"/>
    </row>
    <row r="28" spans="1:10" ht="21" customHeight="1">
      <c r="A28" s="92">
        <v>6</v>
      </c>
      <c r="B28" s="93" t="s">
        <v>55</v>
      </c>
      <c r="C28" s="67">
        <v>0</v>
      </c>
      <c r="D28" s="68"/>
      <c r="E28" s="6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69</v>
      </c>
    </row>
    <row r="29" spans="1:10" ht="21" customHeight="1">
      <c r="A29" s="92"/>
      <c r="B29" s="93"/>
      <c r="C29" s="67"/>
      <c r="D29" s="68"/>
      <c r="E29" s="67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>
      <c r="A30" s="92"/>
      <c r="B30" s="93"/>
      <c r="C30" s="67"/>
      <c r="D30" s="68"/>
      <c r="E30" s="67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>
      <c r="A31" s="92"/>
      <c r="B31" s="93"/>
      <c r="C31" s="67"/>
      <c r="D31" s="68"/>
      <c r="E31" s="67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>
      <c r="A33" s="92">
        <v>7</v>
      </c>
      <c r="B33" s="93" t="s">
        <v>56</v>
      </c>
      <c r="C33" s="67">
        <v>0</v>
      </c>
      <c r="D33" s="68"/>
      <c r="E33" s="6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>
      <c r="A34" s="92"/>
      <c r="B34" s="93"/>
      <c r="C34" s="67"/>
      <c r="D34" s="68"/>
      <c r="E34" s="67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>
      <c r="A35" s="92"/>
      <c r="B35" s="93"/>
      <c r="C35" s="67"/>
      <c r="D35" s="68"/>
      <c r="E35" s="67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92"/>
      <c r="B36" s="93"/>
      <c r="C36" s="67"/>
      <c r="D36" s="68"/>
      <c r="E36" s="67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>
      <c r="A38" s="92">
        <v>8</v>
      </c>
      <c r="B38" s="93" t="s">
        <v>3</v>
      </c>
      <c r="C38" s="67">
        <v>0</v>
      </c>
      <c r="D38" s="68"/>
      <c r="E38" s="6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70</v>
      </c>
    </row>
    <row r="39" spans="1:10" ht="21" customHeight="1">
      <c r="A39" s="92"/>
      <c r="B39" s="93"/>
      <c r="C39" s="67"/>
      <c r="D39" s="68"/>
      <c r="E39" s="67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>
      <c r="A41" s="92">
        <v>9</v>
      </c>
      <c r="B41" s="93" t="s">
        <v>58</v>
      </c>
      <c r="C41" s="67">
        <v>0</v>
      </c>
      <c r="D41" s="68"/>
      <c r="E41" s="6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71</v>
      </c>
    </row>
    <row r="42" spans="1:10" ht="21" customHeight="1">
      <c r="A42" s="92"/>
      <c r="B42" s="93"/>
      <c r="C42" s="67"/>
      <c r="D42" s="68"/>
      <c r="E42" s="67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92"/>
      <c r="B43" s="93"/>
      <c r="C43" s="67"/>
      <c r="D43" s="68"/>
      <c r="E43" s="67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69">
        <v>10</v>
      </c>
      <c r="B45" s="93" t="s">
        <v>5</v>
      </c>
      <c r="C45" s="67">
        <v>0</v>
      </c>
      <c r="D45" s="68"/>
      <c r="E45" s="67">
        <f t="shared" si="2"/>
        <v>0</v>
      </c>
      <c r="F45" s="36">
        <v>78</v>
      </c>
      <c r="G45" s="36">
        <v>50</v>
      </c>
      <c r="H45" s="36">
        <f t="shared" si="0"/>
        <v>128</v>
      </c>
      <c r="I45" s="2" t="s">
        <v>115</v>
      </c>
      <c r="J45" s="83"/>
    </row>
    <row r="46" spans="1:10" ht="21" customHeight="1">
      <c r="A46" s="95"/>
      <c r="B46" s="93"/>
      <c r="C46" s="67"/>
      <c r="D46" s="68"/>
      <c r="E46" s="67"/>
      <c r="F46" s="36">
        <v>1331</v>
      </c>
      <c r="G46" s="36">
        <v>0</v>
      </c>
      <c r="H46" s="36">
        <f t="shared" ref="H46:H51" si="19">F46+G46</f>
        <v>1331</v>
      </c>
      <c r="I46" s="2" t="s">
        <v>116</v>
      </c>
      <c r="J46" s="84"/>
    </row>
    <row r="47" spans="1:10" ht="21" customHeight="1">
      <c r="A47" s="95"/>
      <c r="B47" s="93"/>
      <c r="C47" s="67"/>
      <c r="D47" s="68"/>
      <c r="E47" s="67"/>
      <c r="F47" s="36">
        <v>0</v>
      </c>
      <c r="G47" s="36">
        <v>0</v>
      </c>
      <c r="H47" s="36">
        <f t="shared" si="19"/>
        <v>0</v>
      </c>
      <c r="I47" s="2"/>
      <c r="J47" s="84"/>
    </row>
    <row r="48" spans="1:10" ht="21" customHeight="1">
      <c r="A48" s="95"/>
      <c r="B48" s="93"/>
      <c r="C48" s="67"/>
      <c r="D48" s="68"/>
      <c r="E48" s="67"/>
      <c r="F48" s="36">
        <v>0</v>
      </c>
      <c r="G48" s="36">
        <v>0</v>
      </c>
      <c r="H48" s="36">
        <f t="shared" si="19"/>
        <v>0</v>
      </c>
      <c r="I48" s="2"/>
      <c r="J48" s="84"/>
    </row>
    <row r="49" spans="1:10" ht="21" customHeight="1">
      <c r="A49" s="95"/>
      <c r="B49" s="93"/>
      <c r="C49" s="67"/>
      <c r="D49" s="68"/>
      <c r="E49" s="67"/>
      <c r="F49" s="36">
        <v>0</v>
      </c>
      <c r="G49" s="36">
        <v>0</v>
      </c>
      <c r="H49" s="36">
        <f t="shared" si="19"/>
        <v>0</v>
      </c>
      <c r="I49" s="2"/>
      <c r="J49" s="84"/>
    </row>
    <row r="50" spans="1:10" ht="21" customHeight="1">
      <c r="A50" s="95"/>
      <c r="B50" s="93"/>
      <c r="C50" s="67"/>
      <c r="D50" s="68"/>
      <c r="E50" s="67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>
      <c r="A51" s="70"/>
      <c r="B51" s="93"/>
      <c r="C51" s="67"/>
      <c r="D51" s="68"/>
      <c r="E51" s="67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1409</v>
      </c>
      <c r="G52" s="37">
        <f t="shared" ref="G52:H52" si="21">SUM(G45:G51)</f>
        <v>50</v>
      </c>
      <c r="H52" s="37">
        <f t="shared" si="21"/>
        <v>1459</v>
      </c>
      <c r="I52" s="35"/>
      <c r="J52" s="85"/>
    </row>
    <row r="53" spans="1:10" ht="21" customHeight="1">
      <c r="A53" s="34"/>
      <c r="B53" s="30" t="s">
        <v>64</v>
      </c>
      <c r="C53" s="37">
        <f>SUM(C52,C44,C40,C37,C32,C27,C24,C21,C16,C13)</f>
        <v>60000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24644.5</v>
      </c>
      <c r="G53" s="37">
        <f t="shared" si="22"/>
        <v>410</v>
      </c>
      <c r="H53" s="37">
        <f t="shared" si="22"/>
        <v>25054.5</v>
      </c>
      <c r="I53" s="35"/>
      <c r="J53" s="39"/>
    </row>
    <row r="57" spans="1:10" ht="21" customHeight="1">
      <c r="A57" s="90" t="s">
        <v>12</v>
      </c>
      <c r="B57" s="91"/>
      <c r="C57" s="88" t="s">
        <v>13</v>
      </c>
      <c r="D57" s="88"/>
      <c r="E57" s="88" t="s">
        <v>17</v>
      </c>
      <c r="F57" s="88"/>
      <c r="G57" s="88" t="s">
        <v>18</v>
      </c>
      <c r="H57" s="88"/>
      <c r="I57" s="32" t="s">
        <v>14</v>
      </c>
    </row>
    <row r="58" spans="1:10" ht="21" customHeight="1">
      <c r="A58" s="94">
        <v>60000</v>
      </c>
      <c r="B58" s="89"/>
      <c r="C58" s="89">
        <f>H53</f>
        <v>25054.5</v>
      </c>
      <c r="D58" s="89"/>
      <c r="E58" s="89">
        <f>F53</f>
        <v>24644.5</v>
      </c>
      <c r="F58" s="89"/>
      <c r="G58" s="89">
        <f>G53</f>
        <v>410</v>
      </c>
      <c r="H58" s="89"/>
      <c r="I58" s="33">
        <f>A58-C58</f>
        <v>34945.5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1"/>
  <sheetViews>
    <sheetView view="pageBreakPreview" topLeftCell="A19" zoomScale="80" zoomScaleNormal="100" zoomScaleSheetLayoutView="80" workbookViewId="0">
      <selection activeCell="K27" sqref="K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.6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6" t="s">
        <v>72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88</v>
      </c>
      <c r="G5" s="105"/>
      <c r="H5" s="46" t="s">
        <v>20</v>
      </c>
      <c r="I5" s="8"/>
      <c r="J5" s="105" t="s">
        <v>89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91</v>
      </c>
      <c r="G6" s="107"/>
      <c r="H6" s="11" t="s">
        <v>22</v>
      </c>
      <c r="I6" s="10"/>
      <c r="J6" s="107" t="s">
        <v>90</v>
      </c>
      <c r="K6" s="108"/>
    </row>
    <row r="7" spans="2:11" ht="20.100000000000001" customHeight="1">
      <c r="B7" s="9"/>
      <c r="C7" s="10"/>
      <c r="D7" s="11" t="s">
        <v>23</v>
      </c>
      <c r="E7" s="11"/>
      <c r="F7" s="109" t="s">
        <v>105</v>
      </c>
      <c r="G7" s="107"/>
      <c r="H7" s="11" t="s">
        <v>24</v>
      </c>
      <c r="I7" s="12"/>
      <c r="J7" s="109">
        <v>43451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80</v>
      </c>
      <c r="I8" s="49"/>
      <c r="J8" s="120" t="s">
        <v>114</v>
      </c>
      <c r="K8" s="12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23" t="s">
        <v>25</v>
      </c>
      <c r="C10" s="124"/>
      <c r="D10" s="16" t="s">
        <v>26</v>
      </c>
      <c r="E10" s="113" t="s">
        <v>27</v>
      </c>
      <c r="F10" s="114"/>
      <c r="G10" s="17" t="s">
        <v>28</v>
      </c>
      <c r="H10" s="18" t="s">
        <v>29</v>
      </c>
      <c r="I10" s="113" t="s">
        <v>30</v>
      </c>
      <c r="J10" s="114"/>
      <c r="K10" s="17" t="s">
        <v>31</v>
      </c>
    </row>
    <row r="11" spans="2:11" ht="20.100000000000001" customHeight="1">
      <c r="B11" s="102">
        <v>1</v>
      </c>
      <c r="C11" s="103"/>
      <c r="D11" s="110" t="s">
        <v>32</v>
      </c>
      <c r="E11" s="102" t="s">
        <v>33</v>
      </c>
      <c r="F11" s="103"/>
      <c r="G11" s="19">
        <f>H11+I11</f>
        <v>0</v>
      </c>
      <c r="H11" s="19"/>
      <c r="I11" s="100"/>
      <c r="J11" s="101"/>
      <c r="K11" s="20" t="s">
        <v>34</v>
      </c>
    </row>
    <row r="12" spans="2:11" ht="20.100000000000001" customHeight="1">
      <c r="B12" s="102">
        <v>2</v>
      </c>
      <c r="C12" s="103"/>
      <c r="D12" s="111"/>
      <c r="E12" s="104" t="s">
        <v>35</v>
      </c>
      <c r="F12" s="104"/>
      <c r="G12" s="53">
        <f t="shared" ref="G12:G26" si="0">H12+I12</f>
        <v>123.36</v>
      </c>
      <c r="H12" s="19">
        <v>123.36</v>
      </c>
      <c r="I12" s="100"/>
      <c r="J12" s="101"/>
      <c r="K12" s="20" t="s">
        <v>92</v>
      </c>
    </row>
    <row r="13" spans="2:11" ht="20.100000000000001" customHeight="1">
      <c r="B13" s="51"/>
      <c r="C13" s="52"/>
      <c r="D13" s="111"/>
      <c r="E13" s="104" t="s">
        <v>35</v>
      </c>
      <c r="F13" s="104"/>
      <c r="G13" s="59">
        <f t="shared" si="0"/>
        <v>133.76</v>
      </c>
      <c r="H13" s="50">
        <f>118.76+15</f>
        <v>133.76</v>
      </c>
      <c r="I13" s="100"/>
      <c r="J13" s="101"/>
      <c r="K13" s="20" t="s">
        <v>93</v>
      </c>
    </row>
    <row r="14" spans="2:11" ht="20.100000000000001" customHeight="1">
      <c r="B14" s="51"/>
      <c r="C14" s="52"/>
      <c r="D14" s="111"/>
      <c r="E14" s="104" t="s">
        <v>35</v>
      </c>
      <c r="F14" s="104"/>
      <c r="G14" s="59">
        <f t="shared" si="0"/>
        <v>143.56</v>
      </c>
      <c r="H14" s="50">
        <v>143.56</v>
      </c>
      <c r="I14" s="100"/>
      <c r="J14" s="101"/>
      <c r="K14" s="20" t="s">
        <v>104</v>
      </c>
    </row>
    <row r="15" spans="2:11" ht="20.100000000000001" customHeight="1">
      <c r="B15" s="57"/>
      <c r="C15" s="58"/>
      <c r="D15" s="111"/>
      <c r="E15" s="104" t="s">
        <v>35</v>
      </c>
      <c r="F15" s="104"/>
      <c r="G15" s="59">
        <f t="shared" si="0"/>
        <v>162.46</v>
      </c>
      <c r="H15" s="65">
        <f>132.46+30</f>
        <v>162.46</v>
      </c>
      <c r="I15" s="55"/>
      <c r="J15" s="56"/>
      <c r="K15" s="20" t="s">
        <v>94</v>
      </c>
    </row>
    <row r="16" spans="2:11" ht="20.100000000000001" customHeight="1">
      <c r="B16" s="57"/>
      <c r="C16" s="58"/>
      <c r="D16" s="111"/>
      <c r="E16" s="104" t="s">
        <v>35</v>
      </c>
      <c r="F16" s="104"/>
      <c r="G16" s="65">
        <f t="shared" si="0"/>
        <v>169.56</v>
      </c>
      <c r="H16" s="59">
        <f>129.56+40</f>
        <v>169.56</v>
      </c>
      <c r="I16" s="55"/>
      <c r="J16" s="56"/>
      <c r="K16" s="20" t="s">
        <v>93</v>
      </c>
    </row>
    <row r="17" spans="2:11" ht="20.100000000000001" customHeight="1">
      <c r="B17" s="60"/>
      <c r="C17" s="61"/>
      <c r="D17" s="111"/>
      <c r="E17" s="104" t="s">
        <v>35</v>
      </c>
      <c r="F17" s="104"/>
      <c r="G17" s="65">
        <f t="shared" si="0"/>
        <v>87</v>
      </c>
      <c r="H17" s="65">
        <f>77+10</f>
        <v>87</v>
      </c>
      <c r="I17" s="62"/>
      <c r="J17" s="63"/>
      <c r="K17" s="20" t="s">
        <v>95</v>
      </c>
    </row>
    <row r="18" spans="2:11" ht="20.100000000000001" customHeight="1">
      <c r="B18" s="60"/>
      <c r="C18" s="61"/>
      <c r="D18" s="111"/>
      <c r="E18" s="104" t="s">
        <v>35</v>
      </c>
      <c r="F18" s="104"/>
      <c r="G18" s="65">
        <f t="shared" si="0"/>
        <v>48.31</v>
      </c>
      <c r="H18" s="65">
        <v>48.31</v>
      </c>
      <c r="I18" s="62"/>
      <c r="J18" s="63"/>
      <c r="K18" s="20" t="s">
        <v>96</v>
      </c>
    </row>
    <row r="19" spans="2:11" ht="20.100000000000001" customHeight="1">
      <c r="B19" s="60"/>
      <c r="C19" s="61"/>
      <c r="D19" s="111"/>
      <c r="E19" s="104" t="s">
        <v>35</v>
      </c>
      <c r="F19" s="104"/>
      <c r="G19" s="65">
        <f t="shared" si="0"/>
        <v>41.13</v>
      </c>
      <c r="H19" s="65">
        <v>41.13</v>
      </c>
      <c r="I19" s="62"/>
      <c r="J19" s="63"/>
      <c r="K19" s="20" t="s">
        <v>97</v>
      </c>
    </row>
    <row r="20" spans="2:11" ht="20.100000000000001" customHeight="1">
      <c r="B20" s="60"/>
      <c r="C20" s="61"/>
      <c r="D20" s="111"/>
      <c r="E20" s="104" t="s">
        <v>35</v>
      </c>
      <c r="F20" s="104"/>
      <c r="G20" s="65">
        <f t="shared" si="0"/>
        <v>15.89</v>
      </c>
      <c r="H20" s="65">
        <v>15.89</v>
      </c>
      <c r="I20" s="62"/>
      <c r="J20" s="63"/>
      <c r="K20" s="20" t="s">
        <v>98</v>
      </c>
    </row>
    <row r="21" spans="2:11" ht="20.100000000000001" customHeight="1">
      <c r="B21" s="102">
        <v>3</v>
      </c>
      <c r="C21" s="103"/>
      <c r="D21" s="111"/>
      <c r="E21" s="102" t="s">
        <v>36</v>
      </c>
      <c r="F21" s="103"/>
      <c r="G21" s="59">
        <f t="shared" si="0"/>
        <v>0</v>
      </c>
      <c r="H21" s="19"/>
      <c r="I21" s="100"/>
      <c r="J21" s="101"/>
      <c r="K21" s="20" t="s">
        <v>34</v>
      </c>
    </row>
    <row r="22" spans="2:11" ht="20.100000000000001" customHeight="1">
      <c r="B22" s="102">
        <v>4</v>
      </c>
      <c r="C22" s="103"/>
      <c r="D22" s="111"/>
      <c r="E22" s="102" t="s">
        <v>37</v>
      </c>
      <c r="F22" s="103"/>
      <c r="G22" s="53">
        <f t="shared" si="0"/>
        <v>80</v>
      </c>
      <c r="H22" s="19">
        <v>80</v>
      </c>
      <c r="I22" s="100"/>
      <c r="J22" s="101"/>
      <c r="K22" s="20" t="s">
        <v>99</v>
      </c>
    </row>
    <row r="23" spans="2:11" ht="20.100000000000001" customHeight="1">
      <c r="B23" s="60"/>
      <c r="C23" s="61"/>
      <c r="D23" s="64"/>
      <c r="E23" s="102" t="s">
        <v>37</v>
      </c>
      <c r="F23" s="103"/>
      <c r="G23" s="65">
        <f t="shared" si="0"/>
        <v>57</v>
      </c>
      <c r="H23" s="65">
        <v>57</v>
      </c>
      <c r="I23" s="62"/>
      <c r="J23" s="63"/>
      <c r="K23" s="20" t="s">
        <v>100</v>
      </c>
    </row>
    <row r="24" spans="2:11" ht="20.100000000000001" customHeight="1">
      <c r="B24" s="60"/>
      <c r="C24" s="61"/>
      <c r="D24" s="64"/>
      <c r="E24" s="102" t="s">
        <v>37</v>
      </c>
      <c r="F24" s="103"/>
      <c r="G24" s="65">
        <f t="shared" si="0"/>
        <v>77.900000000000006</v>
      </c>
      <c r="H24" s="65"/>
      <c r="I24" s="100">
        <v>77.900000000000006</v>
      </c>
      <c r="J24" s="101"/>
      <c r="K24" s="20" t="s">
        <v>102</v>
      </c>
    </row>
    <row r="25" spans="2:11" ht="20.100000000000001" customHeight="1">
      <c r="B25" s="60"/>
      <c r="C25" s="61"/>
      <c r="D25" s="64"/>
      <c r="E25" s="102" t="s">
        <v>37</v>
      </c>
      <c r="F25" s="103"/>
      <c r="G25" s="65">
        <f t="shared" si="0"/>
        <v>111.02</v>
      </c>
      <c r="H25" s="65"/>
      <c r="I25" s="100">
        <v>111.02</v>
      </c>
      <c r="J25" s="101"/>
      <c r="K25" s="20" t="s">
        <v>101</v>
      </c>
    </row>
    <row r="26" spans="2:11" ht="20.100000000000001" customHeight="1">
      <c r="B26" s="60"/>
      <c r="C26" s="61"/>
      <c r="D26" s="64"/>
      <c r="E26" s="102" t="s">
        <v>37</v>
      </c>
      <c r="F26" s="103"/>
      <c r="G26" s="65">
        <f t="shared" si="0"/>
        <v>45.72</v>
      </c>
      <c r="H26" s="65"/>
      <c r="I26" s="100">
        <v>45.72</v>
      </c>
      <c r="J26" s="101"/>
      <c r="K26" s="20" t="s">
        <v>103</v>
      </c>
    </row>
    <row r="27" spans="2:11" ht="20.100000000000001" customHeight="1">
      <c r="B27" s="102">
        <v>5</v>
      </c>
      <c r="C27" s="103"/>
      <c r="D27" s="110" t="s">
        <v>38</v>
      </c>
      <c r="E27" s="104"/>
      <c r="F27" s="104"/>
      <c r="G27" s="19">
        <v>0</v>
      </c>
      <c r="H27" s="19"/>
      <c r="I27" s="100"/>
      <c r="J27" s="101"/>
      <c r="K27" s="20"/>
    </row>
    <row r="28" spans="2:11" ht="20.100000000000001" customHeight="1">
      <c r="B28" s="102">
        <v>6</v>
      </c>
      <c r="C28" s="103"/>
      <c r="D28" s="111"/>
      <c r="E28" s="104"/>
      <c r="F28" s="104"/>
      <c r="G28" s="19">
        <v>0</v>
      </c>
      <c r="H28" s="19"/>
      <c r="I28" s="100"/>
      <c r="J28" s="101"/>
      <c r="K28" s="20"/>
    </row>
    <row r="29" spans="2:11" ht="20.100000000000001" customHeight="1">
      <c r="B29" s="102">
        <v>7</v>
      </c>
      <c r="C29" s="103"/>
      <c r="D29" s="112"/>
      <c r="E29" s="104"/>
      <c r="F29" s="104"/>
      <c r="G29" s="19">
        <v>0</v>
      </c>
      <c r="H29" s="19"/>
      <c r="I29" s="100"/>
      <c r="J29" s="101"/>
      <c r="K29" s="20"/>
    </row>
    <row r="30" spans="2:11" ht="20.100000000000001" customHeight="1">
      <c r="B30" s="113" t="s">
        <v>39</v>
      </c>
      <c r="C30" s="116"/>
      <c r="D30" s="116"/>
      <c r="E30" s="116"/>
      <c r="F30" s="114"/>
      <c r="G30" s="21">
        <f>SUM(G11:G29)</f>
        <v>1296.67</v>
      </c>
      <c r="H30" s="21">
        <f>SUM(H11:H29)</f>
        <v>1062.03</v>
      </c>
      <c r="I30" s="117">
        <f>SUM(I11:J29)</f>
        <v>234.64000000000001</v>
      </c>
      <c r="J30" s="118"/>
      <c r="K30" s="22"/>
    </row>
    <row r="31" spans="2:11" ht="20.100000000000001" customHeight="1">
      <c r="B31" s="15"/>
      <c r="C31" s="15"/>
      <c r="D31" s="15"/>
      <c r="E31" s="15"/>
      <c r="F31" s="15"/>
      <c r="G31" s="15"/>
      <c r="H31" s="15"/>
      <c r="I31" s="15"/>
      <c r="J31" s="23"/>
      <c r="K31" s="15"/>
    </row>
    <row r="32" spans="2:11" ht="20.100000000000001" customHeight="1">
      <c r="B32" s="125" t="s">
        <v>29</v>
      </c>
      <c r="C32" s="125"/>
      <c r="D32" s="125"/>
      <c r="E32" s="125"/>
      <c r="F32" s="125"/>
      <c r="G32" s="125" t="s">
        <v>40</v>
      </c>
      <c r="H32" s="125"/>
      <c r="I32" s="125"/>
      <c r="J32" s="125"/>
      <c r="K32" s="17" t="s">
        <v>41</v>
      </c>
    </row>
    <row r="33" spans="1:11" ht="20.100000000000001" customHeight="1">
      <c r="B33" s="115">
        <f>H30</f>
        <v>1062.03</v>
      </c>
      <c r="C33" s="115"/>
      <c r="D33" s="115"/>
      <c r="E33" s="115"/>
      <c r="F33" s="115"/>
      <c r="G33" s="115">
        <f>I30</f>
        <v>234.64000000000001</v>
      </c>
      <c r="H33" s="115"/>
      <c r="I33" s="115"/>
      <c r="J33" s="115"/>
      <c r="K33" s="24">
        <f>SUM(B33:J33)</f>
        <v>1296.67</v>
      </c>
    </row>
    <row r="34" spans="1:11" ht="20.100000000000001" customHeight="1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20.100000000000001" customHeight="1">
      <c r="B35" s="15" t="s">
        <v>42</v>
      </c>
      <c r="C35" s="15"/>
      <c r="D35" s="15"/>
      <c r="E35" s="15"/>
      <c r="F35" s="15" t="s">
        <v>43</v>
      </c>
      <c r="G35" s="15" t="s">
        <v>44</v>
      </c>
      <c r="H35" s="15"/>
      <c r="I35" s="15"/>
      <c r="J35" s="15" t="s">
        <v>45</v>
      </c>
      <c r="K35" s="15"/>
    </row>
    <row r="38" spans="1:11" ht="18.75">
      <c r="A38" s="96" t="s">
        <v>81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</row>
    <row r="40" spans="1:11" ht="20.100000000000001" customHeight="1">
      <c r="B40" s="7"/>
      <c r="C40" s="8"/>
      <c r="D40" s="46" t="s">
        <v>19</v>
      </c>
      <c r="E40" s="46"/>
      <c r="F40" s="105" t="str">
        <f>F5</f>
        <v>安黎欢</v>
      </c>
      <c r="G40" s="105"/>
      <c r="H40" s="46" t="s">
        <v>20</v>
      </c>
      <c r="I40" s="8"/>
      <c r="J40" s="105" t="str">
        <f>J5</f>
        <v>经理</v>
      </c>
      <c r="K40" s="106"/>
    </row>
    <row r="41" spans="1:11" ht="20.100000000000001" customHeight="1">
      <c r="B41" s="9"/>
      <c r="C41" s="10"/>
      <c r="D41" s="11" t="s">
        <v>21</v>
      </c>
      <c r="E41" s="11"/>
      <c r="F41" s="107" t="str">
        <f>F6</f>
        <v>北京</v>
      </c>
      <c r="G41" s="107"/>
      <c r="H41" s="11" t="s">
        <v>22</v>
      </c>
      <c r="I41" s="10"/>
      <c r="J41" s="107" t="str">
        <f>J6</f>
        <v>业务6组</v>
      </c>
      <c r="K41" s="108"/>
    </row>
    <row r="42" spans="1:11" ht="20.100000000000001" customHeight="1">
      <c r="B42" s="9"/>
      <c r="C42" s="10"/>
      <c r="D42" s="11" t="s">
        <v>23</v>
      </c>
      <c r="E42" s="11"/>
      <c r="F42" s="107" t="str">
        <f>F7</f>
        <v>2018年11月23日-12月13日</v>
      </c>
      <c r="G42" s="107"/>
      <c r="H42" s="11" t="s">
        <v>24</v>
      </c>
      <c r="I42" s="12"/>
      <c r="J42" s="107">
        <f>J7</f>
        <v>43451</v>
      </c>
      <c r="K42" s="108"/>
    </row>
    <row r="43" spans="1:11" ht="20.100000000000001" customHeight="1">
      <c r="B43" s="13"/>
      <c r="C43" s="14"/>
      <c r="D43" s="47"/>
      <c r="E43" s="47"/>
      <c r="F43" s="48"/>
      <c r="G43" s="48"/>
      <c r="H43" s="47" t="s">
        <v>80</v>
      </c>
      <c r="I43" s="49"/>
      <c r="J43" s="120" t="str">
        <f>J8</f>
        <v xml:space="preserve"> HMEA-181123-SXY205</v>
      </c>
      <c r="K43" s="121"/>
    </row>
    <row r="44" spans="1:11" ht="20.100000000000001" customHeight="1"/>
    <row r="45" spans="1:11" ht="20.100000000000001" customHeight="1">
      <c r="B45" s="104"/>
      <c r="C45" s="104"/>
      <c r="D45" s="44" t="s">
        <v>86</v>
      </c>
      <c r="E45" s="104" t="s">
        <v>87</v>
      </c>
      <c r="F45" s="104"/>
      <c r="G45" s="19" t="s">
        <v>85</v>
      </c>
      <c r="H45" s="19" t="s">
        <v>83</v>
      </c>
      <c r="I45" s="119" t="s">
        <v>84</v>
      </c>
      <c r="J45" s="119"/>
      <c r="K45" s="45" t="s">
        <v>82</v>
      </c>
    </row>
    <row r="46" spans="1:11" ht="45.75" customHeight="1">
      <c r="B46" s="104">
        <v>1</v>
      </c>
      <c r="C46" s="104"/>
      <c r="D46" s="66" t="s">
        <v>107</v>
      </c>
      <c r="E46" s="122" t="s">
        <v>106</v>
      </c>
      <c r="F46" s="104"/>
      <c r="G46" s="19">
        <v>200</v>
      </c>
      <c r="H46" s="19">
        <v>6</v>
      </c>
      <c r="I46" s="100">
        <f>G46*H46</f>
        <v>1200</v>
      </c>
      <c r="J46" s="101"/>
      <c r="K46" s="25"/>
    </row>
    <row r="47" spans="1:11" ht="20.100000000000001" customHeight="1">
      <c r="B47" s="104">
        <v>2</v>
      </c>
      <c r="C47" s="104"/>
      <c r="D47" s="43" t="s">
        <v>108</v>
      </c>
      <c r="E47" s="104" t="s">
        <v>109</v>
      </c>
      <c r="F47" s="104"/>
      <c r="G47" s="19">
        <v>100</v>
      </c>
      <c r="H47" s="19">
        <v>4</v>
      </c>
      <c r="I47" s="100">
        <f t="shared" ref="I47:I49" si="1">G47*H47</f>
        <v>400</v>
      </c>
      <c r="J47" s="101"/>
      <c r="K47" s="25"/>
    </row>
    <row r="48" spans="1:11" ht="20.100000000000001" customHeight="1">
      <c r="B48" s="104">
        <v>3</v>
      </c>
      <c r="C48" s="104"/>
      <c r="D48" s="43" t="s">
        <v>110</v>
      </c>
      <c r="E48" s="104" t="s">
        <v>111</v>
      </c>
      <c r="F48" s="104"/>
      <c r="G48" s="65">
        <v>100</v>
      </c>
      <c r="H48" s="65">
        <v>4</v>
      </c>
      <c r="I48" s="100">
        <f t="shared" ref="I48" si="2">G48*H48</f>
        <v>400</v>
      </c>
      <c r="J48" s="101"/>
      <c r="K48" s="25"/>
    </row>
    <row r="49" spans="2:11" ht="20.100000000000001" customHeight="1">
      <c r="B49" s="104">
        <v>4</v>
      </c>
      <c r="C49" s="104"/>
      <c r="D49" s="43" t="s">
        <v>112</v>
      </c>
      <c r="E49" s="104" t="s">
        <v>113</v>
      </c>
      <c r="F49" s="104"/>
      <c r="G49" s="19">
        <v>100</v>
      </c>
      <c r="H49" s="19">
        <v>5</v>
      </c>
      <c r="I49" s="100">
        <f t="shared" si="1"/>
        <v>500</v>
      </c>
      <c r="J49" s="101"/>
      <c r="K49" s="25"/>
    </row>
    <row r="50" spans="2:11" ht="20.100000000000001" customHeight="1">
      <c r="B50" s="113" t="s">
        <v>39</v>
      </c>
      <c r="C50" s="116"/>
      <c r="D50" s="116"/>
      <c r="E50" s="116"/>
      <c r="F50" s="114"/>
      <c r="G50" s="21"/>
      <c r="H50" s="21">
        <f>SUM(H31:H49)</f>
        <v>19</v>
      </c>
      <c r="I50" s="117">
        <f>SUM(I46:J49)</f>
        <v>2500</v>
      </c>
      <c r="J50" s="118"/>
      <c r="K50" s="22"/>
    </row>
    <row r="51" spans="2:11" ht="20.100000000000001" customHeight="1">
      <c r="B51" s="15" t="s">
        <v>42</v>
      </c>
      <c r="C51" s="15"/>
      <c r="D51" s="15"/>
      <c r="E51" s="15"/>
      <c r="F51" s="15" t="s">
        <v>43</v>
      </c>
      <c r="G51" s="15" t="s">
        <v>44</v>
      </c>
      <c r="H51" s="15"/>
      <c r="I51" s="15"/>
      <c r="J51" s="15" t="s">
        <v>45</v>
      </c>
      <c r="K51" s="15"/>
    </row>
  </sheetData>
  <mergeCells count="82">
    <mergeCell ref="I48:J48"/>
    <mergeCell ref="B48:C48"/>
    <mergeCell ref="B27:C27"/>
    <mergeCell ref="A38:K38"/>
    <mergeCell ref="B33:F33"/>
    <mergeCell ref="I29:J29"/>
    <mergeCell ref="I30:J30"/>
    <mergeCell ref="E27:F27"/>
    <mergeCell ref="I27:J27"/>
    <mergeCell ref="E28:F28"/>
    <mergeCell ref="I28:J28"/>
    <mergeCell ref="E29:F29"/>
    <mergeCell ref="B29:C29"/>
    <mergeCell ref="E23:F23"/>
    <mergeCell ref="E24:F24"/>
    <mergeCell ref="E25:F25"/>
    <mergeCell ref="E26:F26"/>
    <mergeCell ref="I26:J26"/>
    <mergeCell ref="J8:K8"/>
    <mergeCell ref="B46:C46"/>
    <mergeCell ref="E46:F46"/>
    <mergeCell ref="I46:J46"/>
    <mergeCell ref="E22:F22"/>
    <mergeCell ref="E10:F10"/>
    <mergeCell ref="E11:F11"/>
    <mergeCell ref="B10:C10"/>
    <mergeCell ref="B11:C11"/>
    <mergeCell ref="B12:C12"/>
    <mergeCell ref="E12:F12"/>
    <mergeCell ref="D11:D22"/>
    <mergeCell ref="B21:C21"/>
    <mergeCell ref="B30:F30"/>
    <mergeCell ref="B32:F32"/>
    <mergeCell ref="E13:F13"/>
    <mergeCell ref="B50:F50"/>
    <mergeCell ref="I50:J50"/>
    <mergeCell ref="F40:G40"/>
    <mergeCell ref="J40:K40"/>
    <mergeCell ref="F41:G41"/>
    <mergeCell ref="J41:K41"/>
    <mergeCell ref="F42:G42"/>
    <mergeCell ref="J42:K42"/>
    <mergeCell ref="B47:C47"/>
    <mergeCell ref="E47:F47"/>
    <mergeCell ref="I47:J47"/>
    <mergeCell ref="B45:C45"/>
    <mergeCell ref="E45:F45"/>
    <mergeCell ref="I45:J45"/>
    <mergeCell ref="J43:K43"/>
    <mergeCell ref="E48:F48"/>
    <mergeCell ref="B3:K3"/>
    <mergeCell ref="B28:C28"/>
    <mergeCell ref="J5:K5"/>
    <mergeCell ref="J6:K6"/>
    <mergeCell ref="J7:K7"/>
    <mergeCell ref="I21:J21"/>
    <mergeCell ref="F5:G5"/>
    <mergeCell ref="F6:G6"/>
    <mergeCell ref="F7:G7"/>
    <mergeCell ref="D27:D29"/>
    <mergeCell ref="I22:J22"/>
    <mergeCell ref="I10:J10"/>
    <mergeCell ref="I11:J11"/>
    <mergeCell ref="B22:C22"/>
    <mergeCell ref="I24:J24"/>
    <mergeCell ref="I25:J25"/>
    <mergeCell ref="I12:J12"/>
    <mergeCell ref="E21:F21"/>
    <mergeCell ref="B49:C49"/>
    <mergeCell ref="E49:F49"/>
    <mergeCell ref="I49:J49"/>
    <mergeCell ref="G33:J33"/>
    <mergeCell ref="I13:J13"/>
    <mergeCell ref="E14:F14"/>
    <mergeCell ref="I14:J14"/>
    <mergeCell ref="G32:J32"/>
    <mergeCell ref="E15:F15"/>
    <mergeCell ref="E16:F16"/>
    <mergeCell ref="E17:F17"/>
    <mergeCell ref="E18:F18"/>
    <mergeCell ref="E19:F19"/>
    <mergeCell ref="E20:F20"/>
  </mergeCells>
  <phoneticPr fontId="1" type="noConversion"/>
  <pageMargins left="0.7" right="0.7" top="0.75" bottom="0.75" header="0.3" footer="0.3"/>
  <pageSetup paperSize="9" scale="7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2018-12-18T03:25:24Z</cp:lastPrinted>
  <dcterms:created xsi:type="dcterms:W3CDTF">2014-04-15T08:52:03Z</dcterms:created>
  <dcterms:modified xsi:type="dcterms:W3CDTF">2018-12-18T03:29:47Z</dcterms:modified>
</cp:coreProperties>
</file>