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/>
  <mc:AlternateContent xmlns:mc="http://schemas.openxmlformats.org/markup-compatibility/2006">
    <mc:Choice Requires="x15">
      <x15ac:absPath xmlns:x15ac="http://schemas.microsoft.com/office/spreadsheetml/2010/11/ac" url="C:\Users\囧丸囧丸\Desktop\"/>
    </mc:Choice>
  </mc:AlternateContent>
  <bookViews>
    <workbookView xWindow="0" yWindow="0" windowWidth="20940" windowHeight="11330"/>
  </bookViews>
  <sheets>
    <sheet name="Sheet1" sheetId="4" r:id="rId1"/>
  </sheets>
  <calcPr calcId="162913" concurrentCalc="0"/>
</workbook>
</file>

<file path=xl/calcChain.xml><?xml version="1.0" encoding="utf-8"?>
<calcChain xmlns="http://schemas.openxmlformats.org/spreadsheetml/2006/main">
  <c r="H31" i="4" l="1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19" i="4"/>
  <c r="H20" i="4"/>
  <c r="H21" i="4"/>
  <c r="H22" i="4"/>
  <c r="H23" i="4"/>
  <c r="H24" i="4"/>
  <c r="H25" i="4"/>
  <c r="H26" i="4"/>
  <c r="H27" i="4"/>
  <c r="H28" i="4"/>
  <c r="H29" i="4"/>
  <c r="H14" i="4"/>
  <c r="H15" i="4"/>
  <c r="H16" i="4"/>
  <c r="H6" i="4"/>
  <c r="H7" i="4"/>
  <c r="H8" i="4"/>
  <c r="H9" i="4"/>
  <c r="H10" i="4"/>
  <c r="H11" i="4"/>
  <c r="H65" i="4"/>
  <c r="H66" i="4"/>
  <c r="H67" i="4"/>
  <c r="H68" i="4"/>
</calcChain>
</file>

<file path=xl/sharedStrings.xml><?xml version="1.0" encoding="utf-8"?>
<sst xmlns="http://schemas.openxmlformats.org/spreadsheetml/2006/main" count="149" uniqueCount="83">
  <si>
    <t>结算单</t>
  </si>
  <si>
    <t>序号</t>
  </si>
  <si>
    <t>项目</t>
  </si>
  <si>
    <t>描述</t>
  </si>
  <si>
    <t>数量</t>
  </si>
  <si>
    <t>单位</t>
  </si>
  <si>
    <t>天</t>
  </si>
  <si>
    <t>单价</t>
  </si>
  <si>
    <t>总额</t>
  </si>
  <si>
    <t>住宿酒店：西安天朗森柏大酒店</t>
  </si>
  <si>
    <t>实际发生如下</t>
  </si>
  <si>
    <t>住宿费</t>
  </si>
  <si>
    <t>间</t>
  </si>
  <si>
    <t>项目小计</t>
  </si>
  <si>
    <t>会场</t>
  </si>
  <si>
    <t>主会场</t>
  </si>
  <si>
    <t>圣庭宴会厅 3.5天 含led</t>
  </si>
  <si>
    <t>小会议室</t>
  </si>
  <si>
    <t xml:space="preserve">百合厅1+2 220平米， </t>
  </si>
  <si>
    <t>用餐</t>
  </si>
  <si>
    <t>2017/9/3午餐</t>
  </si>
  <si>
    <t>桌</t>
  </si>
  <si>
    <t>2017/9/4午餐（桌餐）</t>
  </si>
  <si>
    <t>次</t>
  </si>
  <si>
    <t>2017/9/4晚餐（桌餐）</t>
  </si>
  <si>
    <t>2017/9/4晚餐</t>
  </si>
  <si>
    <t>人</t>
  </si>
  <si>
    <t>2017/9/5午餐</t>
  </si>
  <si>
    <t>2017/9/5晚餐</t>
  </si>
  <si>
    <t>2017/9/6午餐</t>
  </si>
  <si>
    <t>2017/9/6晚餐</t>
  </si>
  <si>
    <t>2017/9/7午餐</t>
  </si>
  <si>
    <t>2017/9/7晚餐</t>
  </si>
  <si>
    <t>其他</t>
  </si>
  <si>
    <t>用车</t>
  </si>
  <si>
    <t xml:space="preserve">3日 GL8接机 </t>
  </si>
  <si>
    <t>趟</t>
  </si>
  <si>
    <t xml:space="preserve">3日 小车接机 </t>
  </si>
  <si>
    <t xml:space="preserve">4日小车接机 </t>
  </si>
  <si>
    <t xml:space="preserve">4日GL8接机 </t>
  </si>
  <si>
    <t xml:space="preserve">4日考斯特接机 </t>
  </si>
  <si>
    <t xml:space="preserve">4日考斯特高铁 </t>
  </si>
  <si>
    <t xml:space="preserve">4日GL8接高铁 </t>
  </si>
  <si>
    <t xml:space="preserve">4日GL8备车 </t>
  </si>
  <si>
    <t xml:space="preserve">5日GL8备车 </t>
  </si>
  <si>
    <t xml:space="preserve">5日小车接机 </t>
  </si>
  <si>
    <t xml:space="preserve">5日小车送机 </t>
  </si>
  <si>
    <t xml:space="preserve">5日GL8送机 </t>
  </si>
  <si>
    <t xml:space="preserve">6日GL8备车 </t>
  </si>
  <si>
    <t xml:space="preserve">6日小车送机 </t>
  </si>
  <si>
    <t xml:space="preserve">6日小车接机 </t>
  </si>
  <si>
    <t>7日GL8备车</t>
  </si>
  <si>
    <t xml:space="preserve">7日小车送机 </t>
  </si>
  <si>
    <t xml:space="preserve">8日小车送高铁 </t>
  </si>
  <si>
    <t xml:space="preserve">8日小车送机 </t>
  </si>
  <si>
    <t xml:space="preserve">8日GL8送机 </t>
  </si>
  <si>
    <t xml:space="preserve">8日GL8送高铁 </t>
  </si>
  <si>
    <t xml:space="preserve">8日考斯特送机 </t>
  </si>
  <si>
    <t>培训材料</t>
  </si>
  <si>
    <t>报到处桌牌（1份）、指示水牌（5-6个）、坐席牌（需制作120份）、胸牌（120份）、组牌（预计8-10个）、培训手册（需制作120份）等设计、排版、制作</t>
  </si>
  <si>
    <t>购书</t>
  </si>
  <si>
    <t>智能时代25本</t>
  </si>
  <si>
    <t>本</t>
  </si>
  <si>
    <t>摄影</t>
  </si>
  <si>
    <t>现场拍照、录像</t>
  </si>
  <si>
    <t>其他物品</t>
  </si>
  <si>
    <t>白板（酒店免费提供）、白板纸、白板笔（红色、黑色各一盒）、讲台花、中性笔（120只）、A4纸（红、白各一包）、小闹钟（计时）等培训教具</t>
  </si>
  <si>
    <t>会务对接人员</t>
  </si>
  <si>
    <t>3日1人 4日8人 5日3人 6日3人 7日3人 8日3人</t>
  </si>
  <si>
    <t>报销</t>
  </si>
  <si>
    <t>给郭老师现金</t>
  </si>
  <si>
    <t>茶歇</t>
  </si>
  <si>
    <t>会议茶歇</t>
  </si>
  <si>
    <t>4日晚餐</t>
  </si>
  <si>
    <t>外用晚餐</t>
  </si>
  <si>
    <t>5日晚餐</t>
  </si>
  <si>
    <t>6日晚餐</t>
  </si>
  <si>
    <t>7日晚餐</t>
  </si>
  <si>
    <t>小计</t>
  </si>
  <si>
    <t xml:space="preserve"> </t>
  </si>
  <si>
    <t>会务公司服务费</t>
  </si>
  <si>
    <t>税费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</si>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</sst>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&quot;￥&quot;#,##0.00_);[Red]\(&quot;￥&quot;#,##0.00\)"/>
    <numFmt numFmtId="179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54">
    <xf numFmtId="0" fontId="0" fillId="0" borderId="0" xfId="0"/>
    <xf numFmtId="0" fontId="1" fillId="0" borderId="0" xfId="1" applyFont="1">
      <alignment vertical="center"/>
    </xf>
    <xf numFmtId="0" fontId="2" fillId="0" borderId="0" xfId="1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179" fontId="1" fillId="2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58" fontId="2" fillId="0" borderId="1" xfId="1" applyNumberFormat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178" fontId="2" fillId="4" borderId="1" xfId="1" applyNumberFormat="1" applyFont="1" applyFill="1" applyBorder="1" applyAlignment="1">
      <alignment horizontal="center" vertical="center"/>
    </xf>
    <xf numFmtId="58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4" fillId="3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常规" xfId="0" builtinId="0"/>
    <cellStyle name="普通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zoomScale="80" zoomScaleNormal="80" workbookViewId="0">
      <selection activeCell="E20" sqref="E20"/>
    </sheetView>
  </sheetViews>
  <sheetFormatPr defaultColWidth="8.7265625" defaultRowHeight="14" x14ac:dyDescent="0.25"/>
  <cols>
    <col min="2" max="2" width="17.453125" customWidth="1"/>
    <col min="3" max="3" width="28.1796875" customWidth="1"/>
    <col min="4" max="8" width="18.6328125" customWidth="1"/>
  </cols>
  <sheetData>
    <row r="1" spans="1:8" x14ac:dyDescent="0.25">
      <c r="C1" s="53" t="s">
        <v>0</v>
      </c>
      <c r="D1" s="53"/>
      <c r="E1" s="53"/>
      <c r="F1" s="53"/>
    </row>
    <row r="2" spans="1:8" x14ac:dyDescent="0.25">
      <c r="C2" s="53"/>
      <c r="D2" s="53"/>
      <c r="E2" s="53"/>
      <c r="F2" s="53"/>
    </row>
    <row r="3" spans="1:8" s="1" customFormat="1" ht="20.149999999999999" customHeight="1" x14ac:dyDescent="0.25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7" t="s">
        <v>8</v>
      </c>
    </row>
    <row r="4" spans="1:8" s="2" customFormat="1" ht="20.149999999999999" customHeight="1" x14ac:dyDescent="0.25">
      <c r="A4" s="35" t="s">
        <v>9</v>
      </c>
      <c r="B4" s="36"/>
      <c r="C4" s="36"/>
      <c r="D4" s="36"/>
      <c r="E4" s="36"/>
      <c r="F4" s="36"/>
      <c r="G4" s="36"/>
      <c r="H4" s="36"/>
    </row>
    <row r="5" spans="1:8" s="2" customFormat="1" ht="20.149999999999999" customHeight="1" x14ac:dyDescent="0.25">
      <c r="A5" s="8"/>
      <c r="B5" s="37" t="s">
        <v>10</v>
      </c>
      <c r="C5" s="38"/>
      <c r="D5" s="38"/>
      <c r="E5" s="38"/>
      <c r="F5" s="38"/>
      <c r="G5" s="38"/>
      <c r="H5" s="38"/>
    </row>
    <row r="6" spans="1:8" s="2" customFormat="1" ht="20.149999999999999" customHeight="1" x14ac:dyDescent="0.25">
      <c r="A6" s="8">
        <v>1</v>
      </c>
      <c r="B6" s="9" t="s">
        <v>11</v>
      </c>
      <c r="C6" s="10">
        <v>42981</v>
      </c>
      <c r="D6" s="8">
        <v>4</v>
      </c>
      <c r="E6" s="8" t="s">
        <v>12</v>
      </c>
      <c r="F6" s="8">
        <v>1</v>
      </c>
      <c r="G6" s="11">
        <v>325</v>
      </c>
      <c r="H6" s="11">
        <f t="shared" ref="H6:H10" si="0">D6*F6*G6</f>
        <v>1300</v>
      </c>
    </row>
    <row r="7" spans="1:8" s="2" customFormat="1" ht="20.149999999999999" customHeight="1" x14ac:dyDescent="0.25">
      <c r="A7" s="8">
        <v>2</v>
      </c>
      <c r="B7" s="9" t="s">
        <v>11</v>
      </c>
      <c r="C7" s="10">
        <v>42982</v>
      </c>
      <c r="D7" s="8">
        <v>65</v>
      </c>
      <c r="E7" s="8" t="s">
        <v>12</v>
      </c>
      <c r="F7" s="8">
        <v>1</v>
      </c>
      <c r="G7" s="11">
        <v>325</v>
      </c>
      <c r="H7" s="11">
        <f t="shared" si="0"/>
        <v>21125</v>
      </c>
    </row>
    <row r="8" spans="1:8" s="2" customFormat="1" ht="20.149999999999999" customHeight="1" x14ac:dyDescent="0.25">
      <c r="A8" s="8">
        <v>3</v>
      </c>
      <c r="B8" s="9" t="s">
        <v>11</v>
      </c>
      <c r="C8" s="10">
        <v>42983</v>
      </c>
      <c r="D8" s="8">
        <v>63</v>
      </c>
      <c r="E8" s="8" t="s">
        <v>12</v>
      </c>
      <c r="F8" s="8">
        <v>1</v>
      </c>
      <c r="G8" s="11">
        <v>325</v>
      </c>
      <c r="H8" s="11">
        <f t="shared" si="0"/>
        <v>20475</v>
      </c>
    </row>
    <row r="9" spans="1:8" s="2" customFormat="1" ht="20.149999999999999" customHeight="1" x14ac:dyDescent="0.25">
      <c r="A9" s="8">
        <v>4</v>
      </c>
      <c r="B9" s="9" t="s">
        <v>11</v>
      </c>
      <c r="C9" s="10">
        <v>42984</v>
      </c>
      <c r="D9" s="8">
        <v>65</v>
      </c>
      <c r="E9" s="8" t="s">
        <v>12</v>
      </c>
      <c r="F9" s="8">
        <v>1</v>
      </c>
      <c r="G9" s="11">
        <v>325</v>
      </c>
      <c r="H9" s="11">
        <f t="shared" si="0"/>
        <v>21125</v>
      </c>
    </row>
    <row r="10" spans="1:8" s="2" customFormat="1" ht="20.149999999999999" customHeight="1" x14ac:dyDescent="0.25">
      <c r="A10" s="8">
        <v>5</v>
      </c>
      <c r="B10" s="9" t="s">
        <v>11</v>
      </c>
      <c r="C10" s="10">
        <v>42985</v>
      </c>
      <c r="D10" s="8">
        <v>61.5</v>
      </c>
      <c r="E10" s="8" t="s">
        <v>12</v>
      </c>
      <c r="F10" s="8">
        <v>1</v>
      </c>
      <c r="G10" s="11">
        <v>325</v>
      </c>
      <c r="H10" s="11">
        <f t="shared" si="0"/>
        <v>19987.5</v>
      </c>
    </row>
    <row r="11" spans="1:8" s="2" customFormat="1" ht="20.149999999999999" customHeight="1" x14ac:dyDescent="0.25">
      <c r="A11" s="8"/>
      <c r="B11" s="39" t="s">
        <v>13</v>
      </c>
      <c r="C11" s="40"/>
      <c r="D11" s="40"/>
      <c r="E11" s="40"/>
      <c r="F11" s="40"/>
      <c r="G11" s="41"/>
      <c r="H11" s="13">
        <f>SUM(H6:H10)</f>
        <v>84012.5</v>
      </c>
    </row>
    <row r="12" spans="1:8" s="2" customFormat="1" ht="20.149999999999999" customHeight="1" x14ac:dyDescent="0.25">
      <c r="A12" s="42" t="s">
        <v>14</v>
      </c>
      <c r="B12" s="42"/>
      <c r="C12" s="42"/>
      <c r="D12" s="42"/>
      <c r="E12" s="42"/>
      <c r="F12" s="42"/>
      <c r="G12" s="42"/>
      <c r="H12" s="42"/>
    </row>
    <row r="13" spans="1:8" s="2" customFormat="1" ht="20.149999999999999" customHeight="1" x14ac:dyDescent="0.25">
      <c r="A13" s="8"/>
      <c r="B13" s="37" t="s">
        <v>13</v>
      </c>
      <c r="C13" s="38"/>
      <c r="D13" s="38"/>
      <c r="E13" s="38"/>
      <c r="F13" s="38"/>
      <c r="G13" s="38"/>
      <c r="H13" s="38"/>
    </row>
    <row r="14" spans="1:8" s="2" customFormat="1" ht="31.5" customHeight="1" x14ac:dyDescent="0.25">
      <c r="A14" s="8">
        <v>1</v>
      </c>
      <c r="B14" s="9" t="s">
        <v>15</v>
      </c>
      <c r="C14" s="14" t="s">
        <v>16</v>
      </c>
      <c r="D14" s="8">
        <v>1</v>
      </c>
      <c r="E14" s="8" t="s">
        <v>12</v>
      </c>
      <c r="F14" s="8">
        <v>3.5</v>
      </c>
      <c r="G14" s="11">
        <v>12000</v>
      </c>
      <c r="H14" s="11">
        <f>D14*F14*G14</f>
        <v>42000</v>
      </c>
    </row>
    <row r="15" spans="1:8" s="2" customFormat="1" ht="20.25" customHeight="1" x14ac:dyDescent="0.25">
      <c r="A15" s="8">
        <v>2</v>
      </c>
      <c r="B15" s="9" t="s">
        <v>17</v>
      </c>
      <c r="C15" s="14" t="s">
        <v>18</v>
      </c>
      <c r="D15" s="8">
        <v>1</v>
      </c>
      <c r="E15" s="8">
        <v>1</v>
      </c>
      <c r="F15" s="8">
        <v>1</v>
      </c>
      <c r="G15" s="11">
        <v>3000</v>
      </c>
      <c r="H15" s="11">
        <f>D15*F15*G15</f>
        <v>3000</v>
      </c>
    </row>
    <row r="16" spans="1:8" s="2" customFormat="1" ht="20.149999999999999" customHeight="1" x14ac:dyDescent="0.25">
      <c r="A16" s="8"/>
      <c r="B16" s="39" t="s">
        <v>13</v>
      </c>
      <c r="C16" s="40"/>
      <c r="D16" s="40"/>
      <c r="E16" s="40"/>
      <c r="F16" s="40"/>
      <c r="G16" s="41"/>
      <c r="H16" s="13">
        <f>SUM(H14:H15)</f>
        <v>45000</v>
      </c>
    </row>
    <row r="17" spans="1:8" s="2" customFormat="1" ht="20.149999999999999" customHeight="1" x14ac:dyDescent="0.25">
      <c r="A17" s="42" t="s">
        <v>19</v>
      </c>
      <c r="B17" s="42"/>
      <c r="C17" s="42"/>
      <c r="D17" s="42"/>
      <c r="E17" s="42"/>
      <c r="F17" s="42"/>
      <c r="G17" s="42"/>
      <c r="H17" s="42"/>
    </row>
    <row r="18" spans="1:8" s="3" customFormat="1" ht="20.149999999999999" customHeight="1" x14ac:dyDescent="0.25">
      <c r="A18" s="15"/>
      <c r="B18" s="37" t="s">
        <v>13</v>
      </c>
      <c r="C18" s="38"/>
      <c r="D18" s="38"/>
      <c r="E18" s="38"/>
      <c r="F18" s="38"/>
      <c r="G18" s="38"/>
      <c r="H18" s="38"/>
    </row>
    <row r="19" spans="1:8" s="3" customFormat="1" ht="20.149999999999999" customHeight="1" x14ac:dyDescent="0.25">
      <c r="A19" s="15"/>
      <c r="B19" s="12" t="s">
        <v>19</v>
      </c>
      <c r="C19" s="10" t="s">
        <v>20</v>
      </c>
      <c r="D19" s="8">
        <v>1</v>
      </c>
      <c r="E19" s="8" t="s">
        <v>21</v>
      </c>
      <c r="F19" s="8">
        <v>1</v>
      </c>
      <c r="G19" s="11">
        <v>818</v>
      </c>
      <c r="H19" s="11">
        <f t="shared" ref="H19:H28" si="1">G19*F19*D19</f>
        <v>818</v>
      </c>
    </row>
    <row r="20" spans="1:8" s="3" customFormat="1" ht="20.149999999999999" customHeight="1" x14ac:dyDescent="0.25">
      <c r="A20" s="15"/>
      <c r="B20" s="12" t="s">
        <v>19</v>
      </c>
      <c r="C20" s="10" t="s">
        <v>22</v>
      </c>
      <c r="D20" s="8">
        <v>1</v>
      </c>
      <c r="E20" s="8" t="s">
        <v>23</v>
      </c>
      <c r="F20" s="8">
        <v>1</v>
      </c>
      <c r="G20" s="11">
        <v>4818</v>
      </c>
      <c r="H20" s="11">
        <f t="shared" si="1"/>
        <v>4818</v>
      </c>
    </row>
    <row r="21" spans="1:8" s="3" customFormat="1" ht="20.149999999999999" customHeight="1" x14ac:dyDescent="0.25">
      <c r="A21" s="15"/>
      <c r="B21" s="12" t="s">
        <v>19</v>
      </c>
      <c r="C21" s="10" t="s">
        <v>24</v>
      </c>
      <c r="D21" s="8">
        <v>1</v>
      </c>
      <c r="E21" s="8" t="s">
        <v>23</v>
      </c>
      <c r="F21" s="8">
        <v>1</v>
      </c>
      <c r="G21" s="11">
        <v>2000</v>
      </c>
      <c r="H21" s="11">
        <f t="shared" si="1"/>
        <v>2000</v>
      </c>
    </row>
    <row r="22" spans="1:8" s="3" customFormat="1" ht="20.149999999999999" customHeight="1" x14ac:dyDescent="0.25">
      <c r="A22" s="15"/>
      <c r="B22" s="12" t="s">
        <v>19</v>
      </c>
      <c r="C22" s="10" t="s">
        <v>25</v>
      </c>
      <c r="D22" s="8">
        <v>17</v>
      </c>
      <c r="E22" s="8" t="s">
        <v>26</v>
      </c>
      <c r="F22" s="8">
        <v>1</v>
      </c>
      <c r="G22" s="11">
        <v>80</v>
      </c>
      <c r="H22" s="11">
        <f t="shared" si="1"/>
        <v>1360</v>
      </c>
    </row>
    <row r="23" spans="1:8" s="3" customFormat="1" ht="20.149999999999999" customHeight="1" x14ac:dyDescent="0.25">
      <c r="A23" s="15"/>
      <c r="B23" s="12" t="s">
        <v>19</v>
      </c>
      <c r="C23" s="10" t="s">
        <v>27</v>
      </c>
      <c r="D23" s="8">
        <v>114</v>
      </c>
      <c r="E23" s="8" t="s">
        <v>26</v>
      </c>
      <c r="F23" s="8">
        <v>1</v>
      </c>
      <c r="G23" s="11">
        <v>80</v>
      </c>
      <c r="H23" s="11">
        <f t="shared" si="1"/>
        <v>9120</v>
      </c>
    </row>
    <row r="24" spans="1:8" s="3" customFormat="1" ht="20.149999999999999" customHeight="1" x14ac:dyDescent="0.25">
      <c r="A24" s="15"/>
      <c r="B24" s="12" t="s">
        <v>19</v>
      </c>
      <c r="C24" s="10" t="s">
        <v>28</v>
      </c>
      <c r="D24" s="8">
        <v>50</v>
      </c>
      <c r="E24" s="8" t="s">
        <v>26</v>
      </c>
      <c r="F24" s="8">
        <v>1</v>
      </c>
      <c r="G24" s="11">
        <v>80</v>
      </c>
      <c r="H24" s="11">
        <f t="shared" si="1"/>
        <v>4000</v>
      </c>
    </row>
    <row r="25" spans="1:8" s="3" customFormat="1" ht="20.149999999999999" customHeight="1" x14ac:dyDescent="0.25">
      <c r="A25" s="15"/>
      <c r="B25" s="12" t="s">
        <v>19</v>
      </c>
      <c r="C25" s="10" t="s">
        <v>29</v>
      </c>
      <c r="D25" s="8">
        <v>99</v>
      </c>
      <c r="E25" s="8" t="s">
        <v>26</v>
      </c>
      <c r="F25" s="8">
        <v>1</v>
      </c>
      <c r="G25" s="11">
        <v>80</v>
      </c>
      <c r="H25" s="11">
        <f t="shared" si="1"/>
        <v>7920</v>
      </c>
    </row>
    <row r="26" spans="1:8" s="3" customFormat="1" ht="20.149999999999999" customHeight="1" x14ac:dyDescent="0.25">
      <c r="A26" s="15"/>
      <c r="B26" s="12" t="s">
        <v>19</v>
      </c>
      <c r="C26" s="10" t="s">
        <v>30</v>
      </c>
      <c r="D26" s="8">
        <v>50</v>
      </c>
      <c r="E26" s="8" t="s">
        <v>26</v>
      </c>
      <c r="F26" s="8">
        <v>1</v>
      </c>
      <c r="G26" s="11">
        <v>80</v>
      </c>
      <c r="H26" s="11">
        <f t="shared" si="1"/>
        <v>4000</v>
      </c>
    </row>
    <row r="27" spans="1:8" s="3" customFormat="1" ht="20.149999999999999" customHeight="1" x14ac:dyDescent="0.25">
      <c r="A27" s="15"/>
      <c r="B27" s="12" t="s">
        <v>19</v>
      </c>
      <c r="C27" s="10" t="s">
        <v>31</v>
      </c>
      <c r="D27" s="8">
        <v>90</v>
      </c>
      <c r="E27" s="8" t="s">
        <v>26</v>
      </c>
      <c r="F27" s="8">
        <v>1</v>
      </c>
      <c r="G27" s="11">
        <v>80</v>
      </c>
      <c r="H27" s="11">
        <f t="shared" si="1"/>
        <v>7200</v>
      </c>
    </row>
    <row r="28" spans="1:8" s="3" customFormat="1" ht="20.149999999999999" customHeight="1" x14ac:dyDescent="0.25">
      <c r="A28" s="15"/>
      <c r="B28" s="12" t="s">
        <v>19</v>
      </c>
      <c r="C28" s="10" t="s">
        <v>32</v>
      </c>
      <c r="D28" s="8">
        <v>50</v>
      </c>
      <c r="E28" s="8" t="s">
        <v>26</v>
      </c>
      <c r="F28" s="8">
        <v>1</v>
      </c>
      <c r="G28" s="11">
        <v>80</v>
      </c>
      <c r="H28" s="11">
        <f t="shared" si="1"/>
        <v>4000</v>
      </c>
    </row>
    <row r="29" spans="1:8" s="3" customFormat="1" ht="20.149999999999999" customHeight="1" x14ac:dyDescent="0.25">
      <c r="A29" s="15"/>
      <c r="B29" s="39" t="s">
        <v>13</v>
      </c>
      <c r="C29" s="40"/>
      <c r="D29" s="40"/>
      <c r="E29" s="40"/>
      <c r="F29" s="40"/>
      <c r="G29" s="41"/>
      <c r="H29" s="13">
        <f>SUM(H19:H28)</f>
        <v>45236</v>
      </c>
    </row>
    <row r="30" spans="1:8" s="4" customFormat="1" ht="20.149999999999999" customHeight="1" x14ac:dyDescent="0.25">
      <c r="A30" s="43" t="s">
        <v>33</v>
      </c>
      <c r="B30" s="43"/>
      <c r="C30" s="43"/>
      <c r="D30" s="43"/>
      <c r="E30" s="43"/>
      <c r="F30" s="43"/>
      <c r="G30" s="43"/>
      <c r="H30" s="43"/>
    </row>
    <row r="31" spans="1:8" s="4" customFormat="1" ht="20.149999999999999" customHeight="1" x14ac:dyDescent="0.25">
      <c r="A31" s="16">
        <v>1</v>
      </c>
      <c r="B31" s="52" t="s">
        <v>34</v>
      </c>
      <c r="C31" s="17" t="s">
        <v>35</v>
      </c>
      <c r="D31" s="17">
        <v>2</v>
      </c>
      <c r="E31" s="18" t="s">
        <v>36</v>
      </c>
      <c r="F31" s="19">
        <v>1</v>
      </c>
      <c r="G31" s="11">
        <v>370</v>
      </c>
      <c r="H31" s="11">
        <f t="shared" ref="H31:H58" si="2">G31*F31*D31</f>
        <v>740</v>
      </c>
    </row>
    <row r="32" spans="1:8" s="4" customFormat="1" ht="20.149999999999999" customHeight="1" x14ac:dyDescent="0.25">
      <c r="A32" s="16">
        <v>2</v>
      </c>
      <c r="B32" s="52"/>
      <c r="C32" s="17" t="s">
        <v>37</v>
      </c>
      <c r="D32" s="17">
        <v>5</v>
      </c>
      <c r="E32" s="18" t="s">
        <v>36</v>
      </c>
      <c r="F32" s="19">
        <v>1</v>
      </c>
      <c r="G32" s="11">
        <v>260</v>
      </c>
      <c r="H32" s="11">
        <f t="shared" si="2"/>
        <v>1300</v>
      </c>
    </row>
    <row r="33" spans="1:8" s="4" customFormat="1" ht="20.149999999999999" customHeight="1" x14ac:dyDescent="0.25">
      <c r="A33" s="16">
        <v>3</v>
      </c>
      <c r="B33" s="52"/>
      <c r="C33" s="17" t="s">
        <v>38</v>
      </c>
      <c r="D33" s="17">
        <v>18</v>
      </c>
      <c r="E33" s="18" t="s">
        <v>36</v>
      </c>
      <c r="F33" s="19">
        <v>1</v>
      </c>
      <c r="G33" s="11">
        <v>260</v>
      </c>
      <c r="H33" s="11">
        <f t="shared" si="2"/>
        <v>4680</v>
      </c>
    </row>
    <row r="34" spans="1:8" s="4" customFormat="1" ht="20.149999999999999" customHeight="1" x14ac:dyDescent="0.25">
      <c r="A34" s="16">
        <v>4</v>
      </c>
      <c r="B34" s="52"/>
      <c r="C34" s="17" t="s">
        <v>39</v>
      </c>
      <c r="D34" s="17">
        <v>9</v>
      </c>
      <c r="E34" s="18" t="s">
        <v>36</v>
      </c>
      <c r="F34" s="19">
        <v>1</v>
      </c>
      <c r="G34" s="11">
        <v>370</v>
      </c>
      <c r="H34" s="11">
        <f t="shared" si="2"/>
        <v>3330</v>
      </c>
    </row>
    <row r="35" spans="1:8" s="4" customFormat="1" ht="20.149999999999999" customHeight="1" x14ac:dyDescent="0.25">
      <c r="A35" s="16">
        <v>5</v>
      </c>
      <c r="B35" s="52"/>
      <c r="C35" s="17" t="s">
        <v>40</v>
      </c>
      <c r="D35" s="17">
        <v>4</v>
      </c>
      <c r="E35" s="18" t="s">
        <v>36</v>
      </c>
      <c r="F35" s="19">
        <v>1</v>
      </c>
      <c r="G35" s="11">
        <v>600</v>
      </c>
      <c r="H35" s="11">
        <f t="shared" si="2"/>
        <v>2400</v>
      </c>
    </row>
    <row r="36" spans="1:8" s="4" customFormat="1" ht="20.149999999999999" customHeight="1" x14ac:dyDescent="0.25">
      <c r="A36" s="16">
        <v>6</v>
      </c>
      <c r="B36" s="52"/>
      <c r="C36" s="17" t="s">
        <v>41</v>
      </c>
      <c r="D36" s="17">
        <v>4</v>
      </c>
      <c r="E36" s="18" t="s">
        <v>36</v>
      </c>
      <c r="F36" s="19">
        <v>1</v>
      </c>
      <c r="G36" s="11">
        <v>600</v>
      </c>
      <c r="H36" s="11">
        <f t="shared" si="2"/>
        <v>2400</v>
      </c>
    </row>
    <row r="37" spans="1:8" s="4" customFormat="1" ht="20.149999999999999" customHeight="1" x14ac:dyDescent="0.25">
      <c r="A37" s="16">
        <v>7</v>
      </c>
      <c r="B37" s="52"/>
      <c r="C37" s="17" t="s">
        <v>42</v>
      </c>
      <c r="D37" s="17">
        <v>6</v>
      </c>
      <c r="E37" s="18" t="s">
        <v>36</v>
      </c>
      <c r="F37" s="19">
        <v>1</v>
      </c>
      <c r="G37" s="11">
        <v>370</v>
      </c>
      <c r="H37" s="11">
        <f t="shared" si="2"/>
        <v>2220</v>
      </c>
    </row>
    <row r="38" spans="1:8" s="4" customFormat="1" ht="20.149999999999999" customHeight="1" x14ac:dyDescent="0.25">
      <c r="A38" s="16">
        <v>8</v>
      </c>
      <c r="B38" s="52"/>
      <c r="C38" s="17" t="s">
        <v>43</v>
      </c>
      <c r="D38" s="17">
        <v>1</v>
      </c>
      <c r="E38" s="18" t="s">
        <v>36</v>
      </c>
      <c r="F38" s="19">
        <v>1</v>
      </c>
      <c r="G38" s="11">
        <v>800</v>
      </c>
      <c r="H38" s="11">
        <f t="shared" si="2"/>
        <v>800</v>
      </c>
    </row>
    <row r="39" spans="1:8" s="4" customFormat="1" ht="20.149999999999999" customHeight="1" x14ac:dyDescent="0.25">
      <c r="A39" s="16">
        <v>9</v>
      </c>
      <c r="B39" s="52"/>
      <c r="C39" s="17" t="s">
        <v>44</v>
      </c>
      <c r="D39" s="17">
        <v>1</v>
      </c>
      <c r="E39" s="18" t="s">
        <v>36</v>
      </c>
      <c r="F39" s="19">
        <v>1</v>
      </c>
      <c r="G39" s="11">
        <v>800</v>
      </c>
      <c r="H39" s="11">
        <f t="shared" si="2"/>
        <v>800</v>
      </c>
    </row>
    <row r="40" spans="1:8" s="4" customFormat="1" ht="20.149999999999999" customHeight="1" x14ac:dyDescent="0.25">
      <c r="A40" s="16">
        <v>10</v>
      </c>
      <c r="B40" s="52"/>
      <c r="C40" s="17" t="s">
        <v>45</v>
      </c>
      <c r="D40" s="17">
        <v>3</v>
      </c>
      <c r="E40" s="18" t="s">
        <v>36</v>
      </c>
      <c r="F40" s="19">
        <v>1</v>
      </c>
      <c r="G40" s="11">
        <v>260</v>
      </c>
      <c r="H40" s="11">
        <f t="shared" si="2"/>
        <v>780</v>
      </c>
    </row>
    <row r="41" spans="1:8" s="4" customFormat="1" ht="20.149999999999999" customHeight="1" x14ac:dyDescent="0.25">
      <c r="A41" s="16">
        <v>11</v>
      </c>
      <c r="B41" s="52"/>
      <c r="C41" s="17" t="s">
        <v>46</v>
      </c>
      <c r="D41" s="17">
        <v>1</v>
      </c>
      <c r="E41" s="18" t="s">
        <v>36</v>
      </c>
      <c r="F41" s="19">
        <v>1</v>
      </c>
      <c r="G41" s="11">
        <v>260</v>
      </c>
      <c r="H41" s="11">
        <f t="shared" si="2"/>
        <v>260</v>
      </c>
    </row>
    <row r="42" spans="1:8" s="4" customFormat="1" ht="20.149999999999999" customHeight="1" x14ac:dyDescent="0.25">
      <c r="A42" s="16">
        <v>12</v>
      </c>
      <c r="B42" s="52"/>
      <c r="C42" s="17" t="s">
        <v>47</v>
      </c>
      <c r="D42" s="17">
        <v>3</v>
      </c>
      <c r="E42" s="18" t="s">
        <v>36</v>
      </c>
      <c r="F42" s="19">
        <v>1</v>
      </c>
      <c r="G42" s="11">
        <v>370</v>
      </c>
      <c r="H42" s="11">
        <f t="shared" si="2"/>
        <v>1110</v>
      </c>
    </row>
    <row r="43" spans="1:8" s="4" customFormat="1" ht="20.149999999999999" customHeight="1" x14ac:dyDescent="0.25">
      <c r="A43" s="16">
        <v>13</v>
      </c>
      <c r="B43" s="52"/>
      <c r="C43" s="17" t="s">
        <v>48</v>
      </c>
      <c r="D43" s="17">
        <v>1</v>
      </c>
      <c r="E43" s="18" t="s">
        <v>36</v>
      </c>
      <c r="F43" s="19">
        <v>1</v>
      </c>
      <c r="G43" s="11">
        <v>800</v>
      </c>
      <c r="H43" s="11">
        <f t="shared" si="2"/>
        <v>800</v>
      </c>
    </row>
    <row r="44" spans="1:8" s="4" customFormat="1" ht="20.149999999999999" customHeight="1" x14ac:dyDescent="0.25">
      <c r="A44" s="16">
        <v>14</v>
      </c>
      <c r="B44" s="52"/>
      <c r="C44" s="17" t="s">
        <v>49</v>
      </c>
      <c r="D44" s="17">
        <v>2</v>
      </c>
      <c r="E44" s="18" t="s">
        <v>36</v>
      </c>
      <c r="F44" s="19">
        <v>1</v>
      </c>
      <c r="G44" s="11">
        <v>260</v>
      </c>
      <c r="H44" s="11">
        <f t="shared" si="2"/>
        <v>520</v>
      </c>
    </row>
    <row r="45" spans="1:8" s="4" customFormat="1" ht="20.149999999999999" customHeight="1" x14ac:dyDescent="0.25">
      <c r="A45" s="16">
        <v>15</v>
      </c>
      <c r="B45" s="52"/>
      <c r="C45" s="17" t="s">
        <v>50</v>
      </c>
      <c r="D45" s="17">
        <v>3</v>
      </c>
      <c r="E45" s="18" t="s">
        <v>36</v>
      </c>
      <c r="F45" s="19">
        <v>1</v>
      </c>
      <c r="G45" s="11">
        <v>260</v>
      </c>
      <c r="H45" s="11">
        <f t="shared" si="2"/>
        <v>780</v>
      </c>
    </row>
    <row r="46" spans="1:8" s="4" customFormat="1" ht="20.149999999999999" customHeight="1" x14ac:dyDescent="0.25">
      <c r="A46" s="16">
        <v>16</v>
      </c>
      <c r="B46" s="52"/>
      <c r="C46" s="17" t="s">
        <v>51</v>
      </c>
      <c r="D46" s="17">
        <v>1</v>
      </c>
      <c r="E46" s="18" t="s">
        <v>36</v>
      </c>
      <c r="F46" s="19">
        <v>1</v>
      </c>
      <c r="G46" s="11">
        <v>800</v>
      </c>
      <c r="H46" s="11">
        <f t="shared" si="2"/>
        <v>800</v>
      </c>
    </row>
    <row r="47" spans="1:8" s="4" customFormat="1" ht="20.149999999999999" customHeight="1" x14ac:dyDescent="0.25">
      <c r="A47" s="16">
        <v>17</v>
      </c>
      <c r="B47" s="52"/>
      <c r="C47" s="17" t="s">
        <v>52</v>
      </c>
      <c r="D47" s="17">
        <v>5</v>
      </c>
      <c r="E47" s="18" t="s">
        <v>36</v>
      </c>
      <c r="F47" s="19">
        <v>1</v>
      </c>
      <c r="G47" s="11">
        <v>260</v>
      </c>
      <c r="H47" s="11">
        <f t="shared" si="2"/>
        <v>1300</v>
      </c>
    </row>
    <row r="48" spans="1:8" s="4" customFormat="1" ht="20.149999999999999" customHeight="1" x14ac:dyDescent="0.25">
      <c r="A48" s="16">
        <v>18</v>
      </c>
      <c r="B48" s="52"/>
      <c r="C48" s="17" t="s">
        <v>53</v>
      </c>
      <c r="D48" s="17">
        <v>5</v>
      </c>
      <c r="E48" s="18" t="s">
        <v>36</v>
      </c>
      <c r="F48" s="19">
        <v>1</v>
      </c>
      <c r="G48" s="11">
        <v>260</v>
      </c>
      <c r="H48" s="11">
        <f t="shared" si="2"/>
        <v>1300</v>
      </c>
    </row>
    <row r="49" spans="1:8" s="4" customFormat="1" ht="20.149999999999999" customHeight="1" x14ac:dyDescent="0.25">
      <c r="A49" s="16">
        <v>19</v>
      </c>
      <c r="B49" s="52"/>
      <c r="C49" s="17" t="s">
        <v>54</v>
      </c>
      <c r="D49" s="17">
        <v>7</v>
      </c>
      <c r="E49" s="18" t="s">
        <v>36</v>
      </c>
      <c r="F49" s="19">
        <v>1</v>
      </c>
      <c r="G49" s="11">
        <v>260</v>
      </c>
      <c r="H49" s="11">
        <f t="shared" si="2"/>
        <v>1820</v>
      </c>
    </row>
    <row r="50" spans="1:8" s="4" customFormat="1" ht="20.149999999999999" customHeight="1" x14ac:dyDescent="0.25">
      <c r="A50" s="16">
        <v>20</v>
      </c>
      <c r="B50" s="52"/>
      <c r="C50" s="17" t="s">
        <v>55</v>
      </c>
      <c r="D50" s="17">
        <v>6</v>
      </c>
      <c r="E50" s="18" t="s">
        <v>36</v>
      </c>
      <c r="F50" s="19">
        <v>1</v>
      </c>
      <c r="G50" s="11">
        <v>370</v>
      </c>
      <c r="H50" s="11">
        <f t="shared" si="2"/>
        <v>2220</v>
      </c>
    </row>
    <row r="51" spans="1:8" s="4" customFormat="1" ht="20.149999999999999" customHeight="1" x14ac:dyDescent="0.25">
      <c r="A51" s="16">
        <v>21</v>
      </c>
      <c r="B51" s="52"/>
      <c r="C51" s="17" t="s">
        <v>56</v>
      </c>
      <c r="D51" s="17">
        <v>4</v>
      </c>
      <c r="E51" s="18" t="s">
        <v>36</v>
      </c>
      <c r="F51" s="19">
        <v>1</v>
      </c>
      <c r="G51" s="11">
        <v>370</v>
      </c>
      <c r="H51" s="11">
        <f t="shared" si="2"/>
        <v>1480</v>
      </c>
    </row>
    <row r="52" spans="1:8" s="4" customFormat="1" ht="20.149999999999999" customHeight="1" x14ac:dyDescent="0.25">
      <c r="A52" s="16">
        <v>22</v>
      </c>
      <c r="B52" s="52"/>
      <c r="C52" s="17" t="s">
        <v>57</v>
      </c>
      <c r="D52" s="17">
        <v>7</v>
      </c>
      <c r="E52" s="18" t="s">
        <v>36</v>
      </c>
      <c r="F52" s="19">
        <v>1</v>
      </c>
      <c r="G52" s="11">
        <v>600</v>
      </c>
      <c r="H52" s="11">
        <f t="shared" si="2"/>
        <v>4200</v>
      </c>
    </row>
    <row r="53" spans="1:8" s="4" customFormat="1" ht="44" customHeight="1" x14ac:dyDescent="0.25">
      <c r="A53" s="16">
        <v>23</v>
      </c>
      <c r="B53" s="20" t="s">
        <v>58</v>
      </c>
      <c r="C53" s="21" t="s">
        <v>59</v>
      </c>
      <c r="D53" s="19">
        <v>1</v>
      </c>
      <c r="E53" s="19" t="s">
        <v>6</v>
      </c>
      <c r="F53" s="19">
        <v>1</v>
      </c>
      <c r="G53" s="11">
        <v>4000</v>
      </c>
      <c r="H53" s="11">
        <f t="shared" si="2"/>
        <v>4000</v>
      </c>
    </row>
    <row r="54" spans="1:8" s="4" customFormat="1" ht="39.75" customHeight="1" x14ac:dyDescent="0.25">
      <c r="A54" s="16">
        <v>6</v>
      </c>
      <c r="B54" s="20" t="s">
        <v>60</v>
      </c>
      <c r="C54" s="22" t="s">
        <v>61</v>
      </c>
      <c r="D54" s="19">
        <v>24</v>
      </c>
      <c r="E54" s="19" t="s">
        <v>62</v>
      </c>
      <c r="F54" s="19">
        <v>1</v>
      </c>
      <c r="G54" s="11">
        <v>55</v>
      </c>
      <c r="H54" s="11">
        <f t="shared" si="2"/>
        <v>1320</v>
      </c>
    </row>
    <row r="55" spans="1:8" s="4" customFormat="1" ht="20.149999999999999" customHeight="1" x14ac:dyDescent="0.25">
      <c r="A55" s="16">
        <v>24</v>
      </c>
      <c r="B55" s="23" t="s">
        <v>63</v>
      </c>
      <c r="C55" s="24" t="s">
        <v>64</v>
      </c>
      <c r="D55" s="25">
        <v>1</v>
      </c>
      <c r="E55" s="25" t="s">
        <v>6</v>
      </c>
      <c r="F55" s="19">
        <v>3.5</v>
      </c>
      <c r="G55" s="11">
        <v>2500</v>
      </c>
      <c r="H55" s="11">
        <f t="shared" si="2"/>
        <v>8750</v>
      </c>
    </row>
    <row r="56" spans="1:8" s="4" customFormat="1" ht="45" customHeight="1" x14ac:dyDescent="0.25">
      <c r="A56" s="16">
        <v>25</v>
      </c>
      <c r="B56" s="26" t="s">
        <v>65</v>
      </c>
      <c r="C56" s="27" t="s">
        <v>66</v>
      </c>
      <c r="D56" s="28">
        <v>1</v>
      </c>
      <c r="E56" s="18" t="s">
        <v>6</v>
      </c>
      <c r="F56" s="19">
        <v>1</v>
      </c>
      <c r="G56" s="11">
        <v>1000</v>
      </c>
      <c r="H56" s="11">
        <f t="shared" si="2"/>
        <v>1000</v>
      </c>
    </row>
    <row r="57" spans="1:8" s="4" customFormat="1" ht="20.149999999999999" customHeight="1" x14ac:dyDescent="0.25">
      <c r="A57" s="16">
        <v>26</v>
      </c>
      <c r="B57" s="26" t="s">
        <v>67</v>
      </c>
      <c r="C57" s="18" t="s">
        <v>68</v>
      </c>
      <c r="D57" s="28">
        <v>21</v>
      </c>
      <c r="E57" s="18" t="s">
        <v>26</v>
      </c>
      <c r="F57" s="19">
        <v>1</v>
      </c>
      <c r="G57" s="11">
        <v>500</v>
      </c>
      <c r="H57" s="11">
        <f t="shared" si="2"/>
        <v>10500</v>
      </c>
    </row>
    <row r="58" spans="1:8" s="4" customFormat="1" ht="20.149999999999999" customHeight="1" x14ac:dyDescent="0.25">
      <c r="A58" s="16">
        <v>27</v>
      </c>
      <c r="B58" s="29" t="s">
        <v>69</v>
      </c>
      <c r="C58" s="30" t="s">
        <v>70</v>
      </c>
      <c r="D58" s="16">
        <v>1</v>
      </c>
      <c r="E58" s="30" t="s">
        <v>23</v>
      </c>
      <c r="F58" s="19">
        <v>1</v>
      </c>
      <c r="G58" s="11">
        <v>8000</v>
      </c>
      <c r="H58" s="11">
        <f t="shared" si="2"/>
        <v>8000</v>
      </c>
    </row>
    <row r="59" spans="1:8" s="4" customFormat="1" ht="20.149999999999999" customHeight="1" x14ac:dyDescent="0.25">
      <c r="A59" s="16">
        <v>28</v>
      </c>
      <c r="B59" s="29" t="s">
        <v>71</v>
      </c>
      <c r="C59" s="20" t="s">
        <v>72</v>
      </c>
      <c r="D59" s="31">
        <v>120</v>
      </c>
      <c r="E59" s="8" t="s">
        <v>26</v>
      </c>
      <c r="F59" s="8">
        <v>3</v>
      </c>
      <c r="G59" s="11">
        <v>60</v>
      </c>
      <c r="H59" s="11">
        <f t="shared" ref="H59:H63" si="3">G59*F59*D59</f>
        <v>21600</v>
      </c>
    </row>
    <row r="60" spans="1:8" s="4" customFormat="1" ht="20.149999999999999" customHeight="1" x14ac:dyDescent="0.25">
      <c r="A60" s="16">
        <v>29</v>
      </c>
      <c r="B60" s="32" t="s">
        <v>73</v>
      </c>
      <c r="C60" s="30" t="s">
        <v>74</v>
      </c>
      <c r="D60" s="16">
        <v>1</v>
      </c>
      <c r="E60" s="30" t="s">
        <v>23</v>
      </c>
      <c r="F60" s="19">
        <v>1</v>
      </c>
      <c r="G60" s="11">
        <v>5365.5</v>
      </c>
      <c r="H60" s="11">
        <f t="shared" si="3"/>
        <v>5365.5</v>
      </c>
    </row>
    <row r="61" spans="1:8" s="4" customFormat="1" ht="20.149999999999999" customHeight="1" x14ac:dyDescent="0.25">
      <c r="A61" s="16">
        <v>30</v>
      </c>
      <c r="B61" s="32" t="s">
        <v>75</v>
      </c>
      <c r="C61" s="30" t="s">
        <v>74</v>
      </c>
      <c r="D61" s="16">
        <v>1</v>
      </c>
      <c r="E61" s="30" t="s">
        <v>23</v>
      </c>
      <c r="F61" s="19">
        <v>1</v>
      </c>
      <c r="G61" s="11">
        <v>3364</v>
      </c>
      <c r="H61" s="11">
        <f t="shared" si="3"/>
        <v>3364</v>
      </c>
    </row>
    <row r="62" spans="1:8" s="4" customFormat="1" ht="20.149999999999999" customHeight="1" x14ac:dyDescent="0.25">
      <c r="A62" s="16">
        <v>31</v>
      </c>
      <c r="B62" s="32" t="s">
        <v>76</v>
      </c>
      <c r="C62" s="30" t="s">
        <v>74</v>
      </c>
      <c r="D62" s="16">
        <v>1</v>
      </c>
      <c r="E62" s="30" t="s">
        <v>23</v>
      </c>
      <c r="F62" s="19">
        <v>1</v>
      </c>
      <c r="G62" s="11">
        <v>3328</v>
      </c>
      <c r="H62" s="11">
        <f t="shared" si="3"/>
        <v>3328</v>
      </c>
    </row>
    <row r="63" spans="1:8" s="4" customFormat="1" ht="20.149999999999999" customHeight="1" x14ac:dyDescent="0.25">
      <c r="A63" s="16">
        <v>32</v>
      </c>
      <c r="B63" s="32" t="s">
        <v>77</v>
      </c>
      <c r="C63" s="30" t="s">
        <v>74</v>
      </c>
      <c r="D63" s="16">
        <v>1</v>
      </c>
      <c r="E63" s="30" t="s">
        <v>23</v>
      </c>
      <c r="F63" s="19">
        <v>1</v>
      </c>
      <c r="G63" s="11">
        <v>3876</v>
      </c>
      <c r="H63" s="11">
        <f t="shared" si="3"/>
        <v>3876</v>
      </c>
    </row>
    <row r="64" spans="1:8" s="4" customFormat="1" ht="20.149999999999999" customHeight="1" x14ac:dyDescent="0.25">
      <c r="A64" s="16"/>
      <c r="B64" s="39" t="s">
        <v>13</v>
      </c>
      <c r="C64" s="40"/>
      <c r="D64" s="40"/>
      <c r="E64" s="40"/>
      <c r="F64" s="40"/>
      <c r="G64" s="41"/>
      <c r="H64" s="13">
        <f>SUM(H31:H63)</f>
        <v>107143.5</v>
      </c>
    </row>
    <row r="65" spans="1:8" s="4" customFormat="1" ht="20.149999999999999" customHeight="1" x14ac:dyDescent="0.25">
      <c r="A65" s="16"/>
      <c r="B65" s="44" t="s">
        <v>78</v>
      </c>
      <c r="C65" s="45"/>
      <c r="D65" s="45"/>
      <c r="E65" s="45"/>
      <c r="F65" s="45"/>
      <c r="G65" s="46"/>
      <c r="H65" s="11">
        <f>SUM(H64+H29+H16+H11)</f>
        <v>281392</v>
      </c>
    </row>
    <row r="66" spans="1:8" s="4" customFormat="1" ht="20.149999999999999" customHeight="1" x14ac:dyDescent="0.25">
      <c r="A66" s="16" t="s">
        <v>79</v>
      </c>
      <c r="B66" s="20" t="s">
        <v>80</v>
      </c>
      <c r="C66" s="47">
        <v>7.0000000000000007E-2</v>
      </c>
      <c r="D66" s="45"/>
      <c r="E66" s="45"/>
      <c r="F66" s="45"/>
      <c r="G66" s="46"/>
      <c r="H66" s="11">
        <f>H65*C66</f>
        <v>19697.440000000002</v>
      </c>
    </row>
    <row r="67" spans="1:8" s="4" customFormat="1" ht="20.149999999999999" customHeight="1" x14ac:dyDescent="0.25">
      <c r="A67" s="16" t="s">
        <v>79</v>
      </c>
      <c r="B67" s="33" t="s">
        <v>81</v>
      </c>
      <c r="C67" s="48">
        <v>0.06</v>
      </c>
      <c r="D67" s="49"/>
      <c r="E67" s="49"/>
      <c r="F67" s="49"/>
      <c r="G67" s="49"/>
      <c r="H67" s="11">
        <f>(H65+H66)*C67</f>
        <v>18065.366399999999</v>
      </c>
    </row>
    <row r="68" spans="1:8" s="4" customFormat="1" ht="20.149999999999999" customHeight="1" x14ac:dyDescent="0.25">
      <c r="A68" s="34" t="s">
        <v>82</v>
      </c>
      <c r="B68" s="50"/>
      <c r="C68" s="51"/>
      <c r="D68" s="51"/>
      <c r="E68" s="51"/>
      <c r="F68" s="51"/>
      <c r="G68" s="51"/>
      <c r="H68" s="13">
        <f>SUM(H65:H67)</f>
        <v>319154.8064</v>
      </c>
    </row>
  </sheetData>
  <mergeCells count="17">
    <mergeCell ref="B31:B52"/>
    <mergeCell ref="C1:F2"/>
    <mergeCell ref="B64:G64"/>
    <mergeCell ref="B65:G65"/>
    <mergeCell ref="C66:G66"/>
    <mergeCell ref="C67:G67"/>
    <mergeCell ref="B68:G68"/>
    <mergeCell ref="B16:G16"/>
    <mergeCell ref="A17:H17"/>
    <mergeCell ref="B18:H18"/>
    <mergeCell ref="B29:G29"/>
    <mergeCell ref="A30:H30"/>
    <mergeCell ref="A4:H4"/>
    <mergeCell ref="B5:H5"/>
    <mergeCell ref="B11:G11"/>
    <mergeCell ref="A12:H12"/>
    <mergeCell ref="B13:H13"/>
  </mergeCells>
  <phoneticPr fontId="9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zhonghq</dc:creator>
  <cp:lastModifiedBy>囧丸囧丸</cp:lastModifiedBy>
  <cp:lastPrinted>2017-08-08T08:50:00Z</cp:lastPrinted>
  <dcterms:created xsi:type="dcterms:W3CDTF">2006-09-16T00:00:00Z</dcterms:created>
  <dcterms:modified xsi:type="dcterms:W3CDTF">2017-10-25T01:20:05Z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