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bookViews>
    <workbookView xWindow="0" yWindow="0" windowWidth="20730" windowHeight="9195"/>
  </bookViews>
  <sheets>
    <sheet name="旅行社（安吉住宿）" sheetId="17" r:id="rId1"/>
    <sheet name="希尔顿" sheetId="8" state="hidden" r:id="rId2"/>
    <sheet name="Airfare" sheetId="9" state="hidden" r:id="rId3"/>
  </sheets>
  <definedNames>
    <definedName name="CLIENTMEDIA">#REF!</definedName>
  </definedNames>
  <calcPr calcId="125725"/>
</workbook>
</file>

<file path=xl/calcChain.xml><?xml version="1.0" encoding="utf-8"?>
<calcChain xmlns="http://schemas.openxmlformats.org/spreadsheetml/2006/main">
  <c r="G20" i="17"/>
  <c r="G39" l="1"/>
  <c r="G8"/>
  <c r="G13" l="1"/>
  <c r="G10" l="1"/>
  <c r="G25" l="1"/>
  <c r="G24"/>
  <c r="G12"/>
  <c r="G9"/>
  <c r="G26" l="1"/>
  <c r="G27" l="1"/>
  <c r="G22" l="1"/>
  <c r="G29" l="1"/>
  <c r="G11"/>
  <c r="G37" l="1"/>
  <c r="G36"/>
  <c r="G35"/>
  <c r="G34"/>
  <c r="G33"/>
  <c r="G32"/>
  <c r="G31"/>
  <c r="G30"/>
  <c r="G14" l="1"/>
  <c r="G21" l="1"/>
  <c r="G23"/>
  <c r="G19"/>
  <c r="G17"/>
  <c r="G16"/>
  <c r="G15"/>
  <c r="G40" l="1"/>
  <c r="G9" i="8"/>
  <c r="G10"/>
  <c r="G11"/>
  <c r="G12"/>
  <c r="G13"/>
  <c r="G14"/>
  <c r="G15"/>
  <c r="G16"/>
  <c r="G17"/>
  <c r="G19"/>
  <c r="G21"/>
  <c r="G22"/>
  <c r="G23"/>
  <c r="G24"/>
  <c r="G25"/>
  <c r="G26"/>
  <c r="G27"/>
  <c r="G28"/>
  <c r="G29"/>
  <c r="G30"/>
  <c r="G31"/>
  <c r="G32"/>
  <c r="G33"/>
  <c r="G34"/>
  <c r="G35"/>
  <c r="G36"/>
  <c r="G37"/>
  <c r="G38"/>
  <c r="G40"/>
  <c r="G41"/>
  <c r="G43"/>
  <c r="G44"/>
  <c r="G45"/>
  <c r="G46"/>
  <c r="G47" s="1"/>
  <c r="G48" s="1"/>
  <c r="H7" i="9"/>
  <c r="H8"/>
  <c r="H9"/>
  <c r="H13" s="1"/>
  <c r="H10"/>
  <c r="H11"/>
  <c r="H12"/>
  <c r="G49" i="8" l="1"/>
  <c r="G41" i="17"/>
  <c r="G42" s="1"/>
</calcChain>
</file>

<file path=xl/sharedStrings.xml><?xml version="1.0" encoding="utf-8"?>
<sst xmlns="http://schemas.openxmlformats.org/spreadsheetml/2006/main" count="197" uniqueCount="162">
  <si>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</si>
  <si>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</si>
  <si>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</si>
  <si>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</si>
  <si>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</si>
  <si>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</si>
  <si>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</si>
  <si>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</si>
  <si>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</si>
  <si>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</si>
  <si>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</si>
  <si>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</si>
  <si>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</si>
  <si>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</si>
  <si>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</si>
  <si>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</si>
  <si>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</si>
  <si>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</si>
  <si>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</si>
  <si>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次数 Time</t>
  </si>
  <si>
    <t>数量 Qty.</t>
  </si>
  <si>
    <t>合计 Total</t>
  </si>
  <si>
    <t>备注 Remark</t>
  </si>
  <si>
    <t>公付房费</t>
  </si>
  <si>
    <t>Transportation/大巴需求（根据媒体具体航班调整需求）</t>
  </si>
  <si>
    <t>About Media/媒体相关</t>
  </si>
  <si>
    <t>实报实销</t>
  </si>
  <si>
    <t>Final Image</t>
  </si>
  <si>
    <t>固定费用</t>
  </si>
  <si>
    <t>服务费10%</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</si>
  <si>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</si>
  <si>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</si>
  <si>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</si>
  <si>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</si>
  <si>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</si>
  <si>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</si>
  <si>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</si>
  <si>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</si>
  <si>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</si>
  <si>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</si>
  <si>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</si>
  <si>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</si>
  <si>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</si>
  <si>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</si>
  <si>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</si>
  <si>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</si>
  <si>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</si>
  <si>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</si>
  <si>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</si>
  <si>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</si>
  <si>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</si>
  <si>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</si>
  <si>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</si>
  <si>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</si>
  <si>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</si>
  <si>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</si>
  <si>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</si>
  <si>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</si>
  <si>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</si>
  <si>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</si>
  <si>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</si>
  <si>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</si>
  <si>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</si>
  <si>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</si>
  <si>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</si>
  <si>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</si>
  <si>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</si>
  <si>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</si>
  <si>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</si>
  <si>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</si>
  <si>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</si>
  <si>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</si>
  <si>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</si>
  <si>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</si>
  <si>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</si>
  <si>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</si>
  <si>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</si>
  <si>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</si>
  <si>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</si>
  <si>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</si>
  <si>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</si>
  <si>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</si>
  <si>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</si>
  <si>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</si>
  <si>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</si>
  <si>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</si>
  <si>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</si>
  <si>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</si>
  <si>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</si>
  <si>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</si>
  <si>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</si>
  <si>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</si>
  <si>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</si>
  <si>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</si>
  <si>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</si>
  <si>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</si>
  <si>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</si>
  <si>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</si>
  <si>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</si>
  <si>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</si>
  <si>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</si>
  <si>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</si>
  <si>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4" type="noConversion"/>
  </si>
  <si>
    <t>媒体交通费用报销 Transportation Reimbursement</t>
    <phoneticPr fontId="34" type="noConversion"/>
  </si>
  <si>
    <t>Hotel-</t>
    <phoneticPr fontId="34" type="noConversion"/>
  </si>
  <si>
    <t>用餐Meal
1、酒店需事先准备自助午餐和晚餐券。酒店在媒体用餐后根据收集到的实际餐券与SGM结算费用。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t>
    <phoneticPr fontId="34" type="noConversion"/>
  </si>
  <si>
    <t>GL8</t>
    <phoneticPr fontId="34" type="noConversion"/>
  </si>
  <si>
    <t xml:space="preserve">
实报实销
Not more than 500 yuan ,Invoice reimbursement </t>
    <phoneticPr fontId="34" type="noConversion"/>
  </si>
  <si>
    <t>媒体大床房 
One-bed room</t>
    <phoneticPr fontId="34" type="noConversion"/>
  </si>
  <si>
    <t xml:space="preserve">VENUE:                  </t>
    <phoneticPr fontId="6" type="noConversion"/>
  </si>
  <si>
    <t xml:space="preserve">Project No:               </t>
    <phoneticPr fontId="6" type="noConversion"/>
  </si>
  <si>
    <t xml:space="preserve">Number of person:       </t>
    <phoneticPr fontId="6" type="noConversion"/>
  </si>
  <si>
    <t>小计</t>
    <phoneticPr fontId="34" type="noConversion"/>
  </si>
  <si>
    <t>坚果</t>
    <phoneticPr fontId="6" type="noConversion"/>
  </si>
  <si>
    <t>薄荷糖</t>
    <phoneticPr fontId="6" type="noConversion"/>
  </si>
  <si>
    <t>数据线</t>
    <phoneticPr fontId="6" type="noConversion"/>
  </si>
  <si>
    <t>每批次都换</t>
    <rPh sb="0" eb="1">
      <t>mei ci</t>
    </rPh>
    <rPh sb="1" eb="2">
      <t>pi ci</t>
    </rPh>
    <rPh sb="3" eb="4">
      <t>dou huan</t>
    </rPh>
    <phoneticPr fontId="38" type="noConversion"/>
  </si>
  <si>
    <t>苹果数据线</t>
    <phoneticPr fontId="6" type="noConversion"/>
  </si>
  <si>
    <t>每批次都换</t>
    <rPh sb="0" eb="1">
      <t>mei pi ci</t>
    </rPh>
    <rPh sb="2" eb="3">
      <t>ci</t>
    </rPh>
    <rPh sb="3" eb="4">
      <t>dou huan</t>
    </rPh>
    <phoneticPr fontId="38" type="noConversion"/>
  </si>
  <si>
    <t>牛皮纸袋</t>
    <phoneticPr fontId="6" type="noConversion"/>
  </si>
  <si>
    <t>魔爪</t>
    <phoneticPr fontId="6" type="noConversion"/>
  </si>
  <si>
    <t>手帕纸</t>
    <phoneticPr fontId="6" type="noConversion"/>
  </si>
  <si>
    <t>湿纸巾</t>
    <phoneticPr fontId="6" type="noConversion"/>
  </si>
  <si>
    <t>牛肉干</t>
    <phoneticPr fontId="6" type="noConversion"/>
  </si>
  <si>
    <t>酒店晚餐/Dinner</t>
    <phoneticPr fontId="34" type="noConversion"/>
  </si>
  <si>
    <t>房内welcome package：甜点、水果等Dessert, fruit, etc</t>
    <phoneticPr fontId="6" type="noConversion"/>
  </si>
  <si>
    <t>媒体欢迎小食
welcome package</t>
    <phoneticPr fontId="6" type="noConversion"/>
  </si>
  <si>
    <t>房内
welcome package</t>
    <phoneticPr fontId="6" type="noConversion"/>
  </si>
  <si>
    <t>Others/其他</t>
    <phoneticPr fontId="34" type="noConversion"/>
  </si>
  <si>
    <t>物料采买</t>
    <phoneticPr fontId="37" type="noConversion"/>
  </si>
  <si>
    <t>明细 Description</t>
    <phoneticPr fontId="34" type="noConversion"/>
  </si>
  <si>
    <t>单价 Unit Cost</t>
    <phoneticPr fontId="34" type="noConversion"/>
  </si>
  <si>
    <t>工作人员标间（杭州）
Standard room</t>
    <phoneticPr fontId="34" type="noConversion"/>
  </si>
  <si>
    <t>工作人员标间（安吉）
Standard room</t>
    <phoneticPr fontId="34" type="noConversion"/>
  </si>
  <si>
    <t>媒体相关
Media Related
 127位媒体与10位媒体组相关人员陪同
127 media and 10 media team member</t>
    <phoneticPr fontId="34" type="noConversion"/>
  </si>
  <si>
    <t>Day1媒体室外招待晚餐
需均含软饮畅饮
Media Welcome dinner
soft drinks should be included</t>
  </si>
  <si>
    <t>GL8</t>
  </si>
  <si>
    <t>安吉酒店接驳</t>
  </si>
  <si>
    <t>19座考斯特（全天）/Coaster</t>
    <phoneticPr fontId="34" type="noConversion"/>
  </si>
  <si>
    <t>Day1媒体午餐 简餐
需均含软饮畅饮
Media buffet 
soft drinks should be included</t>
    <phoneticPr fontId="34" type="noConversion"/>
  </si>
  <si>
    <t>Day2媒体午餐 自助
需均含软饮畅饮
Media buffet 
soft drinks should be included</t>
    <phoneticPr fontId="34" type="noConversion"/>
  </si>
  <si>
    <t>GL8(杭州东-机场）-单次往返</t>
    <phoneticPr fontId="34" type="noConversion"/>
  </si>
  <si>
    <t>GL8(杭州东-安吉）-单次往返</t>
    <phoneticPr fontId="34" type="noConversion"/>
  </si>
  <si>
    <t>GL8上海-杭州东（全天）</t>
  </si>
  <si>
    <t>工程/品牌人员直接从杭州东到安吉</t>
  </si>
  <si>
    <t>工作人员从上海直接到杭州</t>
  </si>
  <si>
    <t>公关公司工作人员 
For PR AGENCY STAFF
12.16</t>
  </si>
  <si>
    <t>媒体相关
Media Related
127位外地媒体房间
127 OOT media rooms</t>
  </si>
  <si>
    <t>工作人员踩点
The staff check</t>
  </si>
  <si>
    <t>工作人员备车(全天使用）
Working vehicle-all day</t>
  </si>
  <si>
    <t xml:space="preserve">工作人员杭州酒店-机场往返
Staff transportation- airport </t>
  </si>
  <si>
    <t>工作人员备车随行（全天往返试驾场地）
Working vehicle- test-drive</t>
  </si>
  <si>
    <t>媒体接机(杭州东-机场）
Media pick up</t>
  </si>
  <si>
    <t>媒体接送机
Shuttle bus for media pick up</t>
  </si>
  <si>
    <r>
      <t xml:space="preserve">媒体相关
Media Related
127位外地媒体房间
127 OOT media rooms
</t>
    </r>
    <r>
      <rPr>
        <sz val="9"/>
        <rFont val="微软雅黑"/>
        <family val="2"/>
        <charset val="134"/>
      </rPr>
      <t xml:space="preserve">
</t>
    </r>
  </si>
  <si>
    <t xml:space="preserve">公关公司工作人员 
For PR AGENCY STAFF
12.7/12.8/12.9/12.11/12.13/12.15
</t>
  </si>
  <si>
    <t xml:space="preserve">公关公司工作人员 
For PR AGENCY STAFF
12.10/12.12/12.14
</t>
  </si>
  <si>
    <t>总计（不含增值税6%）</t>
    <phoneticPr fontId="34" type="noConversion"/>
  </si>
  <si>
    <t>康辉集团北京国际会议展览有限公司</t>
  </si>
  <si>
    <t>2018年12月7日-16日</t>
    <phoneticPr fontId="34" type="noConversion"/>
  </si>
  <si>
    <t>全新一代凯迪拉克CT6全国媒体试驾</t>
    <phoneticPr fontId="34" type="noConversion"/>
  </si>
  <si>
    <t>优惠价（不含增值税6%）</t>
    <phoneticPr fontId="34" type="noConversion"/>
  </si>
</sst>
</file>

<file path=xl/styles.xml><?xml version="1.0" encoding="utf-8"?>
<styleSheet xmlns="http://schemas.openxmlformats.org/spreadsheetml/2006/main">
  <numFmts count="11">
    <numFmt numFmtId="7" formatCode="&quot;¥&quot;#,##0.00;&quot;¥&quot;\-#,##0.00"/>
    <numFmt numFmtId="44" formatCode="_ &quot;¥&quot;* #,##0.00_ ;_ &quot;¥&quot;* \-#,##0.00_ ;_ &quot;¥&quot;* &quot;-&quot;??_ ;_ @_ "/>
    <numFmt numFmtId="43" formatCode="_ * #,##0.00_ ;_ * \-#,##0.00_ ;_ * &quot;-&quot;??_ ;_ @_ "/>
    <numFmt numFmtId="176" formatCode="0_);[Red]\(0\)"/>
    <numFmt numFmtId="177" formatCode="#,##0_ "/>
    <numFmt numFmtId="178" formatCode="[$¥-804]#,##0;[Red][$¥-804]#,##0"/>
    <numFmt numFmtId="179" formatCode="_ &quot;￥&quot;* #,##0.00_ ;_ &quot;￥&quot;* \-#,##0.00_ ;_ &quot;￥&quot;* &quot;-&quot;??_ ;_ @_ "/>
    <numFmt numFmtId="180" formatCode="_-* #,##0.00\ _€_-;\-* #,##0.00\ _€_-;_-* &quot;-&quot;??\ _€_-;_-@_-"/>
    <numFmt numFmtId="181" formatCode="_-* #,##0.00\ [$€]_-;\-* #,##0.00\ [$€]_-;_-* &quot;-&quot;??\ [$€]_-;_-@_-"/>
    <numFmt numFmtId="182" formatCode="_-* #,##0.00\ [$€-1]_-;\-* #,##0.00\ [$€-1]_-;_-* &quot;-&quot;??\ [$€-1]_-"/>
    <numFmt numFmtId="183" formatCode="#,##0_);[Red]\(#,##0\)"/>
  </numFmts>
  <fonts count="51">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宋体"/>
      <family val="3"/>
      <charset val="134"/>
    </font>
    <font>
      <sz val="9"/>
      <name val="宋体"/>
      <family val="3"/>
      <charset val="134"/>
      <scheme val="minor"/>
    </font>
    <font>
      <sz val="9"/>
      <name val="Verdana"/>
      <family val="2"/>
    </font>
    <font>
      <b/>
      <sz val="9"/>
      <color indexed="9"/>
      <name val="微软雅黑"/>
      <family val="2"/>
      <charset val="134"/>
    </font>
    <font>
      <sz val="9"/>
      <color theme="1"/>
      <name val="微软雅黑"/>
      <family val="2"/>
      <charset val="134"/>
    </font>
    <font>
      <b/>
      <sz val="9"/>
      <color indexed="8"/>
      <name val="微软雅黑"/>
      <family val="2"/>
      <charset val="134"/>
    </font>
    <font>
      <sz val="11"/>
      <color theme="1"/>
      <name val="宋体"/>
      <family val="3"/>
      <charset val="134"/>
      <scheme val="minor"/>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name val="微软雅黑"/>
      <family val="2"/>
      <charset val="134"/>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96">
    <xf numFmtId="0" fontId="0" fillId="0" borderId="0">
      <alignment vertical="center"/>
    </xf>
    <xf numFmtId="0" fontId="17" fillId="0" borderId="0" applyNumberFormat="0" applyBorder="0" applyAlignment="0" applyProtection="0">
      <alignment vertical="center"/>
    </xf>
    <xf numFmtId="0" fontId="1" fillId="0" borderId="0"/>
    <xf numFmtId="0" fontId="33" fillId="0" borderId="0"/>
    <xf numFmtId="0" fontId="24" fillId="0" borderId="0" applyNumberFormat="0" applyBorder="0" applyAlignment="0" applyProtection="0">
      <alignment vertical="center"/>
    </xf>
    <xf numFmtId="0" fontId="12" fillId="2" borderId="0" applyNumberFormat="0" applyBorder="0" applyProtection="0">
      <alignment vertical="center"/>
    </xf>
    <xf numFmtId="0" fontId="12" fillId="3" borderId="0" applyNumberFormat="0" applyBorder="0" applyProtection="0">
      <alignment vertical="center"/>
    </xf>
    <xf numFmtId="0" fontId="12" fillId="4" borderId="0" applyNumberFormat="0" applyBorder="0" applyProtection="0">
      <alignment vertical="center"/>
    </xf>
    <xf numFmtId="0" fontId="12" fillId="5"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1" fillId="12" borderId="0" applyNumberFormat="0" applyBorder="0" applyProtection="0">
      <alignment vertical="center"/>
    </xf>
    <xf numFmtId="0" fontId="11" fillId="9" borderId="0" applyNumberFormat="0" applyBorder="0" applyProtection="0">
      <alignment vertical="center"/>
    </xf>
    <xf numFmtId="0" fontId="11" fillId="10"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5" borderId="0" applyNumberFormat="0" applyBorder="0" applyProtection="0">
      <alignment vertical="center"/>
    </xf>
    <xf numFmtId="0" fontId="11" fillId="16" borderId="0" applyNumberFormat="0" applyBorder="0" applyProtection="0">
      <alignment vertical="center"/>
    </xf>
    <xf numFmtId="0" fontId="11" fillId="17" borderId="0" applyNumberFormat="0" applyBorder="0" applyProtection="0">
      <alignment vertical="center"/>
    </xf>
    <xf numFmtId="0" fontId="11" fillId="18"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9" borderId="0" applyNumberFormat="0" applyBorder="0" applyProtection="0">
      <alignment vertical="center"/>
    </xf>
    <xf numFmtId="0" fontId="19" fillId="3" borderId="0" applyNumberFormat="0" applyBorder="0" applyProtection="0">
      <alignment vertical="center"/>
    </xf>
    <xf numFmtId="0" fontId="27" fillId="20" borderId="1" applyNumberFormat="0" applyProtection="0">
      <alignment vertical="center"/>
    </xf>
    <xf numFmtId="0" fontId="15" fillId="21"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4"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7" borderId="1" applyNumberFormat="0" applyProtection="0">
      <alignment vertical="center"/>
    </xf>
    <xf numFmtId="0" fontId="23" fillId="0" borderId="6" applyNumberFormat="0" applyProtection="0">
      <alignment vertical="center"/>
    </xf>
    <xf numFmtId="0" fontId="20" fillId="22" borderId="0" applyNumberFormat="0" applyBorder="0" applyProtection="0">
      <alignment vertical="center"/>
    </xf>
    <xf numFmtId="0" fontId="25" fillId="0" borderId="0"/>
    <xf numFmtId="0" fontId="33" fillId="23" borderId="7" applyNumberFormat="0" applyProtection="0">
      <alignment vertical="center"/>
    </xf>
    <xf numFmtId="0" fontId="16" fillId="20" borderId="8" applyNumberFormat="0" applyProtection="0">
      <alignment vertical="center"/>
    </xf>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3" fillId="0" borderId="0">
      <alignment vertical="center"/>
    </xf>
    <xf numFmtId="0" fontId="33" fillId="0" borderId="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17" fillId="0" borderId="0" applyNumberFormat="0" applyBorder="0" applyAlignment="0" applyProtection="0">
      <alignment vertical="center"/>
    </xf>
    <xf numFmtId="0" fontId="33" fillId="0" borderId="0">
      <alignment vertical="center"/>
    </xf>
    <xf numFmtId="178" fontId="36" fillId="0" borderId="0"/>
    <xf numFmtId="0" fontId="33" fillId="0" borderId="0"/>
    <xf numFmtId="0" fontId="25" fillId="0" borderId="0"/>
    <xf numFmtId="0" fontId="42" fillId="0" borderId="0">
      <alignment vertical="center"/>
    </xf>
    <xf numFmtId="0" fontId="25" fillId="0" borderId="0"/>
    <xf numFmtId="0" fontId="33" fillId="0" borderId="0"/>
    <xf numFmtId="0" fontId="17" fillId="0" borderId="0"/>
    <xf numFmtId="0" fontId="43" fillId="0" borderId="0" applyNumberFormat="0" applyFill="0" applyBorder="0" applyAlignment="0" applyProtection="0">
      <alignment vertical="top"/>
      <protection locked="0"/>
    </xf>
    <xf numFmtId="43" fontId="33" fillId="0" borderId="0" applyFont="0" applyFill="0" applyBorder="0" applyAlignment="0" applyProtection="0"/>
    <xf numFmtId="44" fontId="33" fillId="0" borderId="0" applyFont="0" applyFill="0" applyBorder="0" applyAlignment="0" applyProtection="0"/>
    <xf numFmtId="179" fontId="33" fillId="0" borderId="0" applyFont="0" applyFill="0" applyBorder="0" applyAlignment="0" applyProtection="0"/>
    <xf numFmtId="180" fontId="12" fillId="0" borderId="0" applyFont="0" applyFill="0" applyBorder="0" applyAlignment="0" applyProtection="0"/>
    <xf numFmtId="181" fontId="17" fillId="0" borderId="0" applyFont="0" applyFill="0" applyBorder="0" applyAlignment="0" applyProtection="0"/>
    <xf numFmtId="0" fontId="17" fillId="0" borderId="0"/>
    <xf numFmtId="182" fontId="17" fillId="0" borderId="0"/>
    <xf numFmtId="0" fontId="17" fillId="0" borderId="0"/>
    <xf numFmtId="0" fontId="44" fillId="0" borderId="0"/>
    <xf numFmtId="0" fontId="45" fillId="0" borderId="39" applyNumberFormat="0" applyFill="0" applyAlignment="0" applyProtection="0">
      <alignment vertical="center"/>
    </xf>
    <xf numFmtId="0" fontId="46" fillId="0" borderId="4" applyNumberFormat="0" applyFill="0" applyAlignment="0" applyProtection="0">
      <alignment vertical="center"/>
    </xf>
    <xf numFmtId="0" fontId="47" fillId="0" borderId="40"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3" borderId="0" applyNumberFormat="0" applyBorder="0" applyAlignment="0" applyProtection="0">
      <alignment vertical="center"/>
    </xf>
    <xf numFmtId="0" fontId="33" fillId="0" borderId="0"/>
    <xf numFmtId="0" fontId="26" fillId="4" borderId="0" applyNumberFormat="0" applyBorder="0" applyAlignment="0" applyProtection="0">
      <alignment vertical="center"/>
    </xf>
    <xf numFmtId="0" fontId="13" fillId="0" borderId="41" applyNumberFormat="0" applyFill="0" applyAlignment="0" applyProtection="0">
      <alignment vertical="center"/>
    </xf>
    <xf numFmtId="179" fontId="33" fillId="0" borderId="0" applyFont="0" applyFill="0" applyBorder="0" applyAlignment="0" applyProtection="0"/>
    <xf numFmtId="44" fontId="33" fillId="0" borderId="0" applyFont="0" applyFill="0" applyBorder="0" applyAlignment="0" applyProtection="0"/>
    <xf numFmtId="0" fontId="27" fillId="24" borderId="1" applyNumberFormat="0" applyAlignment="0" applyProtection="0">
      <alignment vertical="center"/>
    </xf>
    <xf numFmtId="0" fontId="15" fillId="21" borderId="2" applyNumberFormat="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0" fillId="22" borderId="0" applyNumberFormat="0" applyBorder="0" applyAlignment="0" applyProtection="0">
      <alignment vertical="center"/>
    </xf>
    <xf numFmtId="0" fontId="16" fillId="24" borderId="8" applyNumberFormat="0" applyAlignment="0" applyProtection="0">
      <alignment vertical="center"/>
    </xf>
    <xf numFmtId="0" fontId="14" fillId="7" borderId="1" applyNumberFormat="0" applyAlignment="0" applyProtection="0">
      <alignment vertical="center"/>
    </xf>
    <xf numFmtId="0" fontId="33" fillId="23" borderId="7" applyNumberFormat="0" applyFont="0" applyAlignment="0" applyProtection="0">
      <alignment vertical="center"/>
    </xf>
  </cellStyleXfs>
  <cellXfs count="165">
    <xf numFmtId="0" fontId="0" fillId="0" borderId="0" xfId="0">
      <alignment vertical="center"/>
    </xf>
    <xf numFmtId="0" fontId="1" fillId="0" borderId="0" xfId="2" applyFont="1"/>
    <xf numFmtId="0" fontId="2" fillId="0" borderId="0" xfId="2" applyFont="1" applyAlignment="1">
      <alignment vertical="center"/>
    </xf>
    <xf numFmtId="0" fontId="2" fillId="0" borderId="0" xfId="2" applyFont="1" applyFill="1" applyAlignment="1">
      <alignment vertical="center"/>
    </xf>
    <xf numFmtId="0" fontId="1" fillId="0" borderId="0" xfId="2" applyFont="1" applyFill="1" applyAlignment="1">
      <alignment vertical="center"/>
    </xf>
    <xf numFmtId="0" fontId="1" fillId="0" borderId="0" xfId="2" applyFont="1" applyAlignment="1">
      <alignment vertical="center"/>
    </xf>
    <xf numFmtId="40" fontId="1" fillId="0" borderId="0" xfId="2" applyNumberFormat="1" applyFont="1" applyAlignment="1">
      <alignment horizontal="right" vertical="center"/>
    </xf>
    <xf numFmtId="0" fontId="1" fillId="0" borderId="0" xfId="2" applyFont="1" applyAlignment="1">
      <alignment horizontal="center" vertical="center"/>
    </xf>
    <xf numFmtId="40" fontId="1" fillId="0" borderId="0" xfId="2" applyNumberFormat="1" applyFont="1" applyBorder="1" applyAlignment="1">
      <alignment horizontal="right" vertical="center"/>
    </xf>
    <xf numFmtId="49" fontId="1" fillId="0" borderId="10" xfId="2" applyNumberFormat="1" applyFont="1" applyFill="1" applyBorder="1" applyAlignment="1">
      <alignment horizontal="left" vertical="top"/>
    </xf>
    <xf numFmtId="0" fontId="1" fillId="24" borderId="10" xfId="2" applyFont="1" applyFill="1" applyBorder="1" applyAlignment="1">
      <alignment horizontal="left" vertical="top"/>
    </xf>
    <xf numFmtId="40" fontId="1" fillId="24" borderId="10" xfId="2" applyNumberFormat="1" applyFont="1" applyFill="1" applyBorder="1" applyAlignment="1">
      <alignment horizontal="right"/>
    </xf>
    <xf numFmtId="0" fontId="1" fillId="24" borderId="10" xfId="2" applyFont="1" applyFill="1" applyBorder="1" applyAlignment="1">
      <alignment horizontal="left" vertical="top" wrapText="1"/>
    </xf>
    <xf numFmtId="49" fontId="1" fillId="0" borderId="11" xfId="2" applyNumberFormat="1" applyFont="1" applyFill="1" applyBorder="1" applyAlignment="1">
      <alignment horizontal="left" vertical="top"/>
    </xf>
    <xf numFmtId="0" fontId="3" fillId="24" borderId="10" xfId="2" applyFont="1" applyFill="1" applyBorder="1" applyAlignment="1">
      <alignment horizontal="left" vertical="top"/>
    </xf>
    <xf numFmtId="40" fontId="1" fillId="24" borderId="11" xfId="2" applyNumberFormat="1" applyFont="1" applyFill="1" applyBorder="1" applyAlignment="1">
      <alignment horizontal="right"/>
    </xf>
    <xf numFmtId="0" fontId="4" fillId="25" borderId="12" xfId="0" applyFont="1" applyFill="1" applyBorder="1" applyAlignment="1">
      <alignment vertical="center"/>
    </xf>
    <xf numFmtId="0" fontId="4" fillId="25" borderId="13" xfId="0" applyFont="1" applyFill="1" applyBorder="1" applyAlignment="1">
      <alignment vertical="center"/>
    </xf>
    <xf numFmtId="40" fontId="4" fillId="25" borderId="13" xfId="32" applyNumberFormat="1" applyFont="1" applyFill="1" applyBorder="1" applyAlignment="1">
      <alignment horizontal="right" vertical="center"/>
    </xf>
    <xf numFmtId="40" fontId="4" fillId="25" borderId="14" xfId="32" applyNumberFormat="1" applyFont="1" applyFill="1" applyBorder="1" applyAlignment="1">
      <alignment horizontal="right" vertical="center"/>
    </xf>
    <xf numFmtId="0" fontId="2" fillId="21" borderId="15" xfId="0" applyFont="1" applyFill="1" applyBorder="1" applyAlignment="1">
      <alignment horizontal="left" vertical="center"/>
    </xf>
    <xf numFmtId="0" fontId="2" fillId="21" borderId="10" xfId="0" applyFont="1" applyFill="1" applyBorder="1" applyAlignment="1">
      <alignment vertical="center"/>
    </xf>
    <xf numFmtId="40" fontId="2" fillId="21" borderId="16" xfId="0" applyNumberFormat="1" applyFont="1" applyFill="1" applyBorder="1" applyAlignment="1">
      <alignment horizontal="right" vertical="center"/>
    </xf>
    <xf numFmtId="0" fontId="5" fillId="0" borderId="15" xfId="0" applyFont="1" applyFill="1" applyBorder="1" applyAlignment="1">
      <alignment horizontal="center" vertical="center"/>
    </xf>
    <xf numFmtId="0" fontId="1" fillId="0" borderId="17" xfId="0" applyFont="1" applyFill="1" applyBorder="1" applyAlignment="1" applyProtection="1">
      <alignment horizontal="left" vertical="center" wrapText="1"/>
      <protection hidden="1"/>
    </xf>
    <xf numFmtId="0" fontId="1" fillId="0" borderId="17" xfId="52"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hidden="1"/>
    </xf>
    <xf numFmtId="40" fontId="1" fillId="0" borderId="17" xfId="32" applyNumberFormat="1" applyFont="1" applyFill="1" applyBorder="1" applyAlignment="1">
      <alignment horizontal="righ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40" fontId="1" fillId="0" borderId="16"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2" fillId="26" borderId="15" xfId="0" applyFont="1" applyFill="1" applyBorder="1" applyAlignment="1">
      <alignment horizontal="left" vertical="center"/>
    </xf>
    <xf numFmtId="40" fontId="2" fillId="26" borderId="16" xfId="0" applyNumberFormat="1" applyFont="1" applyFill="1" applyBorder="1" applyAlignment="1">
      <alignment horizontal="right" vertical="center"/>
    </xf>
    <xf numFmtId="0" fontId="5" fillId="0" borderId="19" xfId="0" applyFont="1" applyFill="1" applyBorder="1" applyAlignment="1">
      <alignment vertical="center"/>
    </xf>
    <xf numFmtId="0" fontId="5" fillId="0" borderId="10" xfId="0" applyFont="1" applyFill="1" applyBorder="1" applyAlignment="1">
      <alignment vertical="center"/>
    </xf>
    <xf numFmtId="40" fontId="5" fillId="0" borderId="10" xfId="0" applyNumberFormat="1" applyFont="1" applyFill="1" applyBorder="1" applyAlignment="1">
      <alignment vertical="center"/>
    </xf>
    <xf numFmtId="0" fontId="2" fillId="0" borderId="10" xfId="0" applyFont="1" applyFill="1" applyBorder="1" applyAlignment="1">
      <alignment horizontal="center" vertical="center"/>
    </xf>
    <xf numFmtId="40" fontId="5" fillId="0" borderId="16" xfId="0" applyNumberFormat="1" applyFont="1" applyFill="1" applyBorder="1" applyAlignment="1">
      <alignment vertical="center"/>
    </xf>
    <xf numFmtId="40" fontId="4" fillId="27" borderId="16" xfId="32" applyNumberFormat="1" applyFont="1" applyFill="1" applyBorder="1" applyAlignment="1">
      <alignment horizontal="right" vertical="center"/>
    </xf>
    <xf numFmtId="0" fontId="2" fillId="0" borderId="0" xfId="2" applyFont="1" applyAlignment="1">
      <alignment horizontal="center" vertical="center"/>
    </xf>
    <xf numFmtId="0" fontId="3" fillId="24" borderId="0" xfId="0" applyFont="1" applyFill="1" applyAlignment="1">
      <alignment horizontal="center" vertical="center"/>
    </xf>
    <xf numFmtId="0" fontId="3" fillId="0" borderId="0" xfId="0" applyFont="1" applyFill="1" applyAlignment="1">
      <alignment horizontal="center" vertical="center"/>
    </xf>
    <xf numFmtId="0" fontId="1" fillId="24" borderId="0" xfId="0" applyNumberFormat="1" applyFont="1" applyFill="1" applyBorder="1" applyAlignment="1">
      <alignment vertical="center"/>
    </xf>
    <xf numFmtId="0" fontId="3" fillId="24" borderId="0" xfId="0" applyFont="1" applyFill="1" applyAlignment="1">
      <alignment vertical="center"/>
    </xf>
    <xf numFmtId="0" fontId="3" fillId="24" borderId="0" xfId="0" applyFont="1" applyFill="1" applyAlignment="1">
      <alignment horizontal="left" vertical="center"/>
    </xf>
    <xf numFmtId="177" fontId="3" fillId="24" borderId="0" xfId="0" applyNumberFormat="1" applyFont="1" applyFill="1" applyAlignment="1">
      <alignment horizontal="center" vertical="center"/>
    </xf>
    <xf numFmtId="0" fontId="3" fillId="24" borderId="0" xfId="0" applyFont="1" applyFill="1" applyAlignment="1">
      <alignment vertical="center" wrapText="1"/>
    </xf>
    <xf numFmtId="0" fontId="3" fillId="24" borderId="0" xfId="0" applyFont="1" applyFill="1">
      <alignment vertical="center"/>
    </xf>
    <xf numFmtId="14" fontId="3" fillId="24" borderId="0" xfId="0" applyNumberFormat="1" applyFont="1" applyFill="1" applyAlignment="1">
      <alignment horizontal="left" vertical="center"/>
    </xf>
    <xf numFmtId="0" fontId="7" fillId="24" borderId="20" xfId="0" applyFont="1" applyFill="1" applyBorder="1" applyAlignment="1">
      <alignment horizontal="center" vertical="center" wrapText="1"/>
    </xf>
    <xf numFmtId="177" fontId="7" fillId="24" borderId="20" xfId="0" applyNumberFormat="1" applyFont="1" applyFill="1" applyBorder="1" applyAlignment="1">
      <alignment horizontal="center" vertical="center"/>
    </xf>
    <xf numFmtId="0" fontId="3"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21" borderId="20" xfId="0" applyFont="1" applyFill="1" applyBorder="1" applyAlignment="1">
      <alignment horizontal="center" vertical="center" wrapText="1"/>
    </xf>
    <xf numFmtId="14" fontId="3" fillId="0" borderId="20" xfId="0" applyNumberFormat="1" applyFont="1" applyFill="1" applyBorder="1" applyAlignment="1">
      <alignment horizontal="left" vertical="center" wrapText="1"/>
    </xf>
    <xf numFmtId="177"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center"/>
    </xf>
    <xf numFmtId="177" fontId="9" fillId="0" borderId="20" xfId="0" applyNumberFormat="1" applyFont="1" applyFill="1" applyBorder="1" applyAlignment="1">
      <alignment horizontal="center" vertical="center"/>
    </xf>
    <xf numFmtId="0" fontId="3" fillId="21" borderId="20" xfId="0" applyFont="1" applyFill="1" applyBorder="1" applyAlignment="1">
      <alignment horizontal="left" vertical="center" wrapText="1"/>
    </xf>
    <xf numFmtId="0" fontId="3" fillId="0" borderId="20" xfId="0" applyFont="1" applyFill="1" applyBorder="1" applyAlignment="1">
      <alignment horizontal="left" vertical="center" wrapText="1" readingOrder="1"/>
    </xf>
    <xf numFmtId="177" fontId="3" fillId="0" borderId="22" xfId="0" applyNumberFormat="1" applyFont="1" applyFill="1" applyBorder="1" applyAlignment="1">
      <alignment horizontal="center" vertical="center"/>
    </xf>
    <xf numFmtId="0" fontId="10" fillId="7" borderId="20" xfId="0" applyNumberFormat="1" applyFont="1" applyFill="1" applyBorder="1" applyAlignment="1">
      <alignment horizontal="center" vertical="center"/>
    </xf>
    <xf numFmtId="177" fontId="10" fillId="7" borderId="20" xfId="0" applyNumberFormat="1" applyFont="1" applyFill="1" applyBorder="1" applyAlignment="1">
      <alignment horizontal="center" vertical="center"/>
    </xf>
    <xf numFmtId="177" fontId="2" fillId="17" borderId="20" xfId="0" applyNumberFormat="1" applyFont="1" applyFill="1" applyBorder="1" applyAlignment="1">
      <alignment horizontal="center" vertical="center"/>
    </xf>
    <xf numFmtId="0" fontId="3" fillId="24" borderId="0" xfId="51" applyFont="1" applyFill="1" applyAlignment="1">
      <alignment horizontal="center" vertical="center"/>
    </xf>
    <xf numFmtId="0" fontId="3" fillId="0" borderId="0" xfId="51" applyFont="1" applyFill="1" applyAlignment="1">
      <alignment horizontal="center" vertical="center"/>
    </xf>
    <xf numFmtId="0" fontId="1" fillId="24" borderId="0" xfId="51" applyNumberFormat="1" applyFont="1" applyFill="1" applyBorder="1" applyAlignment="1">
      <alignment vertical="center"/>
    </xf>
    <xf numFmtId="0" fontId="3" fillId="24" borderId="0" xfId="51" applyFont="1" applyFill="1" applyAlignment="1">
      <alignment vertical="center"/>
    </xf>
    <xf numFmtId="0" fontId="3" fillId="24" borderId="0" xfId="51" applyFont="1" applyFill="1" applyAlignment="1">
      <alignment horizontal="left" vertical="center"/>
    </xf>
    <xf numFmtId="177" fontId="3" fillId="24" borderId="0" xfId="51" applyNumberFormat="1" applyFont="1" applyFill="1" applyAlignment="1">
      <alignment horizontal="center" vertical="center"/>
    </xf>
    <xf numFmtId="0" fontId="3" fillId="24" borderId="0" xfId="51" applyFont="1" applyFill="1" applyAlignment="1">
      <alignment vertical="center" wrapText="1"/>
    </xf>
    <xf numFmtId="0" fontId="3" fillId="24" borderId="0" xfId="51" applyFont="1" applyFill="1">
      <alignment vertical="center"/>
    </xf>
    <xf numFmtId="0" fontId="3" fillId="21" borderId="20" xfId="51" applyFont="1" applyFill="1" applyBorder="1" applyAlignment="1">
      <alignment horizontal="center" vertical="center" wrapText="1"/>
    </xf>
    <xf numFmtId="177" fontId="3" fillId="0" borderId="20" xfId="51" applyNumberFormat="1" applyFont="1" applyFill="1" applyBorder="1" applyAlignment="1">
      <alignment horizontal="center" vertical="center"/>
    </xf>
    <xf numFmtId="0" fontId="3" fillId="21" borderId="20" xfId="51" applyFont="1" applyFill="1" applyBorder="1" applyAlignment="1">
      <alignment horizontal="left" vertical="center" wrapText="1"/>
    </xf>
    <xf numFmtId="177" fontId="3" fillId="28" borderId="20" xfId="51" applyNumberFormat="1" applyFont="1" applyFill="1" applyBorder="1" applyAlignment="1">
      <alignment horizontal="center" vertical="center"/>
    </xf>
    <xf numFmtId="0" fontId="3" fillId="28" borderId="20" xfId="51" applyFont="1" applyFill="1" applyBorder="1" applyAlignment="1">
      <alignment horizontal="center" vertical="center" wrapText="1"/>
    </xf>
    <xf numFmtId="0" fontId="3" fillId="24" borderId="34" xfId="0" applyFont="1" applyFill="1" applyBorder="1" applyAlignment="1">
      <alignment horizontal="left" vertical="center"/>
    </xf>
    <xf numFmtId="0" fontId="3" fillId="24" borderId="0" xfId="0" applyFont="1" applyFill="1" applyBorder="1">
      <alignment vertical="center"/>
    </xf>
    <xf numFmtId="0" fontId="3" fillId="24" borderId="18" xfId="0" applyFont="1" applyFill="1" applyBorder="1" applyAlignment="1">
      <alignment horizontal="left" vertical="center"/>
    </xf>
    <xf numFmtId="0" fontId="3" fillId="24" borderId="37" xfId="0" applyFont="1" applyFill="1" applyBorder="1" applyAlignment="1">
      <alignment horizontal="left" vertical="center"/>
    </xf>
    <xf numFmtId="0" fontId="3" fillId="24" borderId="33" xfId="0" applyFont="1" applyFill="1" applyBorder="1" applyAlignment="1">
      <alignment horizontal="left" vertical="center"/>
    </xf>
    <xf numFmtId="0" fontId="3" fillId="24" borderId="20" xfId="51"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0" xfId="51" applyFont="1" applyFill="1" applyBorder="1" applyAlignment="1">
      <alignment horizontal="center" vertical="center" wrapText="1"/>
    </xf>
    <xf numFmtId="0" fontId="3" fillId="0" borderId="20" xfId="0" applyFont="1" applyFill="1" applyBorder="1" applyAlignment="1">
      <alignment vertical="center" wrapText="1"/>
    </xf>
    <xf numFmtId="0" fontId="39" fillId="25" borderId="13" xfId="51" applyFont="1" applyFill="1" applyBorder="1" applyAlignment="1">
      <alignment horizontal="center" vertical="center"/>
    </xf>
    <xf numFmtId="0" fontId="40" fillId="0" borderId="20" xfId="0" applyFont="1" applyBorder="1" applyAlignment="1">
      <alignment horizontal="center" vertical="center"/>
    </xf>
    <xf numFmtId="7" fontId="40" fillId="0" borderId="20" xfId="0" applyNumberFormat="1" applyFont="1" applyBorder="1" applyAlignment="1">
      <alignment horizontal="center" vertical="center"/>
    </xf>
    <xf numFmtId="0" fontId="3" fillId="0" borderId="20" xfId="51" applyFont="1" applyFill="1" applyBorder="1" applyAlignment="1">
      <alignment horizontal="left" vertical="center" wrapText="1"/>
    </xf>
    <xf numFmtId="0" fontId="3" fillId="0" borderId="0" xfId="51" applyFont="1" applyFill="1" applyAlignment="1">
      <alignment horizontal="center" vertical="center" wrapText="1"/>
    </xf>
    <xf numFmtId="177" fontId="3" fillId="29" borderId="20" xfId="51" applyNumberFormat="1" applyFont="1" applyFill="1" applyBorder="1" applyAlignment="1">
      <alignment horizontal="center" vertical="center"/>
    </xf>
    <xf numFmtId="0" fontId="3" fillId="29" borderId="20" xfId="51" applyFont="1" applyFill="1" applyBorder="1" applyAlignment="1">
      <alignment horizontal="center" vertical="center" wrapText="1"/>
    </xf>
    <xf numFmtId="14" fontId="3" fillId="29" borderId="20" xfId="51" applyNumberFormat="1" applyFont="1" applyFill="1" applyBorder="1" applyAlignment="1">
      <alignment horizontal="center" vertical="center" wrapText="1"/>
    </xf>
    <xf numFmtId="0" fontId="3" fillId="0" borderId="20" xfId="51" applyFont="1" applyFill="1" applyBorder="1" applyAlignment="1">
      <alignment horizontal="left" vertical="center" wrapText="1"/>
    </xf>
    <xf numFmtId="0" fontId="3" fillId="0" borderId="20" xfId="51" applyFont="1" applyFill="1" applyBorder="1" applyAlignment="1">
      <alignment horizontal="left" vertical="center" wrapText="1"/>
    </xf>
    <xf numFmtId="14" fontId="3" fillId="0" borderId="20" xfId="51" applyNumberFormat="1" applyFont="1" applyFill="1" applyBorder="1" applyAlignment="1">
      <alignment horizontal="center" vertical="center" wrapText="1"/>
    </xf>
    <xf numFmtId="0" fontId="3" fillId="29" borderId="21" xfId="51" applyFont="1" applyFill="1" applyBorder="1" applyAlignment="1">
      <alignment horizontal="center" vertical="center" wrapText="1"/>
    </xf>
    <xf numFmtId="0" fontId="3" fillId="29" borderId="20" xfId="51" applyFont="1" applyFill="1" applyBorder="1" applyAlignment="1">
      <alignment horizontal="center" vertical="center"/>
    </xf>
    <xf numFmtId="14" fontId="3" fillId="29" borderId="20" xfId="0" applyNumberFormat="1" applyFont="1" applyFill="1" applyBorder="1" applyAlignment="1">
      <alignment horizontal="center" vertical="center" wrapText="1"/>
    </xf>
    <xf numFmtId="0" fontId="3" fillId="29" borderId="20" xfId="0" applyFont="1" applyFill="1" applyBorder="1" applyAlignment="1">
      <alignment horizontal="center" vertical="center" wrapText="1"/>
    </xf>
    <xf numFmtId="0" fontId="3" fillId="29" borderId="20" xfId="51" applyFont="1" applyFill="1" applyBorder="1" applyAlignment="1">
      <alignment horizontal="left" vertical="center" wrapText="1" readingOrder="1"/>
    </xf>
    <xf numFmtId="0" fontId="3" fillId="0" borderId="20" xfId="51" applyFont="1" applyFill="1" applyBorder="1" applyAlignment="1">
      <alignment horizontal="left" vertical="center" wrapText="1"/>
    </xf>
    <xf numFmtId="0" fontId="3" fillId="24" borderId="20" xfId="51" applyNumberFormat="1" applyFont="1" applyFill="1" applyBorder="1" applyAlignment="1">
      <alignment vertical="center"/>
    </xf>
    <xf numFmtId="0" fontId="8" fillId="21" borderId="31" xfId="51" applyFont="1" applyFill="1" applyBorder="1" applyAlignment="1">
      <alignment vertical="center" wrapText="1"/>
    </xf>
    <xf numFmtId="0" fontId="8" fillId="21" borderId="25" xfId="51" applyFont="1" applyFill="1" applyBorder="1" applyAlignment="1">
      <alignment vertical="center" wrapText="1"/>
    </xf>
    <xf numFmtId="177" fontId="7" fillId="30" borderId="20" xfId="51" applyNumberFormat="1" applyFont="1" applyFill="1" applyBorder="1" applyAlignment="1">
      <alignment horizontal="center" vertical="center"/>
    </xf>
    <xf numFmtId="177" fontId="7" fillId="30" borderId="21" xfId="51" applyNumberFormat="1" applyFont="1" applyFill="1" applyBorder="1" applyAlignment="1">
      <alignment horizontal="center" vertical="center"/>
    </xf>
    <xf numFmtId="14" fontId="3" fillId="24" borderId="10" xfId="0" applyNumberFormat="1" applyFont="1" applyFill="1" applyBorder="1" applyAlignment="1">
      <alignment vertical="center"/>
    </xf>
    <xf numFmtId="0" fontId="3" fillId="24" borderId="10" xfId="0" applyFont="1" applyFill="1" applyBorder="1" applyAlignment="1">
      <alignment vertical="center"/>
    </xf>
    <xf numFmtId="183" fontId="50" fillId="24" borderId="0" xfId="51" applyNumberFormat="1" applyFont="1" applyFill="1" applyAlignment="1">
      <alignment horizontal="right" vertical="center"/>
    </xf>
    <xf numFmtId="0" fontId="7" fillId="30" borderId="38" xfId="51" applyFont="1" applyFill="1" applyBorder="1" applyAlignment="1">
      <alignment horizontal="center" vertical="center"/>
    </xf>
    <xf numFmtId="0" fontId="7" fillId="30" borderId="24" xfId="51" applyFont="1" applyFill="1" applyBorder="1" applyAlignment="1">
      <alignment horizontal="center" vertical="center"/>
    </xf>
    <xf numFmtId="0" fontId="7" fillId="30" borderId="25" xfId="51" applyFont="1" applyFill="1" applyBorder="1" applyAlignment="1">
      <alignment horizontal="center" vertical="center"/>
    </xf>
    <xf numFmtId="0" fontId="8" fillId="21" borderId="20" xfId="51" applyFont="1" applyFill="1" applyBorder="1" applyAlignment="1">
      <alignment horizontal="left" vertical="center" wrapText="1"/>
    </xf>
    <xf numFmtId="0" fontId="3" fillId="0" borderId="31" xfId="51" applyFont="1" applyFill="1" applyBorder="1" applyAlignment="1">
      <alignment horizontal="left" vertical="center" wrapText="1"/>
    </xf>
    <xf numFmtId="0" fontId="3" fillId="0" borderId="25" xfId="51" applyFont="1" applyFill="1" applyBorder="1" applyAlignment="1">
      <alignment horizontal="left" vertical="center" wrapText="1"/>
    </xf>
    <xf numFmtId="0" fontId="3" fillId="0" borderId="20" xfId="51" applyFont="1" applyFill="1" applyBorder="1" applyAlignment="1">
      <alignment horizontal="left" vertical="center" wrapText="1"/>
    </xf>
    <xf numFmtId="0" fontId="40" fillId="0" borderId="26" xfId="0" applyFont="1" applyBorder="1" applyAlignment="1">
      <alignment horizontal="left" vertical="center"/>
    </xf>
    <xf numFmtId="0" fontId="40" fillId="0" borderId="28" xfId="0" applyFont="1" applyBorder="1" applyAlignment="1">
      <alignment horizontal="left" vertical="center"/>
    </xf>
    <xf numFmtId="0" fontId="40" fillId="0" borderId="27" xfId="0" applyFont="1" applyBorder="1" applyAlignment="1">
      <alignment horizontal="left" vertical="center"/>
    </xf>
    <xf numFmtId="0" fontId="40" fillId="0" borderId="29" xfId="0" applyFont="1" applyBorder="1" applyAlignment="1">
      <alignment horizontal="left" vertical="center"/>
    </xf>
    <xf numFmtId="0" fontId="40" fillId="0" borderId="23" xfId="0" applyFont="1" applyBorder="1" applyAlignment="1">
      <alignment horizontal="left" vertical="center"/>
    </xf>
    <xf numFmtId="0" fontId="40" fillId="0" borderId="30" xfId="0" applyFont="1" applyBorder="1" applyAlignment="1">
      <alignment horizontal="left" vertical="center"/>
    </xf>
    <xf numFmtId="0" fontId="41" fillId="30" borderId="20" xfId="51" applyNumberFormat="1" applyFont="1" applyFill="1" applyBorder="1" applyAlignment="1">
      <alignment horizontal="center" vertical="center"/>
    </xf>
    <xf numFmtId="0" fontId="7" fillId="30" borderId="24" xfId="51" applyFont="1" applyFill="1" applyBorder="1" applyAlignment="1">
      <alignment horizontal="center" vertical="center" wrapText="1"/>
    </xf>
    <xf numFmtId="0" fontId="7" fillId="30" borderId="25" xfId="51" applyFont="1" applyFill="1" applyBorder="1" applyAlignment="1">
      <alignment horizontal="center" vertical="center" wrapText="1"/>
    </xf>
    <xf numFmtId="0" fontId="3" fillId="29" borderId="24" xfId="51" applyFont="1" applyFill="1" applyBorder="1" applyAlignment="1">
      <alignment horizontal="left" vertical="center" wrapText="1"/>
    </xf>
    <xf numFmtId="0" fontId="3" fillId="29" borderId="25" xfId="51" applyFont="1" applyFill="1" applyBorder="1" applyAlignment="1">
      <alignment horizontal="left" vertical="center" wrapText="1"/>
    </xf>
    <xf numFmtId="0" fontId="3" fillId="24" borderId="35" xfId="0" applyFont="1" applyFill="1" applyBorder="1" applyAlignment="1">
      <alignment vertical="center" wrapText="1"/>
    </xf>
    <xf numFmtId="0" fontId="3" fillId="24" borderId="36" xfId="0" applyFont="1" applyFill="1" applyBorder="1" applyAlignment="1">
      <alignment vertical="center" wrapText="1"/>
    </xf>
    <xf numFmtId="0" fontId="3" fillId="24" borderId="34" xfId="0" applyFont="1" applyFill="1" applyBorder="1" applyAlignment="1">
      <alignment vertical="center" wrapText="1"/>
    </xf>
    <xf numFmtId="0" fontId="3" fillId="0" borderId="32" xfId="51" applyFont="1" applyFill="1" applyBorder="1" applyAlignment="1">
      <alignment horizontal="center" vertical="center" wrapText="1"/>
    </xf>
    <xf numFmtId="0" fontId="3" fillId="0" borderId="22" xfId="51" applyFont="1" applyFill="1" applyBorder="1" applyAlignment="1">
      <alignment horizontal="center" vertical="center" wrapText="1"/>
    </xf>
    <xf numFmtId="0" fontId="3" fillId="0" borderId="21" xfId="51" applyFont="1" applyFill="1" applyBorder="1" applyAlignment="1">
      <alignment horizontal="center" vertical="center" wrapText="1"/>
    </xf>
    <xf numFmtId="0" fontId="2" fillId="17" borderId="20" xfId="0" applyNumberFormat="1"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14" fontId="3" fillId="0" borderId="20"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7" borderId="20" xfId="0" applyNumberFormat="1" applyFont="1" applyFill="1" applyBorder="1" applyAlignment="1">
      <alignment horizontal="center" vertical="center"/>
    </xf>
    <xf numFmtId="0" fontId="8" fillId="21" borderId="2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28" borderId="0" xfId="0" applyFont="1" applyFill="1" applyAlignment="1">
      <alignment horizontal="center" vertical="center"/>
    </xf>
    <xf numFmtId="0" fontId="3" fillId="24" borderId="0" xfId="0" applyFont="1" applyFill="1" applyAlignment="1">
      <alignment horizontal="left" vertical="center" wrapText="1"/>
    </xf>
    <xf numFmtId="0" fontId="7"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4" fillId="27" borderId="15" xfId="0" applyFont="1" applyFill="1" applyBorder="1" applyAlignment="1">
      <alignment horizontal="right" vertical="center" wrapText="1"/>
    </xf>
    <xf numFmtId="0" fontId="4" fillId="27" borderId="17" xfId="0" applyFont="1" applyFill="1" applyBorder="1" applyAlignment="1">
      <alignment horizontal="right" vertical="center"/>
    </xf>
    <xf numFmtId="0" fontId="1" fillId="24" borderId="10" xfId="2" applyFont="1" applyFill="1" applyBorder="1" applyAlignment="1">
      <alignment horizontal="center" vertical="top"/>
    </xf>
    <xf numFmtId="176" fontId="4" fillId="25" borderId="13" xfId="0" applyNumberFormat="1" applyFont="1" applyFill="1" applyBorder="1" applyAlignment="1">
      <alignment vertical="center"/>
    </xf>
    <xf numFmtId="0" fontId="4" fillId="25" borderId="13" xfId="0" applyFont="1" applyFill="1" applyBorder="1" applyAlignment="1">
      <alignment vertical="center"/>
    </xf>
    <xf numFmtId="0" fontId="2" fillId="26" borderId="17" xfId="0" applyFont="1" applyFill="1" applyBorder="1" applyAlignment="1">
      <alignment horizontal="right" vertical="center"/>
    </xf>
  </cellXfs>
  <cellStyles count="96">
    <cellStyle name="_ET_STYLE_NoName_00_" xfId="1"/>
    <cellStyle name="0,0_x000a__x000a_NA_x000a__x000a_" xfId="2"/>
    <cellStyle name="0,0_x000a__x000a_NA_x000a__x000a_ 2" xfId="65"/>
    <cellStyle name="0,0_x000d__x000a_NA_x000d__x000a_ 2" xfId="3"/>
    <cellStyle name="0,0_x000d__x000d_NA_x000d__x000d_" xfId="60"/>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Besuchter Hyperlink_budget BMW Deal…ng 20070530.xls" xfId="66"/>
    <cellStyle name="Calculation" xfId="30"/>
    <cellStyle name="Check Cell" xfId="31"/>
    <cellStyle name="Comma" xfId="67"/>
    <cellStyle name="Currency" xfId="68"/>
    <cellStyle name="Currency 2" xfId="33"/>
    <cellStyle name="Currency 2 2" xfId="69"/>
    <cellStyle name="Dezimal 2" xfId="70"/>
    <cellStyle name="Euro" xfId="71"/>
    <cellStyle name="Explanatory Text" xfId="34"/>
    <cellStyle name="Good" xfId="35"/>
    <cellStyle name="Heading 1" xfId="36"/>
    <cellStyle name="Heading 2" xfId="37"/>
    <cellStyle name="Heading 3" xfId="38"/>
    <cellStyle name="Heading 4" xfId="39"/>
    <cellStyle name="Input" xfId="40"/>
    <cellStyle name="Linked Cell" xfId="41"/>
    <cellStyle name="Neutral" xfId="42"/>
    <cellStyle name="Normal 2" xfId="43"/>
    <cellStyle name="Normal 3" xfId="58"/>
    <cellStyle name="Normal 4" xfId="59"/>
    <cellStyle name="Note" xfId="44"/>
    <cellStyle name="Output" xfId="45"/>
    <cellStyle name="Standard 2" xfId="72"/>
    <cellStyle name="Standard 4" xfId="73"/>
    <cellStyle name="Standard_080529_FB_Verkaufsstundensätze gkk" xfId="74"/>
    <cellStyle name="Style 1" xfId="75"/>
    <cellStyle name="Title" xfId="46"/>
    <cellStyle name="Total" xfId="47"/>
    <cellStyle name="Warning Text" xfId="48"/>
    <cellStyle name="标题 1 2" xfId="76"/>
    <cellStyle name="标题 2 2" xfId="77"/>
    <cellStyle name="标题 3 2" xfId="78"/>
    <cellStyle name="标题 4 2" xfId="79"/>
    <cellStyle name="标题 5" xfId="80"/>
    <cellStyle name="差 2" xfId="81"/>
    <cellStyle name="差_ATSL试驾活动" xfId="49"/>
    <cellStyle name="差_Copy of Copy of ATSL上市发布会+试驾 旅行社SOW (第三轮）" xfId="50"/>
    <cellStyle name="常规" xfId="0" builtinId="0"/>
    <cellStyle name="常规 2" xfId="51"/>
    <cellStyle name="常规 2 2" xfId="64"/>
    <cellStyle name="常规 3" xfId="61"/>
    <cellStyle name="常规 3 2" xfId="62"/>
    <cellStyle name="常规 4" xfId="63"/>
    <cellStyle name="常规 6" xfId="82"/>
    <cellStyle name="常规_Sheet1" xfId="52"/>
    <cellStyle name="好 2" xfId="83"/>
    <cellStyle name="好_ATSL试驾活动" xfId="53"/>
    <cellStyle name="好_Copy of Copy of ATSL上市发布会+试驾 旅行社SOW (第三轮）" xfId="54"/>
    <cellStyle name="汇总 2" xfId="84"/>
    <cellStyle name="货币 2" xfId="85"/>
    <cellStyle name="货币 3" xfId="86"/>
    <cellStyle name="计算 2" xfId="87"/>
    <cellStyle name="检查单元格 2" xfId="88"/>
    <cellStyle name="解释性文本 2" xfId="89"/>
    <cellStyle name="警告文本 2" xfId="90"/>
    <cellStyle name="链接单元格 2" xfId="91"/>
    <cellStyle name="千位分隔" xfId="32" builtinId="3"/>
    <cellStyle name="适中 2" xfId="92"/>
    <cellStyle name="输出 2" xfId="93"/>
    <cellStyle name="输入 2" xfId="94"/>
    <cellStyle name="样式 1" xfId="55"/>
    <cellStyle name="样式 1 2" xfId="56"/>
    <cellStyle name="一般_Sheet1" xfId="57"/>
    <cellStyle name="注释 2" xfId="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I43"/>
  <sheetViews>
    <sheetView tabSelected="1" zoomScale="80" zoomScaleNormal="80" workbookViewId="0">
      <selection activeCell="G39" sqref="G39"/>
    </sheetView>
  </sheetViews>
  <sheetFormatPr defaultColWidth="19.75" defaultRowHeight="14.25"/>
  <cols>
    <col min="1" max="1" width="55.625" style="72" customWidth="1"/>
    <col min="2" max="2" width="17.5" style="73" customWidth="1"/>
    <col min="3" max="3" width="43.625" style="73" bestFit="1" customWidth="1"/>
    <col min="4" max="7" width="12.125" style="74" customWidth="1"/>
    <col min="8" max="8" width="51.375" style="75" customWidth="1"/>
    <col min="9" max="16384" width="19.75" style="76"/>
  </cols>
  <sheetData>
    <row r="1" spans="1:9" s="48" customFormat="1" ht="32.1" customHeight="1">
      <c r="A1" s="82" t="s">
        <v>13</v>
      </c>
      <c r="B1" s="134" t="s">
        <v>160</v>
      </c>
      <c r="C1" s="135"/>
      <c r="D1" s="135"/>
      <c r="E1" s="135"/>
      <c r="F1" s="135"/>
      <c r="G1" s="135"/>
      <c r="H1" s="136"/>
      <c r="I1" s="83"/>
    </row>
    <row r="2" spans="1:9" s="48" customFormat="1" ht="21" customHeight="1">
      <c r="A2" s="84" t="s">
        <v>14</v>
      </c>
      <c r="B2" s="113"/>
      <c r="C2" s="113"/>
      <c r="D2" s="113"/>
      <c r="E2" s="113"/>
      <c r="F2" s="113"/>
      <c r="G2" s="113"/>
      <c r="H2" s="115" t="s">
        <v>158</v>
      </c>
      <c r="I2" s="83"/>
    </row>
    <row r="3" spans="1:9" s="48" customFormat="1" ht="21" customHeight="1">
      <c r="A3" s="84" t="s">
        <v>109</v>
      </c>
      <c r="B3" s="114"/>
      <c r="C3" s="114"/>
      <c r="D3" s="114"/>
      <c r="E3" s="114"/>
      <c r="F3" s="114"/>
      <c r="G3" s="114"/>
      <c r="H3" s="115" t="s">
        <v>159</v>
      </c>
      <c r="I3" s="83"/>
    </row>
    <row r="4" spans="1:9" s="48" customFormat="1" ht="21" customHeight="1">
      <c r="A4" s="84" t="s">
        <v>110</v>
      </c>
      <c r="B4" s="114"/>
      <c r="C4" s="114"/>
      <c r="D4" s="114"/>
      <c r="E4" s="114"/>
      <c r="F4" s="114"/>
      <c r="G4" s="114"/>
      <c r="H4" s="115" t="s">
        <v>160</v>
      </c>
      <c r="I4" s="83"/>
    </row>
    <row r="5" spans="1:9" s="48" customFormat="1">
      <c r="A5" s="85" t="s">
        <v>111</v>
      </c>
      <c r="B5" s="86"/>
      <c r="C5" s="45"/>
      <c r="D5" s="46"/>
      <c r="E5" s="46"/>
      <c r="F5" s="46"/>
      <c r="G5" s="46"/>
      <c r="H5" s="47"/>
    </row>
    <row r="6" spans="1:9" s="41" customFormat="1">
      <c r="A6" s="91" t="s">
        <v>18</v>
      </c>
      <c r="B6" s="91"/>
      <c r="C6" s="91" t="s">
        <v>130</v>
      </c>
      <c r="D6" s="91" t="s">
        <v>131</v>
      </c>
      <c r="E6" s="91" t="s">
        <v>19</v>
      </c>
      <c r="F6" s="91" t="s">
        <v>20</v>
      </c>
      <c r="G6" s="91" t="s">
        <v>21</v>
      </c>
      <c r="H6" s="91" t="s">
        <v>22</v>
      </c>
    </row>
    <row r="7" spans="1:9" s="69" customFormat="1" ht="14.25" customHeight="1">
      <c r="A7" s="119" t="s">
        <v>104</v>
      </c>
      <c r="B7" s="119"/>
      <c r="C7" s="119"/>
      <c r="D7" s="119"/>
      <c r="E7" s="119"/>
      <c r="F7" s="119"/>
      <c r="G7" s="77"/>
      <c r="H7" s="79"/>
    </row>
    <row r="8" spans="1:9" s="70" customFormat="1" ht="126" customHeight="1">
      <c r="A8" s="139" t="s">
        <v>102</v>
      </c>
      <c r="B8" s="139" t="s">
        <v>23</v>
      </c>
      <c r="C8" s="98" t="s">
        <v>108</v>
      </c>
      <c r="D8" s="96">
        <v>1300</v>
      </c>
      <c r="E8" s="96">
        <v>1</v>
      </c>
      <c r="F8" s="96">
        <v>127</v>
      </c>
      <c r="G8" s="96">
        <f>D8*E8*F8</f>
        <v>165100</v>
      </c>
      <c r="H8" s="105" t="s">
        <v>154</v>
      </c>
    </row>
    <row r="9" spans="1:9" s="70" customFormat="1" ht="112.15" customHeight="1">
      <c r="A9" s="137"/>
      <c r="B9" s="137"/>
      <c r="C9" s="101" t="s">
        <v>133</v>
      </c>
      <c r="D9" s="78">
        <v>1300</v>
      </c>
      <c r="E9" s="78">
        <v>6</v>
      </c>
      <c r="F9" s="78">
        <v>8</v>
      </c>
      <c r="G9" s="78">
        <f>D9*E9*F9</f>
        <v>62400</v>
      </c>
      <c r="H9" s="89" t="s">
        <v>155</v>
      </c>
    </row>
    <row r="10" spans="1:9" s="70" customFormat="1" ht="112.15" customHeight="1">
      <c r="A10" s="137"/>
      <c r="B10" s="137"/>
      <c r="C10" s="101" t="s">
        <v>133</v>
      </c>
      <c r="D10" s="78">
        <v>1300</v>
      </c>
      <c r="E10" s="78">
        <v>3</v>
      </c>
      <c r="F10" s="78">
        <v>6</v>
      </c>
      <c r="G10" s="78">
        <f>D10*E10*F10</f>
        <v>23400</v>
      </c>
      <c r="H10" s="89" t="s">
        <v>156</v>
      </c>
    </row>
    <row r="11" spans="1:9" s="70" customFormat="1" ht="112.15" customHeight="1">
      <c r="A11" s="137"/>
      <c r="B11" s="137"/>
      <c r="C11" s="101" t="s">
        <v>132</v>
      </c>
      <c r="D11" s="78">
        <v>1000</v>
      </c>
      <c r="E11" s="78">
        <v>6</v>
      </c>
      <c r="F11" s="78">
        <v>3</v>
      </c>
      <c r="G11" s="78">
        <f t="shared" ref="G11:G27" si="0">D11*E11*F11</f>
        <v>18000</v>
      </c>
      <c r="H11" s="89" t="s">
        <v>155</v>
      </c>
    </row>
    <row r="12" spans="1:9" s="70" customFormat="1" ht="112.15" customHeight="1">
      <c r="A12" s="137"/>
      <c r="B12" s="137"/>
      <c r="C12" s="101" t="s">
        <v>132</v>
      </c>
      <c r="D12" s="78">
        <v>1000</v>
      </c>
      <c r="E12" s="78">
        <v>3</v>
      </c>
      <c r="F12" s="78">
        <v>5</v>
      </c>
      <c r="G12" s="78">
        <f t="shared" si="0"/>
        <v>15000</v>
      </c>
      <c r="H12" s="89" t="s">
        <v>156</v>
      </c>
    </row>
    <row r="13" spans="1:9" s="70" customFormat="1" ht="84.6" customHeight="1">
      <c r="A13" s="138"/>
      <c r="B13" s="138"/>
      <c r="C13" s="101" t="s">
        <v>132</v>
      </c>
      <c r="D13" s="78">
        <v>1000</v>
      </c>
      <c r="E13" s="78">
        <v>1</v>
      </c>
      <c r="F13" s="78">
        <v>2</v>
      </c>
      <c r="G13" s="78">
        <f t="shared" si="0"/>
        <v>2000</v>
      </c>
      <c r="H13" s="89" t="s">
        <v>146</v>
      </c>
    </row>
    <row r="14" spans="1:9" s="70" customFormat="1" ht="81.599999999999994" customHeight="1">
      <c r="A14" s="90" t="s">
        <v>125</v>
      </c>
      <c r="B14" s="88" t="s">
        <v>126</v>
      </c>
      <c r="C14" s="104" t="s">
        <v>127</v>
      </c>
      <c r="D14" s="96">
        <v>0</v>
      </c>
      <c r="E14" s="103">
        <v>1</v>
      </c>
      <c r="F14" s="96">
        <v>127</v>
      </c>
      <c r="G14" s="96">
        <f t="shared" si="0"/>
        <v>0</v>
      </c>
      <c r="H14" s="105" t="s">
        <v>147</v>
      </c>
    </row>
    <row r="15" spans="1:9" s="70" customFormat="1" ht="81.599999999999994" customHeight="1">
      <c r="A15" s="137" t="s">
        <v>105</v>
      </c>
      <c r="B15" s="139" t="s">
        <v>124</v>
      </c>
      <c r="C15" s="102" t="s">
        <v>139</v>
      </c>
      <c r="D15" s="96">
        <v>200</v>
      </c>
      <c r="E15" s="103">
        <v>1</v>
      </c>
      <c r="F15" s="96">
        <v>137</v>
      </c>
      <c r="G15" s="96">
        <f t="shared" si="0"/>
        <v>27400</v>
      </c>
      <c r="H15" s="97" t="s">
        <v>134</v>
      </c>
    </row>
    <row r="16" spans="1:9" s="70" customFormat="1" ht="81.599999999999994" customHeight="1">
      <c r="A16" s="137"/>
      <c r="B16" s="137"/>
      <c r="C16" s="102" t="s">
        <v>135</v>
      </c>
      <c r="D16" s="96">
        <v>300</v>
      </c>
      <c r="E16" s="103">
        <v>1</v>
      </c>
      <c r="F16" s="96">
        <v>137</v>
      </c>
      <c r="G16" s="96">
        <f t="shared" si="0"/>
        <v>41100</v>
      </c>
      <c r="H16" s="97" t="s">
        <v>134</v>
      </c>
      <c r="I16" s="95"/>
    </row>
    <row r="17" spans="1:8" s="70" customFormat="1" ht="81.599999999999994" customHeight="1">
      <c r="A17" s="138"/>
      <c r="B17" s="138"/>
      <c r="C17" s="102" t="s">
        <v>140</v>
      </c>
      <c r="D17" s="96">
        <v>218</v>
      </c>
      <c r="E17" s="103">
        <v>1</v>
      </c>
      <c r="F17" s="96">
        <v>137</v>
      </c>
      <c r="G17" s="96">
        <f t="shared" si="0"/>
        <v>29866</v>
      </c>
      <c r="H17" s="97" t="s">
        <v>134</v>
      </c>
    </row>
    <row r="18" spans="1:8" s="69" customFormat="1" ht="14.25" customHeight="1">
      <c r="A18" s="119" t="s">
        <v>24</v>
      </c>
      <c r="B18" s="119"/>
      <c r="C18" s="119"/>
      <c r="D18" s="119"/>
      <c r="E18" s="119"/>
      <c r="F18" s="119"/>
      <c r="G18" s="77"/>
      <c r="H18" s="79"/>
    </row>
    <row r="19" spans="1:8" s="70" customFormat="1" ht="27.6" customHeight="1">
      <c r="A19" s="122" t="s">
        <v>148</v>
      </c>
      <c r="B19" s="122"/>
      <c r="C19" s="78" t="s">
        <v>138</v>
      </c>
      <c r="D19" s="78">
        <v>2500</v>
      </c>
      <c r="E19" s="89">
        <v>2</v>
      </c>
      <c r="F19" s="89">
        <v>1</v>
      </c>
      <c r="G19" s="78">
        <f t="shared" si="0"/>
        <v>5000</v>
      </c>
      <c r="H19" s="100"/>
    </row>
    <row r="20" spans="1:8" s="70" customFormat="1" ht="31.9" customHeight="1">
      <c r="A20" s="120" t="s">
        <v>153</v>
      </c>
      <c r="B20" s="121"/>
      <c r="C20" s="78" t="s">
        <v>138</v>
      </c>
      <c r="D20" s="78">
        <v>2500</v>
      </c>
      <c r="E20" s="89">
        <v>4</v>
      </c>
      <c r="F20" s="89">
        <v>2</v>
      </c>
      <c r="G20" s="78">
        <f t="shared" si="0"/>
        <v>20000</v>
      </c>
      <c r="H20" s="107"/>
    </row>
    <row r="21" spans="1:8" s="69" customFormat="1" ht="27.6" customHeight="1">
      <c r="A21" s="122" t="s">
        <v>149</v>
      </c>
      <c r="B21" s="122"/>
      <c r="C21" s="78" t="s">
        <v>106</v>
      </c>
      <c r="D21" s="78">
        <v>1600</v>
      </c>
      <c r="E21" s="89">
        <v>8</v>
      </c>
      <c r="F21" s="89">
        <v>1</v>
      </c>
      <c r="G21" s="78">
        <f t="shared" si="0"/>
        <v>12800</v>
      </c>
      <c r="H21" s="89" t="s">
        <v>137</v>
      </c>
    </row>
    <row r="22" spans="1:8" s="69" customFormat="1" ht="25.15" customHeight="1">
      <c r="A22" s="122" t="s">
        <v>150</v>
      </c>
      <c r="B22" s="122"/>
      <c r="C22" s="78" t="s">
        <v>136</v>
      </c>
      <c r="D22" s="78">
        <v>900</v>
      </c>
      <c r="E22" s="89">
        <v>4</v>
      </c>
      <c r="F22" s="89">
        <v>1</v>
      </c>
      <c r="G22" s="78">
        <f t="shared" si="0"/>
        <v>3600</v>
      </c>
      <c r="H22" s="100"/>
    </row>
    <row r="23" spans="1:8" s="69" customFormat="1" ht="25.15" customHeight="1">
      <c r="A23" s="122" t="s">
        <v>151</v>
      </c>
      <c r="B23" s="122"/>
      <c r="C23" s="78" t="s">
        <v>106</v>
      </c>
      <c r="D23" s="78">
        <v>2300</v>
      </c>
      <c r="E23" s="89">
        <v>8</v>
      </c>
      <c r="F23" s="89">
        <v>1</v>
      </c>
      <c r="G23" s="78">
        <f t="shared" si="0"/>
        <v>18400</v>
      </c>
      <c r="H23" s="89"/>
    </row>
    <row r="24" spans="1:8" s="69" customFormat="1" ht="13.5" customHeight="1">
      <c r="A24" s="120" t="s">
        <v>143</v>
      </c>
      <c r="B24" s="121"/>
      <c r="C24" s="78" t="s">
        <v>106</v>
      </c>
      <c r="D24" s="78">
        <v>2300</v>
      </c>
      <c r="E24" s="89">
        <v>1</v>
      </c>
      <c r="F24" s="89">
        <v>4</v>
      </c>
      <c r="G24" s="78">
        <f t="shared" si="0"/>
        <v>9200</v>
      </c>
      <c r="H24" s="89" t="s">
        <v>145</v>
      </c>
    </row>
    <row r="25" spans="1:8" s="69" customFormat="1" ht="13.5" customHeight="1">
      <c r="A25" s="120" t="s">
        <v>142</v>
      </c>
      <c r="B25" s="121"/>
      <c r="C25" s="78" t="s">
        <v>106</v>
      </c>
      <c r="D25" s="78">
        <v>2300</v>
      </c>
      <c r="E25" s="89">
        <v>3</v>
      </c>
      <c r="F25" s="89">
        <v>6</v>
      </c>
      <c r="G25" s="78">
        <f t="shared" si="0"/>
        <v>41400</v>
      </c>
      <c r="H25" s="89" t="s">
        <v>144</v>
      </c>
    </row>
    <row r="26" spans="1:8" s="70" customFormat="1" ht="14.25" customHeight="1">
      <c r="A26" s="120" t="s">
        <v>141</v>
      </c>
      <c r="B26" s="121"/>
      <c r="C26" s="78" t="s">
        <v>136</v>
      </c>
      <c r="D26" s="78">
        <v>500</v>
      </c>
      <c r="E26" s="89">
        <v>2</v>
      </c>
      <c r="F26" s="89">
        <v>8</v>
      </c>
      <c r="G26" s="78">
        <f t="shared" si="0"/>
        <v>8000</v>
      </c>
      <c r="H26" s="99"/>
    </row>
    <row r="27" spans="1:8" s="69" customFormat="1" ht="35.450000000000003" customHeight="1">
      <c r="A27" s="120" t="s">
        <v>152</v>
      </c>
      <c r="B27" s="121"/>
      <c r="C27" s="78" t="s">
        <v>138</v>
      </c>
      <c r="D27" s="78">
        <v>1300</v>
      </c>
      <c r="E27" s="89">
        <v>4</v>
      </c>
      <c r="F27" s="89">
        <v>2</v>
      </c>
      <c r="G27" s="80">
        <f t="shared" si="0"/>
        <v>10400</v>
      </c>
      <c r="H27" s="94"/>
    </row>
    <row r="28" spans="1:8" s="70" customFormat="1" ht="23.45" customHeight="1">
      <c r="A28" s="119" t="s">
        <v>128</v>
      </c>
      <c r="B28" s="119"/>
      <c r="C28" s="119"/>
      <c r="D28" s="119"/>
      <c r="E28" s="119"/>
      <c r="F28" s="119"/>
      <c r="G28" s="109"/>
      <c r="H28" s="110"/>
    </row>
    <row r="29" spans="1:8" s="70" customFormat="1" ht="18" customHeight="1">
      <c r="A29" s="123" t="s">
        <v>129</v>
      </c>
      <c r="B29" s="124"/>
      <c r="C29" s="89" t="s">
        <v>113</v>
      </c>
      <c r="D29" s="81">
        <v>12</v>
      </c>
      <c r="E29" s="92">
        <v>230</v>
      </c>
      <c r="F29" s="81">
        <v>1</v>
      </c>
      <c r="G29" s="93">
        <f>D29*E29*F29</f>
        <v>2760</v>
      </c>
      <c r="H29" s="92"/>
    </row>
    <row r="30" spans="1:8" s="71" customFormat="1" ht="15" customHeight="1">
      <c r="A30" s="125"/>
      <c r="B30" s="126"/>
      <c r="C30" s="89" t="s">
        <v>114</v>
      </c>
      <c r="D30" s="81">
        <v>12</v>
      </c>
      <c r="E30" s="92">
        <v>230</v>
      </c>
      <c r="F30" s="81">
        <v>1</v>
      </c>
      <c r="G30" s="93">
        <f t="shared" ref="G30:G37" si="1">D30*E30*F30</f>
        <v>2760</v>
      </c>
      <c r="H30" s="92"/>
    </row>
    <row r="31" spans="1:8">
      <c r="A31" s="125"/>
      <c r="B31" s="126"/>
      <c r="C31" s="89" t="s">
        <v>115</v>
      </c>
      <c r="D31" s="81">
        <v>30</v>
      </c>
      <c r="E31" s="92">
        <v>70</v>
      </c>
      <c r="F31" s="81">
        <v>1</v>
      </c>
      <c r="G31" s="93">
        <f t="shared" si="1"/>
        <v>2100</v>
      </c>
      <c r="H31" s="92" t="s">
        <v>116</v>
      </c>
    </row>
    <row r="32" spans="1:8">
      <c r="A32" s="125"/>
      <c r="B32" s="126"/>
      <c r="C32" s="89" t="s">
        <v>117</v>
      </c>
      <c r="D32" s="81">
        <v>30</v>
      </c>
      <c r="E32" s="92">
        <v>70</v>
      </c>
      <c r="F32" s="81">
        <v>1</v>
      </c>
      <c r="G32" s="93">
        <f t="shared" si="1"/>
        <v>2100</v>
      </c>
      <c r="H32" s="92" t="s">
        <v>118</v>
      </c>
    </row>
    <row r="33" spans="1:8">
      <c r="A33" s="125"/>
      <c r="B33" s="126"/>
      <c r="C33" s="89" t="s">
        <v>119</v>
      </c>
      <c r="D33" s="81">
        <v>1.2</v>
      </c>
      <c r="E33" s="92">
        <v>230</v>
      </c>
      <c r="F33" s="81">
        <v>1</v>
      </c>
      <c r="G33" s="93">
        <f t="shared" si="1"/>
        <v>276</v>
      </c>
      <c r="H33" s="92"/>
    </row>
    <row r="34" spans="1:8">
      <c r="A34" s="125"/>
      <c r="B34" s="126"/>
      <c r="C34" s="89" t="s">
        <v>120</v>
      </c>
      <c r="D34" s="81">
        <v>80</v>
      </c>
      <c r="E34" s="92">
        <v>19</v>
      </c>
      <c r="F34" s="81">
        <v>1</v>
      </c>
      <c r="G34" s="93">
        <f t="shared" si="1"/>
        <v>1520</v>
      </c>
      <c r="H34" s="92"/>
    </row>
    <row r="35" spans="1:8">
      <c r="A35" s="125"/>
      <c r="B35" s="126"/>
      <c r="C35" s="89" t="s">
        <v>121</v>
      </c>
      <c r="D35" s="81">
        <v>2</v>
      </c>
      <c r="E35" s="92">
        <v>60</v>
      </c>
      <c r="F35" s="81">
        <v>1</v>
      </c>
      <c r="G35" s="93">
        <f t="shared" si="1"/>
        <v>120</v>
      </c>
      <c r="H35" s="92"/>
    </row>
    <row r="36" spans="1:8">
      <c r="A36" s="125"/>
      <c r="B36" s="126"/>
      <c r="C36" s="89" t="s">
        <v>122</v>
      </c>
      <c r="D36" s="81">
        <v>6</v>
      </c>
      <c r="E36" s="92">
        <v>25</v>
      </c>
      <c r="F36" s="81">
        <v>1</v>
      </c>
      <c r="G36" s="93">
        <f t="shared" si="1"/>
        <v>150</v>
      </c>
      <c r="H36" s="92"/>
    </row>
    <row r="37" spans="1:8">
      <c r="A37" s="127"/>
      <c r="B37" s="128"/>
      <c r="C37" s="89" t="s">
        <v>123</v>
      </c>
      <c r="D37" s="81">
        <v>11.5</v>
      </c>
      <c r="E37" s="92">
        <v>230</v>
      </c>
      <c r="F37" s="81">
        <v>1</v>
      </c>
      <c r="G37" s="93">
        <f t="shared" si="1"/>
        <v>2645</v>
      </c>
      <c r="H37" s="92"/>
    </row>
    <row r="38" spans="1:8" s="70" customFormat="1" ht="16.5" customHeight="1">
      <c r="A38" s="119" t="s">
        <v>25</v>
      </c>
      <c r="B38" s="119"/>
      <c r="C38" s="119"/>
      <c r="D38" s="119"/>
      <c r="E38" s="119"/>
      <c r="F38" s="119"/>
      <c r="G38" s="77"/>
      <c r="H38" s="77"/>
    </row>
    <row r="39" spans="1:8" s="70" customFormat="1" ht="100.9" customHeight="1">
      <c r="A39" s="132" t="s">
        <v>103</v>
      </c>
      <c r="B39" s="133"/>
      <c r="C39" s="106"/>
      <c r="D39" s="96">
        <v>500</v>
      </c>
      <c r="E39" s="96">
        <v>1</v>
      </c>
      <c r="F39" s="96">
        <v>127</v>
      </c>
      <c r="G39" s="96">
        <f>D39*E39*F39</f>
        <v>63500</v>
      </c>
      <c r="H39" s="97" t="s">
        <v>107</v>
      </c>
    </row>
    <row r="40" spans="1:8">
      <c r="A40" s="130" t="s">
        <v>112</v>
      </c>
      <c r="B40" s="130"/>
      <c r="C40" s="130"/>
      <c r="D40" s="130"/>
      <c r="E40" s="130"/>
      <c r="F40" s="131"/>
      <c r="G40" s="111">
        <f>SUM(G39,G29:G37,G20:G27,G19,G8:G17)</f>
        <v>590997</v>
      </c>
      <c r="H40" s="89"/>
    </row>
    <row r="41" spans="1:8">
      <c r="A41" s="129" t="s">
        <v>29</v>
      </c>
      <c r="B41" s="129"/>
      <c r="C41" s="129"/>
      <c r="D41" s="129"/>
      <c r="E41" s="129"/>
      <c r="F41" s="129"/>
      <c r="G41" s="112">
        <f>G40*0.1</f>
        <v>59099.700000000004</v>
      </c>
      <c r="H41" s="108"/>
    </row>
    <row r="42" spans="1:8">
      <c r="A42" s="116" t="s">
        <v>157</v>
      </c>
      <c r="B42" s="117"/>
      <c r="C42" s="117"/>
      <c r="D42" s="117"/>
      <c r="E42" s="117"/>
      <c r="F42" s="118"/>
      <c r="G42" s="111">
        <f>SUM(G40:G41)</f>
        <v>650096.69999999995</v>
      </c>
      <c r="H42" s="87"/>
    </row>
    <row r="43" spans="1:8">
      <c r="A43" s="116" t="s">
        <v>161</v>
      </c>
      <c r="B43" s="117"/>
      <c r="C43" s="117"/>
      <c r="D43" s="117"/>
      <c r="E43" s="117"/>
      <c r="F43" s="118"/>
      <c r="G43" s="111">
        <v>650000</v>
      </c>
      <c r="H43" s="87"/>
    </row>
  </sheetData>
  <mergeCells count="24">
    <mergeCell ref="B1:H1"/>
    <mergeCell ref="A21:B21"/>
    <mergeCell ref="A19:B19"/>
    <mergeCell ref="A7:F7"/>
    <mergeCell ref="A18:F18"/>
    <mergeCell ref="A15:A17"/>
    <mergeCell ref="B15:B17"/>
    <mergeCell ref="A8:A13"/>
    <mergeCell ref="B8:B13"/>
    <mergeCell ref="A43:F43"/>
    <mergeCell ref="A42:F42"/>
    <mergeCell ref="A28:F28"/>
    <mergeCell ref="A20:B20"/>
    <mergeCell ref="A22:B22"/>
    <mergeCell ref="A29:B37"/>
    <mergeCell ref="A23:B23"/>
    <mergeCell ref="A41:F41"/>
    <mergeCell ref="A40:F40"/>
    <mergeCell ref="A38:F38"/>
    <mergeCell ref="A39:B39"/>
    <mergeCell ref="A27:B27"/>
    <mergeCell ref="A24:B24"/>
    <mergeCell ref="A26:B26"/>
    <mergeCell ref="A25:B25"/>
  </mergeCells>
  <phoneticPr fontId="34" type="noConversion"/>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sheetPr codeName="Sheet3"/>
  <dimension ref="A1:H49"/>
  <sheetViews>
    <sheetView topLeftCell="A13" workbookViewId="0">
      <selection activeCell="H10" sqref="H10"/>
    </sheetView>
  </sheetViews>
  <sheetFormatPr defaultColWidth="19.75" defaultRowHeight="14.25"/>
  <cols>
    <col min="1" max="1" width="30.125" style="44" customWidth="1" collapsed="1"/>
    <col min="2" max="2" width="17.5" style="45" customWidth="1" collapsed="1"/>
    <col min="3" max="3" width="31.75" style="45" bestFit="1" customWidth="1"/>
    <col min="4" max="7" width="12.125" style="46" customWidth="1"/>
    <col min="8" max="8" width="11.5" style="47" customWidth="1"/>
    <col min="9" max="16384" width="19.75" style="48"/>
  </cols>
  <sheetData>
    <row r="1" spans="1:8" ht="45.95" customHeight="1">
      <c r="A1" s="155"/>
      <c r="B1" s="155"/>
      <c r="C1" s="155"/>
    </row>
    <row r="2" spans="1:8" ht="32.1" customHeight="1">
      <c r="A2" s="45" t="s">
        <v>13</v>
      </c>
      <c r="B2" s="156" t="s">
        <v>30</v>
      </c>
      <c r="C2" s="156"/>
      <c r="D2" s="156"/>
      <c r="E2" s="156"/>
    </row>
    <row r="3" spans="1:8">
      <c r="A3" s="45" t="s">
        <v>14</v>
      </c>
      <c r="B3" s="49" t="s">
        <v>31</v>
      </c>
    </row>
    <row r="4" spans="1:8">
      <c r="A4" s="45" t="s">
        <v>15</v>
      </c>
    </row>
    <row r="5" spans="1:8" ht="9.75" hidden="1" customHeight="1">
      <c r="A5" s="45" t="s">
        <v>16</v>
      </c>
    </row>
    <row r="6" spans="1:8" hidden="1">
      <c r="A6" s="45" t="s">
        <v>17</v>
      </c>
    </row>
    <row r="7" spans="1:8" s="41" customFormat="1">
      <c r="A7" s="157" t="s">
        <v>32</v>
      </c>
      <c r="B7" s="157"/>
      <c r="C7" s="50" t="s">
        <v>33</v>
      </c>
      <c r="D7" s="51" t="s">
        <v>34</v>
      </c>
      <c r="E7" s="51" t="s">
        <v>35</v>
      </c>
      <c r="F7" s="51" t="s">
        <v>36</v>
      </c>
      <c r="G7" s="51" t="s">
        <v>37</v>
      </c>
      <c r="H7" s="52" t="s">
        <v>38</v>
      </c>
    </row>
    <row r="8" spans="1:8" s="41" customFormat="1" ht="15">
      <c r="A8" s="158" t="s">
        <v>39</v>
      </c>
      <c r="B8" s="158"/>
      <c r="C8" s="158"/>
      <c r="D8" s="158"/>
      <c r="E8" s="158"/>
      <c r="F8" s="158"/>
      <c r="G8" s="53"/>
      <c r="H8" s="54"/>
    </row>
    <row r="9" spans="1:8" s="42" customFormat="1" ht="43.15" customHeight="1">
      <c r="A9" s="141" t="s">
        <v>40</v>
      </c>
      <c r="B9" s="146" t="s">
        <v>23</v>
      </c>
      <c r="C9" s="55" t="s">
        <v>41</v>
      </c>
      <c r="D9" s="56">
        <v>1000</v>
      </c>
      <c r="E9" s="56">
        <v>1</v>
      </c>
      <c r="F9" s="56">
        <v>25</v>
      </c>
      <c r="G9" s="56">
        <f t="shared" ref="G9:G17" si="0">D9*E9*F9</f>
        <v>25000</v>
      </c>
      <c r="H9" s="57"/>
    </row>
    <row r="10" spans="1:8" s="42" customFormat="1" ht="43.15" customHeight="1">
      <c r="A10" s="142"/>
      <c r="B10" s="147"/>
      <c r="C10" s="55" t="s">
        <v>42</v>
      </c>
      <c r="D10" s="56">
        <v>1000</v>
      </c>
      <c r="E10" s="56">
        <v>1</v>
      </c>
      <c r="F10" s="56">
        <v>78</v>
      </c>
      <c r="G10" s="56">
        <f t="shared" si="0"/>
        <v>78000</v>
      </c>
      <c r="H10" s="57"/>
    </row>
    <row r="11" spans="1:8" s="42" customFormat="1" ht="42.6" customHeight="1">
      <c r="A11" s="142"/>
      <c r="B11" s="147"/>
      <c r="C11" s="55" t="s">
        <v>43</v>
      </c>
      <c r="D11" s="56">
        <v>1000</v>
      </c>
      <c r="E11" s="56">
        <v>1</v>
      </c>
      <c r="F11" s="56">
        <v>75</v>
      </c>
      <c r="G11" s="56">
        <f t="shared" si="0"/>
        <v>75000</v>
      </c>
      <c r="H11" s="57"/>
    </row>
    <row r="12" spans="1:8" s="42" customFormat="1" ht="42.6" customHeight="1">
      <c r="A12" s="142"/>
      <c r="B12" s="147"/>
      <c r="C12" s="55" t="s">
        <v>44</v>
      </c>
      <c r="D12" s="56">
        <v>1000</v>
      </c>
      <c r="E12" s="56">
        <v>1</v>
      </c>
      <c r="F12" s="56">
        <v>24</v>
      </c>
      <c r="G12" s="56">
        <f t="shared" si="0"/>
        <v>24000</v>
      </c>
      <c r="H12" s="57"/>
    </row>
    <row r="13" spans="1:8" s="42" customFormat="1" ht="42.6" customHeight="1">
      <c r="A13" s="142"/>
      <c r="B13" s="147"/>
      <c r="C13" s="55" t="s">
        <v>45</v>
      </c>
      <c r="D13" s="56">
        <v>1000</v>
      </c>
      <c r="E13" s="56">
        <v>5</v>
      </c>
      <c r="F13" s="56">
        <v>5</v>
      </c>
      <c r="G13" s="56">
        <f t="shared" si="0"/>
        <v>25000</v>
      </c>
      <c r="H13" s="57"/>
    </row>
    <row r="14" spans="1:8" s="42" customFormat="1" ht="42.6" customHeight="1">
      <c r="A14" s="143"/>
      <c r="B14" s="148"/>
      <c r="C14" s="55" t="s">
        <v>46</v>
      </c>
      <c r="D14" s="56">
        <v>1000</v>
      </c>
      <c r="E14" s="56">
        <v>2</v>
      </c>
      <c r="F14" s="56">
        <v>2</v>
      </c>
      <c r="G14" s="56">
        <f t="shared" si="0"/>
        <v>4000</v>
      </c>
      <c r="H14" s="57"/>
    </row>
    <row r="15" spans="1:8" s="42" customFormat="1" ht="30.6" customHeight="1">
      <c r="A15" s="141" t="s">
        <v>47</v>
      </c>
      <c r="B15" s="146"/>
      <c r="C15" s="55" t="s">
        <v>48</v>
      </c>
      <c r="D15" s="56">
        <v>30000</v>
      </c>
      <c r="E15" s="58">
        <v>1</v>
      </c>
      <c r="F15" s="58">
        <v>5</v>
      </c>
      <c r="G15" s="56">
        <f t="shared" si="0"/>
        <v>150000</v>
      </c>
      <c r="H15" s="57"/>
    </row>
    <row r="16" spans="1:8" s="42" customFormat="1" ht="27.95" customHeight="1">
      <c r="A16" s="143"/>
      <c r="B16" s="148"/>
      <c r="C16" s="55" t="s">
        <v>49</v>
      </c>
      <c r="D16" s="56">
        <v>150</v>
      </c>
      <c r="E16" s="58">
        <v>1</v>
      </c>
      <c r="F16" s="58">
        <v>102</v>
      </c>
      <c r="G16" s="56">
        <f t="shared" si="0"/>
        <v>15300</v>
      </c>
      <c r="H16" s="57"/>
    </row>
    <row r="17" spans="1:8" s="42" customFormat="1" ht="89.25" customHeight="1">
      <c r="A17" s="144" t="s">
        <v>50</v>
      </c>
      <c r="B17" s="59" t="s">
        <v>51</v>
      </c>
      <c r="C17" s="60" t="s">
        <v>52</v>
      </c>
      <c r="D17" s="56">
        <v>300</v>
      </c>
      <c r="E17" s="56">
        <v>1</v>
      </c>
      <c r="F17" s="58">
        <v>222</v>
      </c>
      <c r="G17" s="56">
        <f t="shared" si="0"/>
        <v>66600</v>
      </c>
      <c r="H17" s="57"/>
    </row>
    <row r="18" spans="1:8" s="42" customFormat="1" ht="33.6" customHeight="1">
      <c r="A18" s="145"/>
      <c r="B18" s="57"/>
      <c r="C18" s="61"/>
      <c r="D18" s="62"/>
      <c r="E18" s="56"/>
      <c r="F18" s="58"/>
      <c r="G18" s="56"/>
      <c r="H18" s="57"/>
    </row>
    <row r="19" spans="1:8" s="42" customFormat="1" ht="27.75" customHeight="1">
      <c r="A19" s="57" t="s">
        <v>53</v>
      </c>
      <c r="B19" s="57" t="s">
        <v>54</v>
      </c>
      <c r="C19" s="60"/>
      <c r="D19" s="56">
        <v>4000</v>
      </c>
      <c r="E19" s="56">
        <v>6</v>
      </c>
      <c r="F19" s="56">
        <v>1</v>
      </c>
      <c r="G19" s="56">
        <f>D19*E19*F19</f>
        <v>24000</v>
      </c>
      <c r="H19" s="57"/>
    </row>
    <row r="20" spans="1:8" s="41" customFormat="1" ht="15" customHeight="1">
      <c r="A20" s="153" t="s">
        <v>55</v>
      </c>
      <c r="B20" s="153"/>
      <c r="C20" s="153"/>
      <c r="D20" s="153"/>
      <c r="E20" s="153"/>
      <c r="F20" s="153"/>
      <c r="G20" s="63"/>
      <c r="H20" s="63"/>
    </row>
    <row r="21" spans="1:8" s="41" customFormat="1" ht="15" customHeight="1">
      <c r="A21" s="154" t="s">
        <v>56</v>
      </c>
      <c r="B21" s="154"/>
      <c r="C21" s="60" t="s">
        <v>57</v>
      </c>
      <c r="D21" s="56">
        <v>1500</v>
      </c>
      <c r="E21" s="56">
        <v>1</v>
      </c>
      <c r="F21" s="56">
        <v>1</v>
      </c>
      <c r="G21" s="56">
        <f>D21*E21*F21</f>
        <v>1500</v>
      </c>
      <c r="H21" s="60"/>
    </row>
    <row r="22" spans="1:8" s="42" customFormat="1" ht="14.25" customHeight="1">
      <c r="A22" s="149" t="s">
        <v>58</v>
      </c>
      <c r="B22" s="149"/>
      <c r="C22" s="60" t="s">
        <v>59</v>
      </c>
      <c r="D22" s="56">
        <v>600</v>
      </c>
      <c r="E22" s="56">
        <v>1</v>
      </c>
      <c r="F22" s="56">
        <v>3</v>
      </c>
      <c r="G22" s="56">
        <f>D22*E22*F22</f>
        <v>1800</v>
      </c>
      <c r="H22" s="60"/>
    </row>
    <row r="23" spans="1:8" s="42" customFormat="1" ht="14.25" customHeight="1">
      <c r="A23" s="149"/>
      <c r="B23" s="149"/>
      <c r="C23" s="60" t="s">
        <v>60</v>
      </c>
      <c r="D23" s="56">
        <v>1100</v>
      </c>
      <c r="E23" s="56">
        <v>1</v>
      </c>
      <c r="F23" s="56">
        <v>1</v>
      </c>
      <c r="G23" s="56">
        <f>D22*E23*F22</f>
        <v>1800</v>
      </c>
      <c r="H23" s="60"/>
    </row>
    <row r="24" spans="1:8" s="42" customFormat="1">
      <c r="A24" s="149" t="s">
        <v>61</v>
      </c>
      <c r="B24" s="149"/>
      <c r="C24" s="60" t="s">
        <v>62</v>
      </c>
      <c r="D24" s="56">
        <v>2800</v>
      </c>
      <c r="E24" s="58">
        <v>1</v>
      </c>
      <c r="F24" s="56">
        <v>2</v>
      </c>
      <c r="G24" s="58">
        <f>D23*E24*F23</f>
        <v>1100</v>
      </c>
      <c r="H24" s="60"/>
    </row>
    <row r="25" spans="1:8" s="42" customFormat="1" ht="14.25" customHeight="1">
      <c r="A25" s="149" t="s">
        <v>63</v>
      </c>
      <c r="B25" s="149"/>
      <c r="C25" s="60" t="s">
        <v>64</v>
      </c>
      <c r="D25" s="56">
        <v>1000</v>
      </c>
      <c r="E25" s="56">
        <v>1</v>
      </c>
      <c r="F25" s="56">
        <v>1</v>
      </c>
      <c r="G25" s="56">
        <f>D24*E25*F24</f>
        <v>5600</v>
      </c>
      <c r="H25" s="60"/>
    </row>
    <row r="26" spans="1:8" s="42" customFormat="1" ht="14.25" customHeight="1">
      <c r="A26" s="149"/>
      <c r="B26" s="149"/>
      <c r="C26" s="61" t="s">
        <v>65</v>
      </c>
      <c r="D26" s="56">
        <v>1500</v>
      </c>
      <c r="E26" s="56">
        <v>1</v>
      </c>
      <c r="F26" s="58">
        <v>1</v>
      </c>
      <c r="G26" s="56">
        <f>D25*E26*F25</f>
        <v>1000</v>
      </c>
      <c r="H26" s="60"/>
    </row>
    <row r="27" spans="1:8" s="42" customFormat="1">
      <c r="A27" s="149" t="s">
        <v>66</v>
      </c>
      <c r="B27" s="149"/>
      <c r="C27" s="60" t="s">
        <v>67</v>
      </c>
      <c r="D27" s="56">
        <v>1000</v>
      </c>
      <c r="E27" s="56">
        <v>1</v>
      </c>
      <c r="F27" s="56">
        <v>2</v>
      </c>
      <c r="G27" s="56">
        <f>D27*E27*F27</f>
        <v>2000</v>
      </c>
      <c r="H27" s="60"/>
    </row>
    <row r="28" spans="1:8" s="42" customFormat="1" ht="14.25" customHeight="1">
      <c r="A28" s="149"/>
      <c r="B28" s="149"/>
      <c r="C28" s="60" t="s">
        <v>60</v>
      </c>
      <c r="D28" s="56">
        <v>1100</v>
      </c>
      <c r="E28" s="56">
        <v>1</v>
      </c>
      <c r="F28" s="56">
        <v>1</v>
      </c>
      <c r="G28" s="56">
        <f>D28*E28*F28</f>
        <v>1100</v>
      </c>
      <c r="H28" s="60"/>
    </row>
    <row r="29" spans="1:8" s="42" customFormat="1" ht="14.25" customHeight="1">
      <c r="A29" s="149"/>
      <c r="B29" s="149"/>
      <c r="C29" s="61" t="s">
        <v>65</v>
      </c>
      <c r="D29" s="56">
        <v>1500</v>
      </c>
      <c r="E29" s="58">
        <v>1</v>
      </c>
      <c r="F29" s="58">
        <v>2</v>
      </c>
      <c r="G29" s="58">
        <f>D29*E29*F29</f>
        <v>3000</v>
      </c>
      <c r="H29" s="60"/>
    </row>
    <row r="30" spans="1:8" s="42" customFormat="1" ht="14.25" customHeight="1">
      <c r="A30" s="149" t="s">
        <v>68</v>
      </c>
      <c r="B30" s="149"/>
      <c r="C30" s="60" t="s">
        <v>69</v>
      </c>
      <c r="D30" s="56">
        <v>4500</v>
      </c>
      <c r="E30" s="56">
        <v>1</v>
      </c>
      <c r="F30" s="56">
        <v>2</v>
      </c>
      <c r="G30" s="56">
        <f t="shared" ref="G30:G38" si="1">D30*E30*F30</f>
        <v>9000</v>
      </c>
      <c r="H30" s="60"/>
    </row>
    <row r="31" spans="1:8" s="42" customFormat="1">
      <c r="A31" s="149" t="s">
        <v>70</v>
      </c>
      <c r="B31" s="149"/>
      <c r="C31" s="60" t="s">
        <v>64</v>
      </c>
      <c r="D31" s="56">
        <v>1000</v>
      </c>
      <c r="E31" s="56">
        <v>1</v>
      </c>
      <c r="F31" s="56">
        <v>3</v>
      </c>
      <c r="G31" s="56">
        <f t="shared" si="1"/>
        <v>3000</v>
      </c>
      <c r="H31" s="60"/>
    </row>
    <row r="32" spans="1:8" s="42" customFormat="1" ht="14.25" customHeight="1">
      <c r="A32" s="149"/>
      <c r="B32" s="149"/>
      <c r="C32" s="60" t="s">
        <v>60</v>
      </c>
      <c r="D32" s="56">
        <v>1100</v>
      </c>
      <c r="E32" s="56">
        <v>1</v>
      </c>
      <c r="F32" s="56">
        <v>1</v>
      </c>
      <c r="G32" s="56">
        <f t="shared" si="1"/>
        <v>1100</v>
      </c>
      <c r="H32" s="60"/>
    </row>
    <row r="33" spans="1:8" s="42" customFormat="1" ht="14.25" customHeight="1">
      <c r="A33" s="149" t="s">
        <v>71</v>
      </c>
      <c r="B33" s="149"/>
      <c r="C33" s="60" t="s">
        <v>59</v>
      </c>
      <c r="D33" s="56">
        <v>600</v>
      </c>
      <c r="E33" s="56">
        <v>1</v>
      </c>
      <c r="F33" s="56">
        <v>3</v>
      </c>
      <c r="G33" s="56">
        <f t="shared" si="1"/>
        <v>1800</v>
      </c>
      <c r="H33" s="60"/>
    </row>
    <row r="34" spans="1:8" s="42" customFormat="1" ht="14.25" customHeight="1">
      <c r="A34" s="149"/>
      <c r="B34" s="149"/>
      <c r="C34" s="60" t="s">
        <v>60</v>
      </c>
      <c r="D34" s="56">
        <v>1100</v>
      </c>
      <c r="E34" s="56">
        <v>1</v>
      </c>
      <c r="F34" s="56">
        <v>1</v>
      </c>
      <c r="G34" s="56">
        <f t="shared" si="1"/>
        <v>1100</v>
      </c>
      <c r="H34" s="60"/>
    </row>
    <row r="35" spans="1:8" s="42" customFormat="1" ht="14.25" customHeight="1">
      <c r="A35" s="149" t="s">
        <v>72</v>
      </c>
      <c r="B35" s="149"/>
      <c r="C35" s="60" t="s">
        <v>73</v>
      </c>
      <c r="D35" s="56">
        <v>600</v>
      </c>
      <c r="E35" s="56">
        <v>1</v>
      </c>
      <c r="F35" s="56">
        <v>3</v>
      </c>
      <c r="G35" s="56">
        <f t="shared" si="1"/>
        <v>1800</v>
      </c>
      <c r="H35" s="60"/>
    </row>
    <row r="36" spans="1:8" s="42" customFormat="1" ht="14.25" customHeight="1">
      <c r="A36" s="149"/>
      <c r="B36" s="149"/>
      <c r="C36" s="60" t="s">
        <v>60</v>
      </c>
      <c r="D36" s="56">
        <v>1100</v>
      </c>
      <c r="E36" s="56">
        <v>1</v>
      </c>
      <c r="F36" s="56">
        <v>1</v>
      </c>
      <c r="G36" s="56">
        <f t="shared" si="1"/>
        <v>1100</v>
      </c>
      <c r="H36" s="60"/>
    </row>
    <row r="37" spans="1:8" s="42" customFormat="1">
      <c r="A37" s="149" t="s">
        <v>74</v>
      </c>
      <c r="B37" s="149"/>
      <c r="C37" s="60" t="s">
        <v>64</v>
      </c>
      <c r="D37" s="56">
        <v>1000</v>
      </c>
      <c r="E37" s="56">
        <v>1</v>
      </c>
      <c r="F37" s="56">
        <v>3</v>
      </c>
      <c r="G37" s="56">
        <f t="shared" si="1"/>
        <v>3000</v>
      </c>
      <c r="H37" s="60"/>
    </row>
    <row r="38" spans="1:8" s="42" customFormat="1" ht="14.25" customHeight="1">
      <c r="A38" s="149"/>
      <c r="B38" s="149"/>
      <c r="C38" s="60" t="s">
        <v>60</v>
      </c>
      <c r="D38" s="56">
        <v>1100</v>
      </c>
      <c r="E38" s="56">
        <v>1</v>
      </c>
      <c r="F38" s="56">
        <v>1</v>
      </c>
      <c r="G38" s="56">
        <f t="shared" si="1"/>
        <v>1100</v>
      </c>
      <c r="H38" s="60"/>
    </row>
    <row r="39" spans="1:8" s="42" customFormat="1" ht="16.5" customHeight="1">
      <c r="A39" s="153" t="s">
        <v>75</v>
      </c>
      <c r="B39" s="153"/>
      <c r="C39" s="153"/>
      <c r="D39" s="153"/>
      <c r="E39" s="153"/>
      <c r="F39" s="153"/>
      <c r="G39" s="54"/>
      <c r="H39" s="54"/>
    </row>
    <row r="40" spans="1:8" s="42" customFormat="1" ht="30.75" customHeight="1">
      <c r="A40" s="150" t="s">
        <v>76</v>
      </c>
      <c r="B40" s="151"/>
      <c r="C40" s="64"/>
      <c r="D40" s="56">
        <v>800</v>
      </c>
      <c r="E40" s="56">
        <v>2</v>
      </c>
      <c r="F40" s="56">
        <v>12</v>
      </c>
      <c r="G40" s="56">
        <f>D40*E40*F40</f>
        <v>19200</v>
      </c>
      <c r="H40" s="57" t="s">
        <v>28</v>
      </c>
    </row>
    <row r="41" spans="1:8" s="42" customFormat="1" ht="30.75" customHeight="1">
      <c r="A41" s="150" t="s">
        <v>77</v>
      </c>
      <c r="B41" s="151"/>
      <c r="C41" s="64"/>
      <c r="D41" s="56">
        <v>100</v>
      </c>
      <c r="E41" s="56">
        <v>1</v>
      </c>
      <c r="F41" s="56">
        <v>12</v>
      </c>
      <c r="G41" s="56">
        <f>D41*E41*F41</f>
        <v>1200</v>
      </c>
      <c r="H41" s="57" t="s">
        <v>28</v>
      </c>
    </row>
    <row r="42" spans="1:8" s="42" customFormat="1" ht="16.5" customHeight="1">
      <c r="A42" s="153" t="s">
        <v>78</v>
      </c>
      <c r="B42" s="153"/>
      <c r="C42" s="153"/>
      <c r="D42" s="153"/>
      <c r="E42" s="153"/>
      <c r="F42" s="153"/>
      <c r="G42" s="54"/>
      <c r="H42" s="54"/>
    </row>
    <row r="43" spans="1:8" s="42" customFormat="1" ht="28.5" customHeight="1">
      <c r="A43" s="150" t="s">
        <v>79</v>
      </c>
      <c r="B43" s="151"/>
      <c r="C43" s="60"/>
      <c r="D43" s="65">
        <v>200</v>
      </c>
      <c r="E43" s="65">
        <v>3</v>
      </c>
      <c r="F43" s="56">
        <v>12</v>
      </c>
      <c r="G43" s="56">
        <f>D43*E43*F43</f>
        <v>7200</v>
      </c>
      <c r="H43" s="57" t="s">
        <v>28</v>
      </c>
    </row>
    <row r="44" spans="1:8" s="42" customFormat="1" ht="30.75" customHeight="1">
      <c r="A44" s="150" t="s">
        <v>80</v>
      </c>
      <c r="B44" s="151"/>
      <c r="C44" s="64" t="s">
        <v>27</v>
      </c>
      <c r="D44" s="56">
        <v>20000</v>
      </c>
      <c r="E44" s="56">
        <v>1</v>
      </c>
      <c r="F44" s="56">
        <v>1</v>
      </c>
      <c r="G44" s="56">
        <f>D44*E44*F44</f>
        <v>20000</v>
      </c>
      <c r="H44" s="57" t="s">
        <v>28</v>
      </c>
    </row>
    <row r="45" spans="1:8" s="42" customFormat="1" ht="30.75" customHeight="1">
      <c r="A45" s="150" t="s">
        <v>81</v>
      </c>
      <c r="B45" s="151"/>
      <c r="C45" s="64"/>
      <c r="D45" s="56">
        <v>500</v>
      </c>
      <c r="E45" s="56">
        <v>1</v>
      </c>
      <c r="F45" s="56">
        <v>94</v>
      </c>
      <c r="G45" s="56">
        <f>D45*E45*F45</f>
        <v>47000</v>
      </c>
      <c r="H45" s="57" t="s">
        <v>26</v>
      </c>
    </row>
    <row r="46" spans="1:8" s="43" customFormat="1" ht="15" customHeight="1">
      <c r="A46" s="152" t="s">
        <v>82</v>
      </c>
      <c r="B46" s="152"/>
      <c r="C46" s="152"/>
      <c r="D46" s="152"/>
      <c r="E46" s="152"/>
      <c r="F46" s="152"/>
      <c r="G46" s="67">
        <f>SUM(G9:G45)</f>
        <v>623400</v>
      </c>
    </row>
    <row r="47" spans="1:8" s="43" customFormat="1" ht="15" customHeight="1">
      <c r="A47" s="152" t="s">
        <v>83</v>
      </c>
      <c r="B47" s="152"/>
      <c r="C47" s="152"/>
      <c r="D47" s="152"/>
      <c r="E47" s="152"/>
      <c r="F47" s="152"/>
      <c r="G47" s="66">
        <f>G46*0.1</f>
        <v>62340</v>
      </c>
    </row>
    <row r="48" spans="1:8" s="43" customFormat="1" ht="15" customHeight="1">
      <c r="A48" s="152" t="s">
        <v>84</v>
      </c>
      <c r="B48" s="152"/>
      <c r="C48" s="152"/>
      <c r="D48" s="152"/>
      <c r="E48" s="152"/>
      <c r="F48" s="152"/>
      <c r="G48" s="66">
        <f>G47*0.055</f>
        <v>3428.7</v>
      </c>
    </row>
    <row r="49" spans="1:7" s="43" customFormat="1" ht="15" customHeight="1">
      <c r="A49" s="140" t="s">
        <v>85</v>
      </c>
      <c r="B49" s="140"/>
      <c r="C49" s="140"/>
      <c r="D49" s="140"/>
      <c r="E49" s="140"/>
      <c r="F49" s="140"/>
      <c r="G49" s="68">
        <f>SUM(G46:G48)</f>
        <v>689168.7</v>
      </c>
    </row>
  </sheetData>
  <mergeCells count="30">
    <mergeCell ref="A1:C1"/>
    <mergeCell ref="B2:E2"/>
    <mergeCell ref="A7:B7"/>
    <mergeCell ref="A8:F8"/>
    <mergeCell ref="A20:F20"/>
    <mergeCell ref="A42:F42"/>
    <mergeCell ref="A35:B36"/>
    <mergeCell ref="A37:B38"/>
    <mergeCell ref="A43:B43"/>
    <mergeCell ref="A21:B21"/>
    <mergeCell ref="A24:B24"/>
    <mergeCell ref="A30:B30"/>
    <mergeCell ref="A39:F39"/>
    <mergeCell ref="A40:B4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s>
  <phoneticPr fontId="3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4"/>
  <dimension ref="A1:J15"/>
  <sheetViews>
    <sheetView workbookViewId="0">
      <selection activeCell="E9" sqref="E9"/>
    </sheetView>
  </sheetViews>
  <sheetFormatPr defaultColWidth="7.875" defaultRowHeight="12"/>
  <cols>
    <col min="1" max="1" width="6.875" style="4" customWidth="1"/>
    <col min="2" max="2" width="28.625" style="5" customWidth="1"/>
    <col min="3" max="3" width="42.375" style="5" customWidth="1"/>
    <col min="4" max="4" width="31.375" style="5" bestFit="1" customWidth="1"/>
    <col min="5" max="5" width="12.625" style="6" customWidth="1"/>
    <col min="6" max="6" width="5.625" style="5" bestFit="1" customWidth="1"/>
    <col min="7" max="7" width="7" style="7" customWidth="1"/>
    <col min="8" max="8" width="15.875" style="8" bestFit="1" customWidth="1"/>
    <col min="9" max="9" width="10.875" style="5" customWidth="1"/>
    <col min="10" max="16384" width="7.875" style="5"/>
  </cols>
  <sheetData>
    <row r="1" spans="1:10" s="1" customFormat="1">
      <c r="A1" s="9" t="s">
        <v>0</v>
      </c>
      <c r="B1" s="10" t="s">
        <v>1</v>
      </c>
      <c r="C1" s="10"/>
      <c r="D1" s="10"/>
      <c r="E1" s="161"/>
      <c r="F1" s="161"/>
      <c r="G1" s="161"/>
      <c r="H1" s="11"/>
    </row>
    <row r="2" spans="1:10" s="1" customFormat="1">
      <c r="A2" s="9" t="s">
        <v>2</v>
      </c>
      <c r="B2" s="10"/>
      <c r="C2" s="12" t="s">
        <v>3</v>
      </c>
      <c r="D2" s="10"/>
      <c r="E2" s="161"/>
      <c r="F2" s="161"/>
      <c r="G2" s="161"/>
      <c r="H2" s="11"/>
    </row>
    <row r="3" spans="1:10" s="1" customFormat="1">
      <c r="A3" s="9" t="s">
        <v>4</v>
      </c>
      <c r="B3" s="10"/>
      <c r="C3" s="10" t="s">
        <v>5</v>
      </c>
      <c r="D3" s="10"/>
      <c r="E3" s="161"/>
      <c r="F3" s="161"/>
      <c r="G3" s="161"/>
      <c r="H3" s="11"/>
    </row>
    <row r="4" spans="1:10" s="1" customFormat="1" ht="14.25" customHeight="1">
      <c r="A4" s="13" t="s">
        <v>6</v>
      </c>
      <c r="B4" s="14" t="s">
        <v>86</v>
      </c>
      <c r="C4" s="10"/>
      <c r="D4" s="10"/>
      <c r="E4" s="10"/>
      <c r="F4" s="10"/>
      <c r="G4" s="10"/>
      <c r="H4" s="15"/>
    </row>
    <row r="5" spans="1:10" s="2" customFormat="1" ht="21" customHeight="1">
      <c r="A5" s="16" t="s">
        <v>7</v>
      </c>
      <c r="B5" s="17" t="s">
        <v>8</v>
      </c>
      <c r="C5" s="17" t="s">
        <v>9</v>
      </c>
      <c r="D5" s="17" t="s">
        <v>10</v>
      </c>
      <c r="E5" s="18" t="s">
        <v>87</v>
      </c>
      <c r="F5" s="162" t="s">
        <v>88</v>
      </c>
      <c r="G5" s="163"/>
      <c r="H5" s="19" t="s">
        <v>89</v>
      </c>
      <c r="I5" s="40"/>
    </row>
    <row r="6" spans="1:10" s="3" customFormat="1" ht="21" customHeight="1">
      <c r="A6" s="20">
        <v>1.1000000000000001</v>
      </c>
      <c r="B6" s="21" t="s">
        <v>90</v>
      </c>
      <c r="C6" s="21"/>
      <c r="D6" s="21"/>
      <c r="E6" s="21"/>
      <c r="F6" s="21"/>
      <c r="G6" s="21"/>
      <c r="H6" s="22"/>
    </row>
    <row r="7" spans="1:10" s="4" customFormat="1" ht="26.1" customHeight="1">
      <c r="A7" s="23">
        <v>1</v>
      </c>
      <c r="B7" s="24" t="s">
        <v>11</v>
      </c>
      <c r="C7" s="25" t="s">
        <v>91</v>
      </c>
      <c r="D7" s="26"/>
      <c r="E7" s="27">
        <v>2580</v>
      </c>
      <c r="F7" s="28">
        <v>26</v>
      </c>
      <c r="G7" s="29" t="s">
        <v>92</v>
      </c>
      <c r="H7" s="30">
        <f t="shared" ref="H7:H12" si="0">E7*F7</f>
        <v>67080</v>
      </c>
    </row>
    <row r="8" spans="1:10" s="4" customFormat="1" ht="26.1" customHeight="1">
      <c r="A8" s="23">
        <v>2</v>
      </c>
      <c r="B8" s="26" t="s">
        <v>11</v>
      </c>
      <c r="C8" s="25" t="s">
        <v>93</v>
      </c>
      <c r="D8" s="26"/>
      <c r="E8" s="27">
        <v>2800</v>
      </c>
      <c r="F8" s="28">
        <v>9</v>
      </c>
      <c r="G8" s="29" t="s">
        <v>92</v>
      </c>
      <c r="H8" s="30">
        <f t="shared" si="0"/>
        <v>25200</v>
      </c>
    </row>
    <row r="9" spans="1:10" s="4" customFormat="1" ht="26.1" customHeight="1">
      <c r="A9" s="23">
        <v>3</v>
      </c>
      <c r="B9" s="24" t="s">
        <v>11</v>
      </c>
      <c r="C9" s="25" t="s">
        <v>94</v>
      </c>
      <c r="D9" s="26"/>
      <c r="E9" s="27">
        <v>3620</v>
      </c>
      <c r="F9" s="28">
        <v>1</v>
      </c>
      <c r="G9" s="29" t="s">
        <v>95</v>
      </c>
      <c r="H9" s="30">
        <f t="shared" si="0"/>
        <v>3620</v>
      </c>
    </row>
    <row r="10" spans="1:10" s="4" customFormat="1" ht="26.1" customHeight="1">
      <c r="A10" s="23">
        <v>4</v>
      </c>
      <c r="B10" s="24" t="s">
        <v>11</v>
      </c>
      <c r="C10" s="25" t="s">
        <v>96</v>
      </c>
      <c r="D10" s="26"/>
      <c r="E10" s="27">
        <v>3200</v>
      </c>
      <c r="F10" s="28">
        <v>1</v>
      </c>
      <c r="G10" s="29" t="s">
        <v>95</v>
      </c>
      <c r="H10" s="30">
        <f t="shared" si="0"/>
        <v>3200</v>
      </c>
    </row>
    <row r="11" spans="1:10" s="4" customFormat="1" ht="26.1" customHeight="1">
      <c r="A11" s="23">
        <v>5</v>
      </c>
      <c r="B11" s="24" t="s">
        <v>97</v>
      </c>
      <c r="C11" s="25" t="s">
        <v>98</v>
      </c>
      <c r="D11" s="26"/>
      <c r="E11" s="27">
        <v>2860</v>
      </c>
      <c r="F11" s="28">
        <v>1</v>
      </c>
      <c r="G11" s="31" t="s">
        <v>99</v>
      </c>
      <c r="H11" s="30">
        <f t="shared" si="0"/>
        <v>2860</v>
      </c>
    </row>
    <row r="12" spans="1:10" s="4" customFormat="1" ht="26.1" customHeight="1">
      <c r="A12" s="23">
        <v>6</v>
      </c>
      <c r="B12" s="26" t="s">
        <v>100</v>
      </c>
      <c r="C12" s="25" t="s">
        <v>101</v>
      </c>
      <c r="D12" s="26"/>
      <c r="E12" s="27">
        <v>2580</v>
      </c>
      <c r="F12" s="28">
        <v>6</v>
      </c>
      <c r="G12" s="29" t="s">
        <v>95</v>
      </c>
      <c r="H12" s="30">
        <f t="shared" si="0"/>
        <v>15480</v>
      </c>
    </row>
    <row r="13" spans="1:10" s="3" customFormat="1">
      <c r="A13" s="32"/>
      <c r="B13" s="164"/>
      <c r="C13" s="164"/>
      <c r="D13" s="164"/>
      <c r="E13" s="164"/>
      <c r="F13" s="164"/>
      <c r="G13" s="164"/>
      <c r="H13" s="33">
        <f>H7+H8+H9+H10+H11+H12</f>
        <v>117440</v>
      </c>
    </row>
    <row r="14" spans="1:10" s="4" customFormat="1" ht="15">
      <c r="A14" s="34"/>
      <c r="B14" s="35"/>
      <c r="C14" s="35"/>
      <c r="D14" s="35"/>
      <c r="E14" s="36"/>
      <c r="F14" s="35"/>
      <c r="G14" s="37"/>
      <c r="H14" s="38"/>
    </row>
    <row r="15" spans="1:10" s="3" customFormat="1" ht="26.25" customHeight="1">
      <c r="A15" s="159" t="s">
        <v>12</v>
      </c>
      <c r="B15" s="160"/>
      <c r="C15" s="160"/>
      <c r="D15" s="160"/>
      <c r="E15" s="160"/>
      <c r="F15" s="160"/>
      <c r="G15" s="160"/>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旅行社（安吉住宿）</vt:lpstr>
      <vt:lpstr>希尔顿</vt:lpstr>
      <vt:lpstr>Airfare</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thinkpad</cp:lastModifiedBy>
  <cp:revision>1</cp:revision>
  <cp:lastPrinted>2018-11-11T01:37:01Z</cp:lastPrinted>
  <dcterms:created xsi:type="dcterms:W3CDTF">1996-12-17T01:32:42Z</dcterms:created>
  <dcterms:modified xsi:type="dcterms:W3CDTF">2018-12-02T15:32:23Z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