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0EE6DA91-C353-DF4A-833A-0437B3565476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预算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5" l="1"/>
  <c r="H29" i="5"/>
  <c r="H10" i="5"/>
  <c r="H4" i="5"/>
  <c r="H14" i="5" l="1"/>
  <c r="H13" i="5"/>
  <c r="H12" i="5" l="1"/>
  <c r="H15" i="5" s="1"/>
  <c r="H9" i="5"/>
  <c r="H8" i="5"/>
  <c r="H7" i="5"/>
  <c r="H11" i="5" s="1"/>
  <c r="H28" i="5"/>
  <c r="H22" i="5"/>
  <c r="H21" i="5"/>
  <c r="H19" i="5"/>
  <c r="H18" i="5"/>
  <c r="H17" i="5"/>
  <c r="H16" i="5"/>
  <c r="H5" i="5"/>
  <c r="H3" i="5"/>
  <c r="H6" i="5" s="1"/>
  <c r="H23" i="5" l="1"/>
  <c r="H24" i="5"/>
  <c r="H20" i="5"/>
  <c r="H25" i="5" l="1"/>
  <c r="H27" i="5" s="1"/>
  <c r="H26" i="5"/>
  <c r="H30" i="5" l="1"/>
  <c r="H31" i="5" s="1"/>
  <c r="H32" i="5" s="1"/>
</calcChain>
</file>

<file path=xl/sharedStrings.xml><?xml version="1.0" encoding="utf-8"?>
<sst xmlns="http://schemas.openxmlformats.org/spreadsheetml/2006/main" count="101" uniqueCount="59">
  <si>
    <t>项目</t>
  </si>
  <si>
    <t>规格</t>
  </si>
  <si>
    <t>数量</t>
  </si>
  <si>
    <t>单位</t>
  </si>
  <si>
    <t>单价</t>
  </si>
  <si>
    <t>总价</t>
  </si>
  <si>
    <t>备注</t>
  </si>
  <si>
    <t>间</t>
  </si>
  <si>
    <t>时</t>
  </si>
  <si>
    <t>1.28 会议室（含投影仪）</t>
  </si>
  <si>
    <t>个</t>
  </si>
  <si>
    <t>天</t>
  </si>
  <si>
    <t>总计</t>
  </si>
  <si>
    <t>人</t>
  </si>
  <si>
    <t>餐</t>
  </si>
  <si>
    <t>外出就餐</t>
  </si>
  <si>
    <t>用车</t>
  </si>
  <si>
    <t>深圳、考斯特，接机</t>
  </si>
  <si>
    <t>辆</t>
  </si>
  <si>
    <t>趟</t>
  </si>
  <si>
    <t>1.26 深圳接机</t>
  </si>
  <si>
    <t>深圳、别克商务GL8，接机</t>
  </si>
  <si>
    <t>深圳、1辆大巴，全天包车</t>
  </si>
  <si>
    <t>1.27 按全天包车预计，8小时100公里，超时120元/小时，超公里15元/公里</t>
  </si>
  <si>
    <t>深圳、5座小轿车，送机</t>
  </si>
  <si>
    <t>1.28 深圳送机</t>
  </si>
  <si>
    <t>其他</t>
  </si>
  <si>
    <t>份</t>
  </si>
  <si>
    <t>深圳 1.28 茶歇</t>
  </si>
  <si>
    <t>外采茶歇</t>
  </si>
  <si>
    <t>导游</t>
  </si>
  <si>
    <t>酒店内小计</t>
  </si>
  <si>
    <t>酒店外小计</t>
  </si>
  <si>
    <t>服务费</t>
  </si>
  <si>
    <t>酒店内服务费</t>
  </si>
  <si>
    <t>项</t>
  </si>
  <si>
    <t>次</t>
  </si>
  <si>
    <t>酒店外服务费</t>
  </si>
  <si>
    <t>工作人员</t>
  </si>
  <si>
    <t>1.26-28深圳</t>
  </si>
  <si>
    <t>未税合计</t>
  </si>
  <si>
    <t>税费6%</t>
  </si>
  <si>
    <t>1.27 行政酒廊会议厅</t>
    <phoneticPr fontId="13" type="noConversion"/>
  </si>
  <si>
    <t>用餐
深圳彭年万丽酒店</t>
    <phoneticPr fontId="13" type="noConversion"/>
  </si>
  <si>
    <t>用餐
社会餐厅</t>
    <phoneticPr fontId="13" type="noConversion"/>
  </si>
  <si>
    <t>1.27 茶歇</t>
    <phoneticPr fontId="13" type="noConversion"/>
  </si>
  <si>
    <t>1.27 午餐 简餐</t>
    <phoneticPr fontId="13" type="noConversion"/>
  </si>
  <si>
    <t>1.28 午餐 简餐</t>
    <phoneticPr fontId="13" type="noConversion"/>
  </si>
  <si>
    <t>社会餐厅 1.27 晚餐</t>
    <phoneticPr fontId="13" type="noConversion"/>
  </si>
  <si>
    <t>采买物料预计，以实际金额结算</t>
    <phoneticPr fontId="13" type="noConversion"/>
  </si>
  <si>
    <t>工作时长10小时，超时80元/小时</t>
    <phoneticPr fontId="13" type="noConversion"/>
  </si>
  <si>
    <t>按4小时预计，前两小时免费，超时付费</t>
    <phoneticPr fontId="13" type="noConversion"/>
  </si>
  <si>
    <t>深圳会议预算单</t>
    <phoneticPr fontId="13" type="noConversion"/>
  </si>
  <si>
    <t>社会餐厅 1.26 晚餐</t>
    <phoneticPr fontId="13" type="noConversion"/>
  </si>
  <si>
    <t>社会餐厅 1.28 晚餐</t>
    <phoneticPr fontId="13" type="noConversion"/>
  </si>
  <si>
    <t>房间</t>
    <phoneticPr fontId="13" type="noConversion"/>
  </si>
  <si>
    <t>房间&amp;会场
深圳彭年万丽酒店</t>
    <phoneticPr fontId="13" type="noConversion"/>
  </si>
  <si>
    <t>晚</t>
    <phoneticPr fontId="13" type="noConversion"/>
  </si>
  <si>
    <t>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</si>
</sst>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 (正文)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5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58" fontId="4" fillId="2" borderId="1" xfId="2" applyNumberFormat="1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58" fontId="8" fillId="2" borderId="1" xfId="2" applyNumberFormat="1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vertical="center" wrapText="1"/>
    </xf>
    <xf numFmtId="58" fontId="8" fillId="0" borderId="1" xfId="2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3" fillId="3" borderId="1" xfId="2" applyFont="1" applyFill="1" applyBorder="1" applyAlignment="1">
      <alignment vertical="center" wrapText="1"/>
    </xf>
    <xf numFmtId="9" fontId="3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176" fontId="3" fillId="3" borderId="1" xfId="2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>
      <alignment vertical="center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6" fillId="4" borderId="4" xfId="2" applyNumberFormat="1" applyFont="1" applyFill="1" applyBorder="1" applyAlignment="1">
      <alignment horizontal="right" vertical="center" wrapText="1"/>
    </xf>
    <xf numFmtId="58" fontId="6" fillId="4" borderId="5" xfId="2" applyNumberFormat="1" applyFont="1" applyFill="1" applyBorder="1" applyAlignment="1">
      <alignment horizontal="right" vertical="center" wrapText="1"/>
    </xf>
    <xf numFmtId="58" fontId="6" fillId="4" borderId="6" xfId="2" applyNumberFormat="1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6" zoomScale="113" zoomScaleNormal="113" workbookViewId="0">
      <selection activeCell="D18" sqref="D18"/>
    </sheetView>
  </sheetViews>
  <sheetFormatPr baseColWidth="10" defaultColWidth="9" defaultRowHeight="14"/>
  <cols>
    <col min="1" max="1" width="19.6640625" style="1" customWidth="1"/>
    <col min="2" max="2" width="29.1640625" style="1" customWidth="1"/>
    <col min="3" max="5" width="5" style="2" customWidth="1"/>
    <col min="6" max="6" width="6.83203125" style="2" customWidth="1"/>
    <col min="7" max="7" width="9" style="2"/>
    <col min="8" max="8" width="14" style="2" customWidth="1"/>
    <col min="9" max="9" width="62.5" style="1" customWidth="1"/>
    <col min="10" max="16384" width="9" style="1"/>
  </cols>
  <sheetData>
    <row r="1" spans="1:9" ht="37" customHeight="1">
      <c r="A1" s="44" t="s">
        <v>52</v>
      </c>
      <c r="B1" s="44"/>
      <c r="C1" s="44"/>
      <c r="D1" s="44"/>
      <c r="E1" s="44"/>
      <c r="F1" s="44"/>
      <c r="G1" s="44"/>
      <c r="H1" s="44"/>
      <c r="I1" s="44"/>
    </row>
    <row r="2" spans="1:9" ht="18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</row>
    <row r="3" spans="1:9" ht="20" customHeight="1">
      <c r="A3" s="53" t="s">
        <v>56</v>
      </c>
      <c r="B3" s="4" t="s">
        <v>55</v>
      </c>
      <c r="C3" s="5">
        <v>1</v>
      </c>
      <c r="D3" s="5" t="s">
        <v>7</v>
      </c>
      <c r="E3" s="5">
        <v>2</v>
      </c>
      <c r="F3" s="9" t="s">
        <v>57</v>
      </c>
      <c r="G3" s="5">
        <v>700</v>
      </c>
      <c r="H3" s="5">
        <f>C3*E3*G3</f>
        <v>1400</v>
      </c>
      <c r="I3" s="43" t="s">
        <v>51</v>
      </c>
    </row>
    <row r="4" spans="1:9" ht="20" customHeight="1">
      <c r="A4" s="53"/>
      <c r="B4" s="4" t="s">
        <v>42</v>
      </c>
      <c r="C4" s="5">
        <v>1</v>
      </c>
      <c r="D4" s="5" t="s">
        <v>7</v>
      </c>
      <c r="E4" s="5">
        <v>2</v>
      </c>
      <c r="F4" s="5" t="s">
        <v>8</v>
      </c>
      <c r="G4" s="5">
        <v>500</v>
      </c>
      <c r="H4" s="5">
        <f>C4*E4*G4</f>
        <v>1000</v>
      </c>
      <c r="I4" s="43" t="s">
        <v>51</v>
      </c>
    </row>
    <row r="5" spans="1:9" ht="20" customHeight="1">
      <c r="A5" s="53"/>
      <c r="B5" s="4" t="s">
        <v>9</v>
      </c>
      <c r="C5" s="5">
        <v>1</v>
      </c>
      <c r="D5" s="5" t="s">
        <v>10</v>
      </c>
      <c r="E5" s="5">
        <v>1</v>
      </c>
      <c r="F5" s="5" t="s">
        <v>11</v>
      </c>
      <c r="G5" s="5">
        <v>6500</v>
      </c>
      <c r="H5" s="5">
        <f>C5*E5*G5</f>
        <v>6500</v>
      </c>
      <c r="I5" s="43"/>
    </row>
    <row r="6" spans="1:9" ht="20" customHeight="1">
      <c r="A6" s="54"/>
      <c r="B6" s="45" t="s">
        <v>12</v>
      </c>
      <c r="C6" s="46"/>
      <c r="D6" s="46"/>
      <c r="E6" s="46"/>
      <c r="F6" s="46"/>
      <c r="G6" s="47"/>
      <c r="H6" s="6">
        <f>SUM(H3:H5)</f>
        <v>8900</v>
      </c>
      <c r="I6" s="7"/>
    </row>
    <row r="7" spans="1:9" ht="20" customHeight="1">
      <c r="A7" s="53" t="s">
        <v>43</v>
      </c>
      <c r="B7" s="4" t="s">
        <v>45</v>
      </c>
      <c r="C7" s="9">
        <v>10</v>
      </c>
      <c r="D7" s="9" t="s">
        <v>13</v>
      </c>
      <c r="E7" s="9">
        <v>1</v>
      </c>
      <c r="F7" s="9" t="s">
        <v>14</v>
      </c>
      <c r="G7" s="9">
        <v>80</v>
      </c>
      <c r="H7" s="62">
        <f>C7*E7*G7</f>
        <v>800</v>
      </c>
      <c r="I7" s="43"/>
    </row>
    <row r="8" spans="1:9" ht="20" customHeight="1">
      <c r="A8" s="53"/>
      <c r="B8" s="10" t="s">
        <v>46</v>
      </c>
      <c r="C8" s="11">
        <v>15</v>
      </c>
      <c r="D8" s="11" t="s">
        <v>13</v>
      </c>
      <c r="E8" s="11">
        <v>1</v>
      </c>
      <c r="F8" s="11" t="s">
        <v>14</v>
      </c>
      <c r="G8" s="11">
        <v>68</v>
      </c>
      <c r="H8" s="62">
        <f>C8*E8*G8</f>
        <v>1020</v>
      </c>
      <c r="I8" s="43"/>
    </row>
    <row r="9" spans="1:9" ht="20" customHeight="1">
      <c r="A9" s="53"/>
      <c r="B9" s="10" t="s">
        <v>47</v>
      </c>
      <c r="C9" s="11">
        <v>35</v>
      </c>
      <c r="D9" s="11" t="s">
        <v>13</v>
      </c>
      <c r="E9" s="11">
        <v>1</v>
      </c>
      <c r="F9" s="11" t="s">
        <v>14</v>
      </c>
      <c r="G9" s="11">
        <v>68</v>
      </c>
      <c r="H9" s="62">
        <f>C9*E9*G9</f>
        <v>2380</v>
      </c>
      <c r="I9" s="12"/>
    </row>
    <row r="10" spans="1:9" ht="18" customHeight="1">
      <c r="A10" s="53"/>
      <c r="B10" s="18" t="s">
        <v>28</v>
      </c>
      <c r="C10" s="19">
        <v>35</v>
      </c>
      <c r="D10" s="19" t="s">
        <v>13</v>
      </c>
      <c r="E10" s="19">
        <v>2</v>
      </c>
      <c r="F10" s="19" t="s">
        <v>58</v>
      </c>
      <c r="G10" s="19">
        <v>40</v>
      </c>
      <c r="H10" s="62">
        <f t="shared" ref="H10" si="0">C10*E10*G10</f>
        <v>2800</v>
      </c>
      <c r="I10" s="12" t="s">
        <v>29</v>
      </c>
    </row>
    <row r="11" spans="1:9" ht="20" customHeight="1">
      <c r="A11" s="54"/>
      <c r="B11" s="45" t="s">
        <v>12</v>
      </c>
      <c r="C11" s="46"/>
      <c r="D11" s="46"/>
      <c r="E11" s="46"/>
      <c r="F11" s="46"/>
      <c r="G11" s="47"/>
      <c r="H11" s="6">
        <f>SUM(H7:H10)</f>
        <v>7000</v>
      </c>
      <c r="I11" s="7"/>
    </row>
    <row r="12" spans="1:9" ht="18" customHeight="1">
      <c r="A12" s="55" t="s">
        <v>44</v>
      </c>
      <c r="B12" s="10" t="s">
        <v>53</v>
      </c>
      <c r="C12" s="11">
        <v>10</v>
      </c>
      <c r="D12" s="11" t="s">
        <v>13</v>
      </c>
      <c r="E12" s="11">
        <v>1</v>
      </c>
      <c r="F12" s="11" t="s">
        <v>14</v>
      </c>
      <c r="G12" s="11">
        <v>150</v>
      </c>
      <c r="H12" s="62">
        <f>C12*E12*G12</f>
        <v>1500</v>
      </c>
      <c r="I12" s="12" t="s">
        <v>15</v>
      </c>
    </row>
    <row r="13" spans="1:9" ht="18" customHeight="1">
      <c r="A13" s="53"/>
      <c r="B13" s="10" t="s">
        <v>48</v>
      </c>
      <c r="C13" s="11">
        <v>40</v>
      </c>
      <c r="D13" s="11" t="s">
        <v>13</v>
      </c>
      <c r="E13" s="11">
        <v>1</v>
      </c>
      <c r="F13" s="11" t="s">
        <v>14</v>
      </c>
      <c r="G13" s="11">
        <v>150</v>
      </c>
      <c r="H13" s="62">
        <f>C13*E13*G13</f>
        <v>6000</v>
      </c>
      <c r="I13" s="12" t="s">
        <v>15</v>
      </c>
    </row>
    <row r="14" spans="1:9" ht="18" customHeight="1">
      <c r="A14" s="53"/>
      <c r="B14" s="10" t="s">
        <v>54</v>
      </c>
      <c r="C14" s="11">
        <v>25</v>
      </c>
      <c r="D14" s="11" t="s">
        <v>13</v>
      </c>
      <c r="E14" s="11">
        <v>1</v>
      </c>
      <c r="F14" s="11" t="s">
        <v>14</v>
      </c>
      <c r="G14" s="11">
        <v>150</v>
      </c>
      <c r="H14" s="62">
        <f>C14*E14*G14</f>
        <v>3750</v>
      </c>
      <c r="I14" s="12" t="s">
        <v>15</v>
      </c>
    </row>
    <row r="15" spans="1:9" ht="18" customHeight="1">
      <c r="A15" s="54"/>
      <c r="B15" s="45" t="s">
        <v>12</v>
      </c>
      <c r="C15" s="46"/>
      <c r="D15" s="46"/>
      <c r="E15" s="46"/>
      <c r="F15" s="46"/>
      <c r="G15" s="47"/>
      <c r="H15" s="6">
        <f>SUM(H12:H14)</f>
        <v>11250</v>
      </c>
      <c r="I15" s="13"/>
    </row>
    <row r="16" spans="1:9" ht="18" customHeight="1">
      <c r="A16" s="56" t="s">
        <v>16</v>
      </c>
      <c r="B16" s="14" t="s">
        <v>17</v>
      </c>
      <c r="C16" s="15">
        <v>1</v>
      </c>
      <c r="D16" s="15" t="s">
        <v>18</v>
      </c>
      <c r="E16" s="15">
        <v>1</v>
      </c>
      <c r="F16" s="15" t="s">
        <v>19</v>
      </c>
      <c r="G16" s="15">
        <v>600</v>
      </c>
      <c r="H16" s="60">
        <f>C16*E16*G16</f>
        <v>600</v>
      </c>
      <c r="I16" s="16" t="s">
        <v>20</v>
      </c>
    </row>
    <row r="17" spans="1:9" ht="18" customHeight="1">
      <c r="A17" s="57"/>
      <c r="B17" s="14" t="s">
        <v>21</v>
      </c>
      <c r="C17" s="15">
        <v>2</v>
      </c>
      <c r="D17" s="15" t="s">
        <v>18</v>
      </c>
      <c r="E17" s="15">
        <v>1</v>
      </c>
      <c r="F17" s="15" t="s">
        <v>19</v>
      </c>
      <c r="G17" s="15">
        <v>342</v>
      </c>
      <c r="H17" s="60">
        <f>C17*E17*G17</f>
        <v>684</v>
      </c>
      <c r="I17" s="16" t="s">
        <v>20</v>
      </c>
    </row>
    <row r="18" spans="1:9" ht="18" customHeight="1">
      <c r="A18" s="57"/>
      <c r="B18" s="14" t="s">
        <v>22</v>
      </c>
      <c r="C18" s="15">
        <v>1</v>
      </c>
      <c r="D18" s="15" t="s">
        <v>18</v>
      </c>
      <c r="E18" s="15">
        <v>1</v>
      </c>
      <c r="F18" s="15" t="s">
        <v>11</v>
      </c>
      <c r="G18" s="15">
        <v>1600</v>
      </c>
      <c r="H18" s="60">
        <f>C18*E18*G18</f>
        <v>1600</v>
      </c>
      <c r="I18" s="16" t="s">
        <v>23</v>
      </c>
    </row>
    <row r="19" spans="1:9" ht="18" customHeight="1">
      <c r="A19" s="57"/>
      <c r="B19" s="14" t="s">
        <v>24</v>
      </c>
      <c r="C19" s="15">
        <v>2</v>
      </c>
      <c r="D19" s="15" t="s">
        <v>18</v>
      </c>
      <c r="E19" s="15">
        <v>1</v>
      </c>
      <c r="F19" s="15" t="s">
        <v>19</v>
      </c>
      <c r="G19" s="15">
        <v>330</v>
      </c>
      <c r="H19" s="60">
        <f>C19*E19*G19</f>
        <v>660</v>
      </c>
      <c r="I19" s="16" t="s">
        <v>25</v>
      </c>
    </row>
    <row r="20" spans="1:9" ht="18" customHeight="1">
      <c r="A20" s="58"/>
      <c r="B20" s="45" t="s">
        <v>12</v>
      </c>
      <c r="C20" s="46"/>
      <c r="D20" s="46"/>
      <c r="E20" s="46"/>
      <c r="F20" s="46"/>
      <c r="G20" s="47"/>
      <c r="H20" s="6">
        <f>SUM(H16:H19)</f>
        <v>3544</v>
      </c>
      <c r="I20" s="16"/>
    </row>
    <row r="21" spans="1:9" ht="18" customHeight="1">
      <c r="A21" s="57" t="s">
        <v>26</v>
      </c>
      <c r="B21" s="17" t="s">
        <v>49</v>
      </c>
      <c r="C21" s="11">
        <v>1</v>
      </c>
      <c r="D21" s="11" t="s">
        <v>27</v>
      </c>
      <c r="E21" s="11">
        <v>1</v>
      </c>
      <c r="F21" s="11" t="s">
        <v>27</v>
      </c>
      <c r="G21" s="11">
        <v>1000</v>
      </c>
      <c r="H21" s="60">
        <f t="shared" ref="H21:H22" si="1">C21*E21*G21</f>
        <v>1000</v>
      </c>
      <c r="I21" s="16"/>
    </row>
    <row r="22" spans="1:9" ht="18" customHeight="1">
      <c r="A22" s="57"/>
      <c r="B22" s="18" t="s">
        <v>28</v>
      </c>
      <c r="C22" s="19">
        <v>35</v>
      </c>
      <c r="D22" s="19" t="s">
        <v>13</v>
      </c>
      <c r="E22" s="19"/>
      <c r="F22" s="19" t="s">
        <v>11</v>
      </c>
      <c r="G22" s="19">
        <v>80</v>
      </c>
      <c r="H22" s="62">
        <f t="shared" si="1"/>
        <v>0</v>
      </c>
      <c r="I22" s="12" t="s">
        <v>29</v>
      </c>
    </row>
    <row r="23" spans="1:9" ht="18" customHeight="1">
      <c r="A23" s="58"/>
      <c r="B23" s="45" t="s">
        <v>12</v>
      </c>
      <c r="C23" s="46"/>
      <c r="D23" s="46"/>
      <c r="E23" s="46"/>
      <c r="F23" s="46"/>
      <c r="G23" s="47"/>
      <c r="H23" s="6">
        <f>SUM(H21:H22)</f>
        <v>1000</v>
      </c>
      <c r="I23" s="16"/>
    </row>
    <row r="24" spans="1:9" ht="18" customHeight="1">
      <c r="A24" s="51" t="s">
        <v>31</v>
      </c>
      <c r="B24" s="51"/>
      <c r="C24" s="51"/>
      <c r="D24" s="51"/>
      <c r="E24" s="51"/>
      <c r="F24" s="51"/>
      <c r="G24" s="51"/>
      <c r="H24" s="22">
        <f>H6+H11</f>
        <v>15900</v>
      </c>
      <c r="I24" s="23"/>
    </row>
    <row r="25" spans="1:9" ht="18" customHeight="1">
      <c r="A25" s="51" t="s">
        <v>32</v>
      </c>
      <c r="B25" s="51"/>
      <c r="C25" s="51"/>
      <c r="D25" s="51"/>
      <c r="E25" s="51"/>
      <c r="F25" s="51"/>
      <c r="G25" s="51"/>
      <c r="H25" s="22">
        <f>H15+H20+H23</f>
        <v>15794</v>
      </c>
      <c r="I25" s="23"/>
    </row>
    <row r="26" spans="1:9" ht="18" customHeight="1">
      <c r="A26" s="51" t="s">
        <v>33</v>
      </c>
      <c r="B26" s="24" t="s">
        <v>34</v>
      </c>
      <c r="C26" s="22">
        <v>1</v>
      </c>
      <c r="D26" s="22" t="s">
        <v>35</v>
      </c>
      <c r="E26" s="22">
        <v>1</v>
      </c>
      <c r="F26" s="22" t="s">
        <v>36</v>
      </c>
      <c r="G26" s="25">
        <v>7.0000000000000007E-2</v>
      </c>
      <c r="H26" s="22">
        <f>H24*G26</f>
        <v>1113</v>
      </c>
      <c r="I26" s="26"/>
    </row>
    <row r="27" spans="1:9" ht="18" customHeight="1">
      <c r="A27" s="51"/>
      <c r="B27" s="27" t="s">
        <v>37</v>
      </c>
      <c r="C27" s="22">
        <v>1</v>
      </c>
      <c r="D27" s="22" t="s">
        <v>35</v>
      </c>
      <c r="E27" s="22">
        <v>1</v>
      </c>
      <c r="F27" s="22" t="s">
        <v>36</v>
      </c>
      <c r="G27" s="25">
        <v>0.09</v>
      </c>
      <c r="H27" s="22">
        <f>H25*G27</f>
        <v>1421.46</v>
      </c>
      <c r="I27" s="28"/>
    </row>
    <row r="28" spans="1:9" ht="18" customHeight="1">
      <c r="A28" s="8" t="s">
        <v>38</v>
      </c>
      <c r="B28" s="29" t="s">
        <v>39</v>
      </c>
      <c r="C28" s="21">
        <v>1</v>
      </c>
      <c r="D28" s="21" t="s">
        <v>13</v>
      </c>
      <c r="E28" s="21">
        <v>3</v>
      </c>
      <c r="F28" s="21" t="s">
        <v>11</v>
      </c>
      <c r="G28" s="21">
        <v>500</v>
      </c>
      <c r="H28" s="59">
        <f>G28*E28*C28</f>
        <v>1500</v>
      </c>
      <c r="I28" s="16" t="s">
        <v>50</v>
      </c>
    </row>
    <row r="29" spans="1:9" ht="18" customHeight="1">
      <c r="A29" s="8" t="s">
        <v>38</v>
      </c>
      <c r="B29" s="20" t="s">
        <v>30</v>
      </c>
      <c r="C29" s="21">
        <v>1</v>
      </c>
      <c r="D29" s="21" t="s">
        <v>13</v>
      </c>
      <c r="E29" s="21">
        <v>1</v>
      </c>
      <c r="F29" s="21" t="s">
        <v>11</v>
      </c>
      <c r="G29" s="21">
        <v>800</v>
      </c>
      <c r="H29" s="61">
        <f>C29*E29*G29</f>
        <v>800</v>
      </c>
      <c r="I29" s="16" t="s">
        <v>50</v>
      </c>
    </row>
    <row r="30" spans="1:9" ht="18" customHeight="1">
      <c r="A30" s="51" t="s">
        <v>40</v>
      </c>
      <c r="B30" s="51"/>
      <c r="C30" s="51"/>
      <c r="D30" s="51"/>
      <c r="E30" s="51"/>
      <c r="F30" s="51"/>
      <c r="G30" s="51"/>
      <c r="H30" s="30">
        <f>SUM(H24:H28)</f>
        <v>35728.46</v>
      </c>
      <c r="I30" s="27"/>
    </row>
    <row r="31" spans="1:9" ht="18" customHeight="1">
      <c r="A31" s="51" t="s">
        <v>41</v>
      </c>
      <c r="B31" s="51"/>
      <c r="C31" s="51"/>
      <c r="D31" s="51"/>
      <c r="E31" s="51"/>
      <c r="F31" s="51"/>
      <c r="G31" s="51"/>
      <c r="H31" s="30">
        <f>H30*6%</f>
        <v>2143.7075999999997</v>
      </c>
      <c r="I31" s="27"/>
    </row>
    <row r="32" spans="1:9" ht="18" customHeight="1">
      <c r="A32" s="51" t="s">
        <v>12</v>
      </c>
      <c r="B32" s="51"/>
      <c r="C32" s="51"/>
      <c r="D32" s="51"/>
      <c r="E32" s="51"/>
      <c r="F32" s="51"/>
      <c r="G32" s="51"/>
      <c r="H32" s="30">
        <f>SUM(H30:H31)</f>
        <v>37872.167600000001</v>
      </c>
      <c r="I32" s="27"/>
    </row>
    <row r="33" spans="1:9">
      <c r="A33" s="31"/>
      <c r="B33" s="31"/>
      <c r="C33" s="31"/>
      <c r="D33" s="31"/>
      <c r="E33" s="31"/>
      <c r="F33" s="31"/>
      <c r="G33" s="31"/>
      <c r="H33" s="32">
        <v>37500</v>
      </c>
      <c r="I33" s="31"/>
    </row>
    <row r="34" spans="1:9">
      <c r="A34" s="48">
        <f>H33*0.1</f>
        <v>3750</v>
      </c>
      <c r="B34" s="48"/>
      <c r="C34" s="48"/>
      <c r="D34" s="48"/>
      <c r="E34" s="48"/>
      <c r="F34" s="48"/>
      <c r="G34" s="48"/>
      <c r="H34" s="48"/>
      <c r="I34" s="48"/>
    </row>
    <row r="35" spans="1:9" ht="24.75" customHeight="1">
      <c r="A35" s="48"/>
      <c r="B35" s="48"/>
      <c r="C35" s="48"/>
      <c r="D35" s="48"/>
      <c r="E35" s="48"/>
      <c r="F35" s="48"/>
      <c r="G35" s="48"/>
      <c r="H35" s="48"/>
      <c r="I35" s="48"/>
    </row>
    <row r="36" spans="1:9" ht="38.75" customHeight="1">
      <c r="A36" s="48"/>
      <c r="B36" s="48"/>
      <c r="C36" s="48"/>
      <c r="D36" s="48"/>
      <c r="E36" s="48"/>
      <c r="F36" s="48"/>
      <c r="G36" s="48"/>
      <c r="H36" s="48"/>
      <c r="I36" s="48"/>
    </row>
    <row r="37" spans="1:9">
      <c r="A37" s="33"/>
      <c r="B37" s="33"/>
      <c r="C37" s="32"/>
      <c r="D37" s="32"/>
      <c r="E37" s="32"/>
      <c r="F37" s="32"/>
      <c r="G37" s="32"/>
      <c r="H37" s="32"/>
      <c r="I37" s="33"/>
    </row>
    <row r="38" spans="1:9">
      <c r="A38" s="49"/>
      <c r="B38" s="49"/>
      <c r="C38" s="49"/>
      <c r="D38" s="49"/>
      <c r="E38" s="49"/>
      <c r="F38" s="49"/>
      <c r="G38" s="49"/>
      <c r="H38" s="49"/>
      <c r="I38" s="49"/>
    </row>
    <row r="39" spans="1:9">
      <c r="A39" s="35"/>
      <c r="B39" s="34"/>
      <c r="C39" s="35"/>
      <c r="D39" s="35"/>
      <c r="E39" s="35"/>
      <c r="F39" s="35"/>
      <c r="G39" s="35"/>
      <c r="H39" s="35"/>
      <c r="I39" s="34"/>
    </row>
    <row r="40" spans="1:9">
      <c r="A40" s="36"/>
      <c r="B40" s="37"/>
      <c r="C40" s="38"/>
      <c r="D40" s="38"/>
      <c r="E40" s="38"/>
      <c r="F40" s="38"/>
      <c r="G40" s="38"/>
      <c r="H40" s="38"/>
      <c r="I40" s="39"/>
    </row>
    <row r="41" spans="1:9">
      <c r="A41" s="40"/>
      <c r="B41" s="40"/>
      <c r="C41" s="41"/>
      <c r="D41" s="41"/>
      <c r="E41" s="41"/>
      <c r="F41" s="50"/>
      <c r="G41" s="50"/>
      <c r="H41" s="50"/>
      <c r="I41" s="50"/>
    </row>
    <row r="42" spans="1:9">
      <c r="A42" s="40"/>
      <c r="B42" s="40"/>
      <c r="C42" s="41"/>
      <c r="D42" s="41"/>
      <c r="E42" s="41"/>
      <c r="F42" s="50"/>
      <c r="G42" s="50"/>
      <c r="H42" s="50"/>
      <c r="I42" s="50"/>
    </row>
    <row r="43" spans="1:9">
      <c r="A43" s="40"/>
      <c r="B43" s="40"/>
      <c r="C43" s="41"/>
      <c r="D43" s="41"/>
      <c r="E43" s="41"/>
      <c r="F43" s="50"/>
      <c r="G43" s="50"/>
      <c r="H43" s="50"/>
      <c r="I43" s="50"/>
    </row>
    <row r="44" spans="1:9">
      <c r="A44" s="40"/>
      <c r="B44" s="40"/>
      <c r="C44" s="41"/>
      <c r="D44" s="41"/>
      <c r="E44" s="41"/>
      <c r="F44" s="50"/>
      <c r="G44" s="50"/>
      <c r="H44" s="50"/>
      <c r="I44" s="50"/>
    </row>
    <row r="45" spans="1:9">
      <c r="A45" s="50"/>
      <c r="B45" s="50"/>
      <c r="C45" s="41"/>
      <c r="D45" s="41"/>
      <c r="E45" s="41"/>
      <c r="F45" s="50"/>
      <c r="G45" s="50"/>
      <c r="H45" s="50"/>
      <c r="I45" s="50"/>
    </row>
    <row r="46" spans="1:9">
      <c r="A46" s="40"/>
      <c r="B46" s="40"/>
      <c r="C46" s="41"/>
      <c r="D46" s="41"/>
      <c r="E46" s="41"/>
      <c r="F46" s="52"/>
      <c r="G46" s="52"/>
      <c r="H46" s="41"/>
      <c r="I46" s="42"/>
    </row>
    <row r="47" spans="1:9">
      <c r="A47" s="40"/>
      <c r="B47" s="40"/>
      <c r="C47" s="41"/>
      <c r="D47" s="41"/>
      <c r="E47" s="41"/>
      <c r="F47" s="50"/>
      <c r="G47" s="50"/>
      <c r="H47" s="50"/>
      <c r="I47" s="50"/>
    </row>
  </sheetData>
  <mergeCells count="29">
    <mergeCell ref="F46:G46"/>
    <mergeCell ref="F47:I47"/>
    <mergeCell ref="A3:A6"/>
    <mergeCell ref="A12:A15"/>
    <mergeCell ref="A16:A20"/>
    <mergeCell ref="A21:A23"/>
    <mergeCell ref="A26:A27"/>
    <mergeCell ref="A7:A11"/>
    <mergeCell ref="B11:G11"/>
    <mergeCell ref="F42:I42"/>
    <mergeCell ref="F43:I43"/>
    <mergeCell ref="F44:I44"/>
    <mergeCell ref="A45:B45"/>
    <mergeCell ref="F45:I45"/>
    <mergeCell ref="A34:I34"/>
    <mergeCell ref="A35:I35"/>
    <mergeCell ref="A36:I36"/>
    <mergeCell ref="A38:I38"/>
    <mergeCell ref="F41:I41"/>
    <mergeCell ref="A24:G24"/>
    <mergeCell ref="A25:G25"/>
    <mergeCell ref="A30:G30"/>
    <mergeCell ref="A31:G31"/>
    <mergeCell ref="A32:G32"/>
    <mergeCell ref="A1:I1"/>
    <mergeCell ref="B6:G6"/>
    <mergeCell ref="B15:G15"/>
    <mergeCell ref="B20:G20"/>
    <mergeCell ref="B23:G23"/>
  </mergeCells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dcterms:created xsi:type="dcterms:W3CDTF">2015-08-21T10:31:00Z</dcterms:created>
  <dcterms:modified xsi:type="dcterms:W3CDTF">2026-01-16T08:13:13Z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D7D4AC20495E8E428B566769D7289090_43</vt:lpwstr>
  </property>
  <property fmtid="{D5CDD505-2E9C-101B-9397-08002B2CF9AE}" pid="3" name="KSOProductBuildVer">
    <vt:lpwstr>2052-12.1.24703.24703</vt:lpwstr>
  </property>
  <property fmtid="{D5CDD505-2E9C-101B-9397-08002B2CF9AE}" pid="4" name="CalculationRule">
    <vt:i4>0</vt:i4>
  </property>
</Properties>
</file>