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报价-青岛" sheetId="1" r:id="rId1"/>
    <sheet name="AV报价对比表" sheetId="5" r:id="rId2"/>
    <sheet name="机票明细-青岛" sheetId="4" r:id="rId3"/>
  </sheets>
  <definedNames>
    <definedName name="_xlnm._FilterDatabase" localSheetId="0" hidden="1">'报价-青岛'!$A$5:$WVV$5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4" l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U46" i="4"/>
  <c r="I6" i="1"/>
  <c r="J6" i="1"/>
  <c r="J7" i="1"/>
  <c r="J30" i="1"/>
  <c r="J31" i="1"/>
  <c r="J32" i="1"/>
  <c r="J33" i="1"/>
  <c r="J34" i="1"/>
  <c r="J35" i="1"/>
  <c r="J132" i="1"/>
  <c r="J124" i="1"/>
  <c r="J127" i="1"/>
  <c r="J112" i="1"/>
  <c r="J113" i="1"/>
  <c r="J136" i="1"/>
  <c r="J126" i="1"/>
  <c r="J114" i="1"/>
  <c r="J116" i="1"/>
  <c r="J117" i="1"/>
  <c r="J118" i="1"/>
  <c r="J119" i="1"/>
  <c r="J120" i="1"/>
  <c r="J121" i="1"/>
  <c r="J122" i="1"/>
  <c r="J125" i="1"/>
  <c r="J128" i="1"/>
  <c r="J129" i="1"/>
  <c r="J130" i="1"/>
  <c r="J131" i="1"/>
  <c r="J133" i="1"/>
  <c r="J134" i="1"/>
  <c r="J135" i="1"/>
  <c r="J62" i="1"/>
  <c r="J153" i="1"/>
  <c r="AN6" i="5"/>
  <c r="AN5" i="5"/>
  <c r="AN4" i="5"/>
  <c r="AD21" i="5"/>
  <c r="AN14" i="5"/>
  <c r="AD55" i="5"/>
  <c r="AD54" i="5"/>
  <c r="AD53" i="5"/>
  <c r="AD56" i="5"/>
  <c r="AD7" i="5"/>
  <c r="AD6" i="5"/>
  <c r="AD5" i="5"/>
  <c r="AD12" i="5"/>
  <c r="AD11" i="5"/>
  <c r="AD10" i="5"/>
  <c r="AD9" i="5"/>
  <c r="AD8" i="5"/>
  <c r="AD25" i="5"/>
  <c r="AD30" i="5"/>
  <c r="AD29" i="5"/>
  <c r="AD4" i="5"/>
  <c r="AD52" i="5"/>
  <c r="AD50" i="5"/>
  <c r="AD60" i="5"/>
  <c r="AD23" i="5"/>
  <c r="AD59" i="5"/>
  <c r="AD58" i="5"/>
  <c r="AD75" i="5"/>
  <c r="AD72" i="5"/>
  <c r="AD71" i="5"/>
  <c r="AD70" i="5"/>
  <c r="AD69" i="5"/>
  <c r="AD68" i="5"/>
  <c r="AD57" i="5"/>
  <c r="AD62" i="5"/>
  <c r="AD63" i="5"/>
  <c r="AD64" i="5"/>
  <c r="AD66" i="5"/>
  <c r="AD17" i="5"/>
  <c r="AD35" i="5"/>
  <c r="AD36" i="5"/>
  <c r="AD28" i="5"/>
  <c r="AD27" i="5"/>
  <c r="AD26" i="5"/>
  <c r="AD20" i="5"/>
  <c r="AD19" i="5"/>
  <c r="AD22" i="5"/>
  <c r="AD24" i="5"/>
  <c r="AD45" i="5"/>
  <c r="AD43" i="5"/>
  <c r="AD46" i="5"/>
  <c r="AD47" i="5"/>
  <c r="AD44" i="5"/>
  <c r="AD37" i="5"/>
  <c r="AD39" i="5"/>
  <c r="AD42" i="5"/>
  <c r="AD38" i="5"/>
  <c r="AD40" i="5"/>
  <c r="AD41" i="5"/>
  <c r="AD13" i="5"/>
  <c r="AD61" i="5"/>
  <c r="AD33" i="5"/>
  <c r="AD15" i="5"/>
  <c r="AD16" i="5"/>
  <c r="AD3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8" i="5"/>
  <c r="T69" i="5"/>
  <c r="T70" i="5"/>
  <c r="T71" i="5"/>
  <c r="T72" i="5"/>
  <c r="T73" i="5"/>
  <c r="T74" i="5"/>
  <c r="T75" i="5"/>
  <c r="T76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2" i="5"/>
  <c r="I11" i="5"/>
  <c r="I10" i="5"/>
  <c r="I9" i="5"/>
  <c r="I8" i="5"/>
  <c r="I7" i="5"/>
  <c r="I6" i="5"/>
  <c r="I5" i="5"/>
  <c r="I4" i="5"/>
  <c r="I3" i="5"/>
  <c r="I53" i="5"/>
  <c r="J149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3" i="1"/>
  <c r="J104" i="1"/>
  <c r="J105" i="1"/>
  <c r="J106" i="1"/>
  <c r="J107" i="1"/>
  <c r="J108" i="1"/>
  <c r="J109" i="1"/>
  <c r="J110" i="1"/>
  <c r="J111" i="1"/>
  <c r="J23" i="1"/>
  <c r="J24" i="1"/>
  <c r="J25" i="1"/>
  <c r="J26" i="1"/>
  <c r="J27" i="1"/>
  <c r="J28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196" i="1"/>
  <c r="J160" i="1"/>
  <c r="J202" i="1"/>
  <c r="J199" i="1"/>
  <c r="J184" i="1"/>
  <c r="J185" i="1"/>
  <c r="J186" i="1"/>
  <c r="J187" i="1"/>
  <c r="J188" i="1"/>
  <c r="J189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38" i="1"/>
  <c r="J139" i="1"/>
  <c r="J140" i="1"/>
  <c r="J141" i="1"/>
  <c r="J142" i="1"/>
  <c r="J143" i="1"/>
  <c r="J144" i="1"/>
  <c r="J145" i="1"/>
  <c r="J146" i="1"/>
  <c r="J147" i="1"/>
  <c r="J148" i="1"/>
  <c r="J150" i="1"/>
  <c r="J151" i="1"/>
  <c r="J152" i="1"/>
  <c r="J154" i="1"/>
  <c r="J155" i="1"/>
  <c r="J156" i="1"/>
  <c r="J157" i="1"/>
  <c r="J158" i="1"/>
  <c r="J159" i="1"/>
  <c r="J161" i="1"/>
  <c r="J162" i="1"/>
  <c r="J163" i="1"/>
  <c r="J164" i="1"/>
  <c r="J178" i="1"/>
  <c r="J179" i="1"/>
  <c r="J180" i="1"/>
  <c r="J181" i="1"/>
  <c r="J182" i="1"/>
  <c r="J183" i="1"/>
  <c r="J190" i="1"/>
  <c r="J191" i="1"/>
  <c r="J192" i="1"/>
  <c r="J193" i="1"/>
  <c r="J194" i="1"/>
  <c r="J195" i="1"/>
  <c r="J197" i="1"/>
  <c r="J198" i="1"/>
  <c r="J200" i="1"/>
  <c r="J201" i="1"/>
  <c r="J203" i="1"/>
  <c r="J204" i="1"/>
  <c r="J205" i="1"/>
  <c r="J207" i="1"/>
  <c r="J208" i="1"/>
  <c r="J209" i="1"/>
  <c r="J210" i="1"/>
  <c r="J211" i="1"/>
  <c r="D46" i="4"/>
  <c r="J29" i="1"/>
  <c r="J206" i="1"/>
  <c r="J22" i="1"/>
  <c r="J214" i="1"/>
  <c r="J137" i="1"/>
  <c r="J36" i="1"/>
  <c r="J213" i="1"/>
  <c r="J212" i="1"/>
  <c r="J215" i="1"/>
  <c r="J216" i="1"/>
  <c r="J217" i="1"/>
</calcChain>
</file>

<file path=xl/sharedStrings.xml><?xml version="1.0" encoding="utf-8"?>
<sst xmlns="http://schemas.openxmlformats.org/spreadsheetml/2006/main" count="2182" uniqueCount="956">
  <si>
    <t>360推广2019年中合作伙伴大会项目报价</t>
    <phoneticPr fontId="2" type="noConversion"/>
  </si>
  <si>
    <t>供应商名称</t>
  </si>
  <si>
    <t>报价日期</t>
  </si>
  <si>
    <t>联系人</t>
  </si>
  <si>
    <t>电子邮件</t>
  </si>
  <si>
    <t>电话</t>
  </si>
  <si>
    <t>报价有效期（天）</t>
    <phoneticPr fontId="2" type="noConversion"/>
  </si>
  <si>
    <t>服务内容</t>
  </si>
  <si>
    <t>项目</t>
    <phoneticPr fontId="2" type="noConversion"/>
  </si>
  <si>
    <t>数量1</t>
    <phoneticPr fontId="2" type="noConversion"/>
  </si>
  <si>
    <t>单价</t>
  </si>
  <si>
    <t>合计</t>
  </si>
  <si>
    <t>备注</t>
  </si>
  <si>
    <t>机票/高铁</t>
    <phoneticPr fontId="2" type="noConversion"/>
  </si>
  <si>
    <t>报价明细请在sheet2中给出，如有杂费一并列明。</t>
    <phoneticPr fontId="2" type="noConversion"/>
  </si>
  <si>
    <t>酒店服务</t>
    <phoneticPr fontId="2" type="noConversion"/>
  </si>
  <si>
    <t>day1</t>
    <phoneticPr fontId="2" type="noConversion"/>
  </si>
  <si>
    <t>day2</t>
    <phoneticPr fontId="2" type="noConversion"/>
  </si>
  <si>
    <t>day3</t>
  </si>
  <si>
    <t>茶歇</t>
    <phoneticPr fontId="2" type="noConversion"/>
  </si>
  <si>
    <t>AV费用合计</t>
    <phoneticPr fontId="2" type="noConversion"/>
  </si>
  <si>
    <t>会议承办服务-搭建</t>
    <phoneticPr fontId="2" type="noConversion"/>
  </si>
  <si>
    <t>物料</t>
    <phoneticPr fontId="2" type="noConversion"/>
  </si>
  <si>
    <t>摄影摄像</t>
  </si>
  <si>
    <t>礼品</t>
    <phoneticPr fontId="2" type="noConversion"/>
  </si>
  <si>
    <t>特等奖</t>
    <rPh sb="0" eb="1">
      <t>te deng jiang</t>
    </rPh>
    <phoneticPr fontId="2" type="noConversion"/>
  </si>
  <si>
    <t>人</t>
    <rPh sb="0" eb="1">
      <t>ren</t>
    </rPh>
    <phoneticPr fontId="2" type="noConversion"/>
  </si>
  <si>
    <t>个</t>
    <rPh sb="0" eb="1">
      <t>ci</t>
    </rPh>
    <phoneticPr fontId="2" type="noConversion"/>
  </si>
  <si>
    <t xml:space="preserve">一等奖 </t>
    <rPh sb="0" eb="1">
      <t>yi deng jiangdai senchui feng ji</t>
    </rPh>
    <phoneticPr fontId="2" type="noConversion"/>
  </si>
  <si>
    <t xml:space="preserve">二等奖 </t>
    <rPh sb="0" eb="1">
      <t>er deng jiangsao dji qi ren</t>
    </rPh>
    <phoneticPr fontId="2" type="noConversion"/>
  </si>
  <si>
    <t xml:space="preserve">三等奖 </t>
    <rPh sb="0" eb="1">
      <t>san deng jai g</t>
    </rPh>
    <rPh sb="2" eb="3">
      <t>jiangzhi nengmen ling</t>
    </rPh>
    <phoneticPr fontId="2" type="noConversion"/>
  </si>
  <si>
    <t>伴手礼</t>
    <phoneticPr fontId="2" type="noConversion"/>
  </si>
  <si>
    <t>人</t>
    <phoneticPr fontId="2" type="noConversion"/>
  </si>
  <si>
    <t>礼品费用合计</t>
    <phoneticPr fontId="2" type="noConversion"/>
  </si>
  <si>
    <t>大会开场视频</t>
    <rPh sb="0" eb="1">
      <t>da hui</t>
    </rPh>
    <rPh sb="2" eb="3">
      <t>kai chang</t>
    </rPh>
    <rPh sb="4" eb="5">
      <t>shi pin</t>
    </rPh>
    <phoneticPr fontId="2" type="noConversion"/>
  </si>
  <si>
    <t>大会开场；视频特效包装，加字幕，配乐，60S左右</t>
    <rPh sb="0" eb="1">
      <t>da hui</t>
    </rPh>
    <rPh sb="2" eb="3">
      <t>kai chang</t>
    </rPh>
    <rPh sb="5" eb="6">
      <t>shi pin</t>
    </rPh>
    <rPh sb="7" eb="8">
      <t>te xiao</t>
    </rPh>
    <rPh sb="9" eb="10">
      <t>bao zhuang</t>
    </rPh>
    <rPh sb="12" eb="13">
      <t>jia</t>
    </rPh>
    <rPh sb="13" eb="14">
      <t>zi mu</t>
    </rPh>
    <rPh sb="16" eb="17">
      <t>pei</t>
    </rPh>
    <rPh sb="17" eb="18">
      <t>yue</t>
    </rPh>
    <rPh sb="22" eb="23">
      <t>zuo youshi jianyishi jizhi zuowie zhuncna kaotui guangnian zhonghe zuoda huixi ningkai changshi pin</t>
    </rPh>
    <phoneticPr fontId="2" type="noConversion"/>
  </si>
  <si>
    <t>支</t>
    <rPh sb="0" eb="1">
      <t>zhi</t>
    </rPh>
    <phoneticPr fontId="2" type="noConversion"/>
  </si>
  <si>
    <t>次</t>
    <rPh sb="0" eb="1">
      <t>ci</t>
    </rPh>
    <phoneticPr fontId="2" type="noConversion"/>
  </si>
  <si>
    <t>晚宴开场视频</t>
    <rPh sb="0" eb="1">
      <t>wan yan</t>
    </rPh>
    <rPh sb="2" eb="3">
      <t>kai chang</t>
    </rPh>
    <rPh sb="4" eb="5">
      <t>shi pin</t>
    </rPh>
    <phoneticPr fontId="2" type="noConversion"/>
  </si>
  <si>
    <t>视频素材混剪，配字幕、音乐</t>
    <rPh sb="0" eb="1">
      <t>shi pin</t>
    </rPh>
    <rPh sb="2" eb="3">
      <t>su cai</t>
    </rPh>
    <rPh sb="4" eb="5">
      <t>hun jian</t>
    </rPh>
    <rPh sb="7" eb="8">
      <t>pei zi mu</t>
    </rPh>
    <rPh sb="11" eb="12">
      <t>yin yue</t>
    </rPh>
    <phoneticPr fontId="2" type="noConversion"/>
  </si>
  <si>
    <t>晚宴颁奖视频</t>
    <rPh sb="0" eb="1">
      <t>wan yan</t>
    </rPh>
    <rPh sb="2" eb="3">
      <t>ban jiang</t>
    </rPh>
    <rPh sb="4" eb="5">
      <t>shi pin</t>
    </rPh>
    <phoneticPr fontId="2" type="noConversion"/>
  </si>
  <si>
    <t>个人、团队、公司；视频特效包装，加获奖信息字幕，配乐，配音；</t>
    <rPh sb="0" eb="1">
      <t>ge ren</t>
    </rPh>
    <rPh sb="3" eb="4">
      <t>tuan dui</t>
    </rPh>
    <rPh sb="6" eb="7">
      <t>gogn si</t>
    </rPh>
    <rPh sb="11" eb="12">
      <t>te xiao</t>
    </rPh>
    <rPh sb="13" eb="14">
      <t>bao zhaung</t>
    </rPh>
    <rPh sb="16" eb="17">
      <t>jia</t>
    </rPh>
    <rPh sb="17" eb="18">
      <t>huo jiang</t>
    </rPh>
    <rPh sb="19" eb="20">
      <t>xin xi</t>
    </rPh>
    <rPh sb="21" eb="22">
      <t>zi mu</t>
    </rPh>
    <rPh sb="24" eb="25">
      <t>pei</t>
    </rPh>
    <rPh sb="25" eb="26">
      <t>yue</t>
    </rPh>
    <rPh sb="27" eb="28">
      <t>pei yinxi ningban jiangshi pinci ci jiatianj aipei yin</t>
    </rPh>
    <phoneticPr fontId="2" type="noConversion"/>
  </si>
  <si>
    <t>自行添加行数，团建方案统一按照300人计算报价</t>
    <phoneticPr fontId="2" type="noConversion"/>
  </si>
  <si>
    <t>团队建设费用合计</t>
    <phoneticPr fontId="2" type="noConversion"/>
  </si>
  <si>
    <t>工作人员</t>
    <phoneticPr fontId="2" type="noConversion"/>
  </si>
  <si>
    <t>供应商工作人员差旅（大交通）</t>
    <phoneticPr fontId="2" type="noConversion"/>
  </si>
  <si>
    <t>供应商工作人员差旅（食宿）</t>
    <phoneticPr fontId="2" type="noConversion"/>
  </si>
  <si>
    <t>天</t>
    <phoneticPr fontId="2" type="noConversion"/>
  </si>
  <si>
    <t>外请工作人员</t>
    <phoneticPr fontId="2" type="noConversion"/>
  </si>
  <si>
    <t>人员费用合计</t>
    <phoneticPr fontId="2" type="noConversion"/>
  </si>
  <si>
    <t>其他项</t>
    <phoneticPr fontId="2" type="noConversion"/>
  </si>
  <si>
    <t>踩点费用</t>
    <phoneticPr fontId="2" type="noConversion"/>
  </si>
  <si>
    <t>其他项费用合计</t>
    <phoneticPr fontId="2" type="noConversion"/>
  </si>
  <si>
    <t>机票服务费</t>
    <phoneticPr fontId="2" type="noConversion"/>
  </si>
  <si>
    <t>酒店服务费</t>
    <phoneticPr fontId="2" type="noConversion"/>
  </si>
  <si>
    <t>其他服务费</t>
    <phoneticPr fontId="2" type="noConversion"/>
  </si>
  <si>
    <t>税率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</si>
  <si>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</si>
  <si>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</si>
  <si>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</si>
  <si>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</si>
  <si>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</si>
  <si>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</si>
  <si>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</si>
  <si>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gon si</t>
    </rPh>
    <phoneticPr fontId="2" type="noConversion"/>
  </si>
  <si>
    <t>郭燕雷</t>
    <rPh sb="0" eb="1">
      <t>guo yan lei</t>
    </rPh>
    <phoneticPr fontId="2" type="noConversion"/>
  </si>
  <si>
    <t>guoyanlei@cct.cn</t>
    <phoneticPr fontId="2" type="noConversion"/>
  </si>
  <si>
    <t>30天</t>
    <rPh sb="2" eb="3">
      <t>tian</t>
    </rPh>
    <phoneticPr fontId="2" type="noConversion"/>
  </si>
  <si>
    <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</si>
  <si>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标间含双早</t>
    <rPh sb="0" eb="1">
      <t>biao jian</t>
    </rPh>
    <rPh sb="2" eb="3">
      <t>han</t>
    </rPh>
    <rPh sb="3" eb="4">
      <t>shuang zao</t>
    </rPh>
    <phoneticPr fontId="2" type="noConversion"/>
  </si>
  <si>
    <t>大床含单早</t>
    <rPh sb="0" eb="1">
      <t>da chuang</t>
    </rPh>
    <rPh sb="2" eb="3">
      <t>han</t>
    </rPh>
    <rPh sb="3" eb="4">
      <t>dan zao</t>
    </rPh>
    <phoneticPr fontId="2" type="noConversion"/>
  </si>
  <si>
    <t>VIP休息室</t>
    <rPh sb="3" eb="4">
      <t>xiu xi shi</t>
    </rPh>
    <phoneticPr fontId="2" type="noConversion"/>
  </si>
  <si>
    <t>搭建1天+彩排1天</t>
    <rPh sb="0" eb="1">
      <t>da jian</t>
    </rPh>
    <rPh sb="3" eb="4">
      <t>tian</t>
    </rPh>
    <rPh sb="5" eb="6">
      <t>cai pai</t>
    </rPh>
    <rPh sb="8" eb="9">
      <t>tian</t>
    </rPh>
    <phoneticPr fontId="2" type="noConversion"/>
  </si>
  <si>
    <t>自助午餐</t>
    <rPh sb="0" eb="1">
      <t>zi zhu</t>
    </rPh>
    <rPh sb="2" eb="3">
      <t>wu can</t>
    </rPh>
    <phoneticPr fontId="2" type="noConversion"/>
  </si>
  <si>
    <t>次</t>
    <rPh sb="0" eb="1">
      <t>c</t>
    </rPh>
    <phoneticPr fontId="2" type="noConversion"/>
  </si>
  <si>
    <t>欢迎晚宴</t>
    <rPh sb="0" eb="1">
      <t>huan yign</t>
    </rPh>
    <rPh sb="2" eb="3">
      <t>wan yan</t>
    </rPh>
    <phoneticPr fontId="2" type="noConversion"/>
  </si>
  <si>
    <t>桌</t>
    <rPh sb="0" eb="1">
      <t>zhuo</t>
    </rPh>
    <phoneticPr fontId="2" type="noConversion"/>
  </si>
  <si>
    <t>序号</t>
  </si>
  <si>
    <t>出发城市</t>
  </si>
  <si>
    <t>目的地</t>
  </si>
  <si>
    <t>数量</t>
  </si>
  <si>
    <t>总金额</t>
  </si>
  <si>
    <t>行程</t>
  </si>
  <si>
    <t>推荐航班（一）</t>
  </si>
  <si>
    <t>起飞到达时间</t>
  </si>
  <si>
    <t>全价价格</t>
  </si>
  <si>
    <t>总额</t>
  </si>
  <si>
    <t>北京</t>
  </si>
  <si>
    <t>上海</t>
  </si>
  <si>
    <t>深圳</t>
  </si>
  <si>
    <t>广州</t>
  </si>
  <si>
    <t>石家庄</t>
  </si>
  <si>
    <t>济南</t>
  </si>
  <si>
    <t>郑州</t>
  </si>
  <si>
    <t>西安</t>
  </si>
  <si>
    <t>天津</t>
  </si>
  <si>
    <t>成都</t>
  </si>
  <si>
    <t>武汉</t>
  </si>
  <si>
    <t>重庆</t>
  </si>
  <si>
    <t>苏州</t>
  </si>
  <si>
    <t>南京</t>
  </si>
  <si>
    <t>杭州</t>
  </si>
  <si>
    <t>青岛</t>
  </si>
  <si>
    <t>大连</t>
  </si>
  <si>
    <t>潍坊</t>
  </si>
  <si>
    <t>淄博</t>
  </si>
  <si>
    <t>沈阳</t>
  </si>
  <si>
    <t>新乡</t>
  </si>
  <si>
    <t>昆明</t>
  </si>
  <si>
    <t>无锡</t>
  </si>
  <si>
    <t>厦门</t>
  </si>
  <si>
    <t>宁波</t>
  </si>
  <si>
    <t>合肥</t>
  </si>
  <si>
    <t>长沙</t>
  </si>
  <si>
    <t>哈尔滨</t>
  </si>
  <si>
    <t>长春</t>
  </si>
  <si>
    <t>太原</t>
  </si>
  <si>
    <t>呼和浩特</t>
    <rPh sb="0" eb="1">
      <t>hu he hao te</t>
    </rPh>
    <phoneticPr fontId="2" type="noConversion"/>
  </si>
  <si>
    <t>乌鲁木齐</t>
  </si>
  <si>
    <t>南宁</t>
  </si>
  <si>
    <t>海口</t>
  </si>
  <si>
    <t>贵阳</t>
  </si>
  <si>
    <t>常州</t>
  </si>
  <si>
    <t>福州</t>
  </si>
  <si>
    <t>泉州</t>
  </si>
  <si>
    <t>南昌</t>
  </si>
  <si>
    <t>温州</t>
    <phoneticPr fontId="2" type="noConversion"/>
  </si>
  <si>
    <t>株洲</t>
  </si>
  <si>
    <t>微软笔记本</t>
    <rPh sb="0" eb="1">
      <t>wei ruan</t>
    </rPh>
    <rPh sb="2" eb="3">
      <t>bi ji ben</t>
    </rPh>
    <phoneticPr fontId="2" type="noConversion"/>
  </si>
  <si>
    <t>戴森吹风机</t>
    <rPh sb="0" eb="1">
      <t>dai sen</t>
    </rPh>
    <rPh sb="2" eb="3">
      <t>chui fe ji</t>
    </rPh>
    <phoneticPr fontId="2" type="noConversion"/>
  </si>
  <si>
    <t>360扫地机器人</t>
    <rPh sb="3" eb="4">
      <t>sao di</t>
    </rPh>
    <rPh sb="5" eb="6">
      <t>ji qi ren</t>
    </rPh>
    <phoneticPr fontId="2" type="noConversion"/>
  </si>
  <si>
    <t>特色伴手礼</t>
    <rPh sb="0" eb="1">
      <t>te se</t>
    </rPh>
    <rPh sb="2" eb="3">
      <t>ban shou li</t>
    </rPh>
    <phoneticPr fontId="2" type="noConversion"/>
  </si>
  <si>
    <t>360行车记录仪</t>
    <rPh sb="3" eb="4">
      <t>xing che</t>
    </rPh>
    <rPh sb="5" eb="6">
      <t>ji lu yi</t>
    </rPh>
    <phoneticPr fontId="2" type="noConversion"/>
  </si>
  <si>
    <t>序厅视频</t>
    <rPh sb="0" eb="1">
      <t>xu ting</t>
    </rPh>
    <rPh sb="2" eb="3">
      <t>shi pin</t>
    </rPh>
    <phoneticPr fontId="2" type="noConversion"/>
  </si>
  <si>
    <t>视频剪辑制作</t>
    <rPh sb="0" eb="1">
      <t>shi pin</t>
    </rPh>
    <rPh sb="2" eb="3">
      <t>jian ji</t>
    </rPh>
    <rPh sb="4" eb="5">
      <t>zhi zuo</t>
    </rPh>
    <phoneticPr fontId="2" type="noConversion"/>
  </si>
  <si>
    <t>项</t>
    <rPh sb="0" eb="1">
      <t>xiang</t>
    </rPh>
    <phoneticPr fontId="2" type="noConversion"/>
  </si>
  <si>
    <t>以实际发生为准</t>
    <rPh sb="0" eb="1">
      <t>yi</t>
    </rPh>
    <rPh sb="1" eb="2">
      <t>shi ji</t>
    </rPh>
    <rPh sb="3" eb="4">
      <t>fa sheng</t>
    </rPh>
    <rPh sb="5" eb="6">
      <t>wei zhun</t>
    </rPh>
    <phoneticPr fontId="2" type="noConversion"/>
  </si>
  <si>
    <t>工作人员提前抵达</t>
    <rPh sb="0" eb="1">
      <t>gogn zuo</t>
    </rPh>
    <rPh sb="2" eb="3">
      <t>ren yuan</t>
    </rPh>
    <rPh sb="4" eb="5">
      <t>ti qian</t>
    </rPh>
    <rPh sb="6" eb="7">
      <t>di da</t>
    </rPh>
    <phoneticPr fontId="2" type="noConversion"/>
  </si>
  <si>
    <t>机场/签到/指引</t>
    <rPh sb="0" eb="1">
      <t>ji chang</t>
    </rPh>
    <rPh sb="3" eb="4">
      <t>qain dao</t>
    </rPh>
    <rPh sb="6" eb="7">
      <t>zhi yin</t>
    </rPh>
    <phoneticPr fontId="2" type="noConversion"/>
  </si>
  <si>
    <t>踩点费用</t>
    <rPh sb="0" eb="1">
      <t>cai dian</t>
    </rPh>
    <rPh sb="2" eb="3">
      <t>fei yong</t>
    </rPh>
    <phoneticPr fontId="2" type="noConversion"/>
  </si>
  <si>
    <t>天</t>
    <rPh sb="0" eb="1">
      <t>tian</t>
    </rPh>
    <phoneticPr fontId="2" type="noConversion"/>
  </si>
  <si>
    <t>费用小计</t>
    <rPh sb="0" eb="1">
      <t>fei yong</t>
    </rPh>
    <rPh sb="2" eb="3">
      <t>xiao ji suan</t>
    </rPh>
    <phoneticPr fontId="2" type="noConversion"/>
  </si>
  <si>
    <t>不含税</t>
    <rPh sb="0" eb="1">
      <t>bu han shui</t>
    </rPh>
    <phoneticPr fontId="2" type="noConversion"/>
  </si>
  <si>
    <t>会议承办服务-音视频设备</t>
    <phoneticPr fontId="2" type="noConversion"/>
  </si>
  <si>
    <t>团建大巴车</t>
    <rPh sb="0" eb="1">
      <t>tuan jian</t>
    </rPh>
    <rPh sb="2" eb="3">
      <t>da ba che</t>
    </rPh>
    <phoneticPr fontId="2" type="noConversion"/>
  </si>
  <si>
    <t>团建导游</t>
    <rPh sb="0" eb="1">
      <t>tuan jian</t>
    </rPh>
    <rPh sb="2" eb="3">
      <t>dao you</t>
    </rPh>
    <phoneticPr fontId="2" type="noConversion"/>
  </si>
  <si>
    <t>管理层团建大巴车</t>
    <rPh sb="0" eb="1">
      <t>guan li ce g</t>
    </rPh>
    <rPh sb="2" eb="3">
      <t>ceng</t>
    </rPh>
    <rPh sb="3" eb="4">
      <t>tuan jian</t>
    </rPh>
    <rPh sb="5" eb="6">
      <t>da ba che</t>
    </rPh>
    <phoneticPr fontId="2" type="noConversion"/>
  </si>
  <si>
    <t>管理层午餐-社会餐厅</t>
    <rPh sb="0" eb="1">
      <t>guan li ceng</t>
    </rPh>
    <rPh sb="3" eb="4">
      <t>wu can</t>
    </rPh>
    <rPh sb="6" eb="7">
      <t>she hui</t>
    </rPh>
    <rPh sb="8" eb="9">
      <t>can ting</t>
    </rPh>
    <phoneticPr fontId="2" type="noConversion"/>
  </si>
  <si>
    <t>青岛</t>
    <rPh sb="0" eb="1">
      <t>qing dao</t>
    </rPh>
    <phoneticPr fontId="2" type="noConversion"/>
  </si>
  <si>
    <t>1755   1925</t>
  </si>
  <si>
    <t>青岛大连</t>
    <phoneticPr fontId="2" type="noConversion"/>
  </si>
  <si>
    <t>SC4837</t>
  </si>
  <si>
    <t>1020   1115</t>
  </si>
  <si>
    <t>大连青岛</t>
    <phoneticPr fontId="2" type="noConversion"/>
  </si>
  <si>
    <t>SC4838</t>
  </si>
  <si>
    <t>1215   1310</t>
  </si>
  <si>
    <t>1035   1245</t>
  </si>
  <si>
    <t>1020   1150</t>
  </si>
  <si>
    <t>1150   1345</t>
  </si>
  <si>
    <t>制作</t>
    <phoneticPr fontId="2" type="noConversion"/>
  </si>
  <si>
    <t>接机牌</t>
  </si>
  <si>
    <t>个</t>
    <phoneticPr fontId="2" type="noConversion"/>
  </si>
  <si>
    <t>车头牌</t>
  </si>
  <si>
    <t>团建车号牌</t>
    <rPh sb="0" eb="1">
      <t>tuan jian</t>
    </rPh>
    <rPh sb="2" eb="3">
      <t>che hao</t>
    </rPh>
    <rPh sb="4" eb="5">
      <t>pai</t>
    </rPh>
    <phoneticPr fontId="2" type="noConversion"/>
  </si>
  <si>
    <t>矿泉水挂环</t>
  </si>
  <si>
    <t>房卡套</t>
  </si>
  <si>
    <t>餐券</t>
  </si>
  <si>
    <t>合影相片盒</t>
    <rPh sb="0" eb="1">
      <t>he ying</t>
    </rPh>
    <phoneticPr fontId="2" type="noConversion"/>
  </si>
  <si>
    <t>采购</t>
    <phoneticPr fontId="2" type="noConversion"/>
  </si>
  <si>
    <t>礼仪服装</t>
    <phoneticPr fontId="2" type="noConversion"/>
  </si>
  <si>
    <t>套</t>
    <phoneticPr fontId="2" type="noConversion"/>
  </si>
  <si>
    <t>次</t>
    <phoneticPr fontId="2" type="noConversion"/>
  </si>
  <si>
    <t>采购</t>
    <rPh sb="0" eb="1">
      <t>cai gou</t>
    </rPh>
    <phoneticPr fontId="2" type="noConversion"/>
  </si>
  <si>
    <t>现场用药</t>
    <rPh sb="0" eb="1">
      <t>xian chang</t>
    </rPh>
    <rPh sb="2" eb="3">
      <t>yogn yao</t>
    </rPh>
    <phoneticPr fontId="2" type="noConversion"/>
  </si>
  <si>
    <t>租赁</t>
    <phoneticPr fontId="2" type="noConversion"/>
  </si>
  <si>
    <t>打印机、办公用品</t>
    <rPh sb="0" eb="1">
      <t>da yin ji</t>
    </rPh>
    <rPh sb="4" eb="5">
      <t>ban gogn</t>
    </rPh>
    <rPh sb="6" eb="7">
      <t>yogn pin</t>
    </rPh>
    <phoneticPr fontId="2" type="noConversion"/>
  </si>
  <si>
    <t>大巴车身贴</t>
    <rPh sb="0" eb="1">
      <t>da ba</t>
    </rPh>
    <phoneticPr fontId="2" type="noConversion"/>
  </si>
  <si>
    <t>礼仪；彩排1天活动1天</t>
    <rPh sb="0" eb="1">
      <t>li yi</t>
    </rPh>
    <rPh sb="3" eb="4">
      <t>cai pai</t>
    </rPh>
    <rPh sb="6" eb="7">
      <t>tian</t>
    </rPh>
    <rPh sb="7" eb="8">
      <t>hud oong</t>
    </rPh>
    <rPh sb="10" eb="11">
      <t>tian</t>
    </rPh>
    <phoneticPr fontId="2" type="noConversion"/>
  </si>
  <si>
    <t>活动现场工作人员用对讲机</t>
    <rPh sb="0" eb="1">
      <t>hud oong</t>
    </rPh>
    <rPh sb="2" eb="3">
      <t>xian chang</t>
    </rPh>
    <rPh sb="4" eb="5">
      <t>gogn zuo</t>
    </rPh>
    <rPh sb="6" eb="7">
      <t>ren yuan</t>
    </rPh>
    <rPh sb="8" eb="9">
      <t>yong</t>
    </rPh>
    <phoneticPr fontId="2" type="noConversion"/>
  </si>
  <si>
    <t>Day1 接机签到</t>
    <rPh sb="5" eb="6">
      <t>jie ji</t>
    </rPh>
    <rPh sb="7" eb="8">
      <t>qian dao</t>
    </rPh>
    <phoneticPr fontId="2" type="noConversion"/>
  </si>
  <si>
    <t>图片直播</t>
    <rPh sb="0" eb="1">
      <t>tu pian</t>
    </rPh>
    <rPh sb="2" eb="3">
      <t>zhi bo</t>
    </rPh>
    <phoneticPr fontId="2" type="noConversion"/>
  </si>
  <si>
    <t>云直播相册</t>
    <rPh sb="0" eb="1">
      <t>yun zhi bo</t>
    </rPh>
    <rPh sb="3" eb="4">
      <t>xinag ce</t>
    </rPh>
    <phoneticPr fontId="2" type="noConversion"/>
  </si>
  <si>
    <t>条</t>
    <rPh sb="0" eb="1">
      <t>tiao</t>
    </rPh>
    <phoneticPr fontId="2" type="noConversion"/>
  </si>
  <si>
    <t>差旅费用</t>
    <rPh sb="0" eb="1">
      <t>cha lü</t>
    </rPh>
    <rPh sb="2" eb="3">
      <t>fei yong</t>
    </rPh>
    <phoneticPr fontId="2" type="noConversion"/>
  </si>
  <si>
    <t>制作</t>
    <rPh sb="0" eb="1">
      <t>zhi zuo</t>
    </rPh>
    <phoneticPr fontId="2" type="noConversion"/>
  </si>
  <si>
    <t>主持人手卡</t>
    <rPh sb="0" eb="1">
      <t>zhu hci ren</t>
    </rPh>
    <rPh sb="3" eb="4">
      <t>shou ka</t>
    </rPh>
    <phoneticPr fontId="2" type="noConversion"/>
  </si>
  <si>
    <t>张</t>
    <rPh sb="0" eb="1">
      <t>zhang</t>
    </rPh>
    <phoneticPr fontId="2" type="noConversion"/>
  </si>
  <si>
    <t>个</t>
    <rPh sb="0" eb="1">
      <t>ge</t>
    </rPh>
    <phoneticPr fontId="2" type="noConversion"/>
  </si>
  <si>
    <t>抽奖箱</t>
    <rPh sb="0" eb="1">
      <t>chou jiang xiang</t>
    </rPh>
    <phoneticPr fontId="2" type="noConversion"/>
  </si>
  <si>
    <t>抽奖券</t>
    <rPh sb="0" eb="1">
      <t>chou jiang quan</t>
    </rPh>
    <phoneticPr fontId="2" type="noConversion"/>
  </si>
  <si>
    <t>合影照片</t>
    <rPh sb="0" eb="1">
      <t>he ying</t>
    </rPh>
    <rPh sb="2" eb="3">
      <t>zhao pian</t>
    </rPh>
    <phoneticPr fontId="2" type="noConversion"/>
  </si>
  <si>
    <t>麦标套</t>
    <rPh sb="0" eb="1">
      <t>mai biao tao</t>
    </rPh>
    <phoneticPr fontId="2" type="noConversion"/>
  </si>
  <si>
    <t>导游旗+导游杆</t>
    <rPh sb="0" eb="1">
      <t>dao you</t>
    </rPh>
    <rPh sb="2" eb="3">
      <t>qi zi</t>
    </rPh>
    <rPh sb="4" eb="5">
      <t>dao you</t>
    </rPh>
    <rPh sb="6" eb="7">
      <t>gan</t>
    </rPh>
    <phoneticPr fontId="2" type="noConversion"/>
  </si>
  <si>
    <t>生日蛋糕</t>
    <rPh sb="0" eb="1">
      <t>sheng ri dan gao</t>
    </rPh>
    <phoneticPr fontId="2" type="noConversion"/>
  </si>
  <si>
    <t>预留费用</t>
    <rPh sb="0" eb="1">
      <t>yu liu</t>
    </rPh>
    <rPh sb="2" eb="3">
      <t>fei yong</t>
    </rPh>
    <phoneticPr fontId="2" type="noConversion"/>
  </si>
  <si>
    <t>奖杯；按照每个奖项10个奖杯预估</t>
    <rPh sb="0" eb="1">
      <t>jiang bei</t>
    </rPh>
    <rPh sb="3" eb="4">
      <t>an zhao</t>
    </rPh>
    <rPh sb="5" eb="6">
      <t>mei ge</t>
    </rPh>
    <rPh sb="7" eb="8">
      <t>jiang xiang</t>
    </rPh>
    <rPh sb="11" eb="12">
      <t>ge</t>
    </rPh>
    <rPh sb="12" eb="13">
      <t>jiang bei</t>
    </rPh>
    <rPh sb="14" eb="15">
      <t>yu gu</t>
    </rPh>
    <phoneticPr fontId="2" type="noConversion"/>
  </si>
  <si>
    <t>摄影师</t>
    <rPh sb="0" eb="1">
      <t>she ying shi</t>
    </rPh>
    <phoneticPr fontId="2" type="noConversion"/>
  </si>
  <si>
    <t>摄像师</t>
    <rPh sb="0" eb="1">
      <t>she xinag shi</t>
    </rPh>
    <phoneticPr fontId="2" type="noConversion"/>
  </si>
  <si>
    <t>活动10秒花絮视频</t>
    <rPh sb="0" eb="1">
      <t>hud oong</t>
    </rPh>
    <rPh sb="4" eb="5">
      <t>miao</t>
    </rPh>
    <rPh sb="5" eb="6">
      <t>hua xu</t>
    </rPh>
    <rPh sb="7" eb="8">
      <t>shi pin</t>
    </rPh>
    <phoneticPr fontId="2" type="noConversion"/>
  </si>
  <si>
    <t>Day2 会议晚宴；12小时内</t>
    <rPh sb="5" eb="6">
      <t>hui yi</t>
    </rPh>
    <rPh sb="7" eb="8">
      <t>wan yan</t>
    </rPh>
    <rPh sb="12" eb="13">
      <t>xiao shi</t>
    </rPh>
    <rPh sb="14" eb="15">
      <t>nei</t>
    </rPh>
    <phoneticPr fontId="2" type="noConversion"/>
  </si>
  <si>
    <t>Day2 会议晚宴；12小时内</t>
    <rPh sb="5" eb="6">
      <t>hui yi</t>
    </rPh>
    <rPh sb="7" eb="8">
      <t>wan yan</t>
    </rPh>
    <phoneticPr fontId="2" type="noConversion"/>
  </si>
  <si>
    <t>Day3 团建；大团队+管理层</t>
    <rPh sb="5" eb="6">
      <t>tuan jian</t>
    </rPh>
    <rPh sb="8" eb="9">
      <t>da tuan dui</t>
    </rPh>
    <rPh sb="12" eb="13">
      <t>guan li cegn</t>
    </rPh>
    <phoneticPr fontId="2" type="noConversion"/>
  </si>
  <si>
    <t>辆</t>
    <rPh sb="0" eb="1">
      <t>laing</t>
    </rPh>
    <phoneticPr fontId="2" type="noConversion"/>
  </si>
  <si>
    <t>团建午餐</t>
    <rPh sb="0" eb="1">
      <t>tuan jian</t>
    </rPh>
    <rPh sb="2" eb="3">
      <t>wu can</t>
    </rPh>
    <phoneticPr fontId="2" type="noConversion"/>
  </si>
  <si>
    <t>旅游保险</t>
    <rPh sb="0" eb="1">
      <t>lü you</t>
    </rPh>
    <rPh sb="2" eb="3">
      <t>bao xian</t>
    </rPh>
    <phoneticPr fontId="2" type="noConversion"/>
  </si>
  <si>
    <t>旅游意外险</t>
    <rPh sb="0" eb="1">
      <t>lü you</t>
    </rPh>
    <rPh sb="2" eb="3">
      <t>yi wai</t>
    </rPh>
    <rPh sb="4" eb="5">
      <t>xian qing</t>
    </rPh>
    <phoneticPr fontId="2" type="noConversion"/>
  </si>
  <si>
    <t>360公众号运营</t>
    <rPh sb="3" eb="4">
      <t>gogn zhong hao</t>
    </rPh>
    <rPh sb="6" eb="7">
      <t>yun ying</t>
    </rPh>
    <phoneticPr fontId="2" type="noConversion"/>
  </si>
  <si>
    <t>接送机用车</t>
    <rPh sb="0" eb="1">
      <t>jie song ji</t>
    </rPh>
    <rPh sb="3" eb="4">
      <t>yogn che</t>
    </rPh>
    <phoneticPr fontId="2" type="noConversion"/>
  </si>
  <si>
    <t>19座考斯特；全天10小时</t>
    <rPh sb="2" eb="3">
      <t>zuo</t>
    </rPh>
    <rPh sb="3" eb="4">
      <t>kao si te</t>
    </rPh>
    <rPh sb="7" eb="8">
      <t>qan tian</t>
    </rPh>
    <rPh sb="11" eb="12">
      <t>xiao shi</t>
    </rPh>
    <phoneticPr fontId="2" type="noConversion"/>
  </si>
  <si>
    <t>7座别克商务</t>
    <rPh sb="1" eb="2">
      <t>zuo</t>
    </rPh>
    <rPh sb="2" eb="3">
      <t>bie ke</t>
    </rPh>
    <rPh sb="4" eb="5">
      <t>shang wu</t>
    </rPh>
    <phoneticPr fontId="2" type="noConversion"/>
  </si>
  <si>
    <t>小轿车</t>
    <rPh sb="0" eb="1">
      <t>xiao jiao che</t>
    </rPh>
    <phoneticPr fontId="2" type="noConversion"/>
  </si>
  <si>
    <t>别克商务</t>
    <rPh sb="0" eb="1">
      <t>bie k shang wu</t>
    </rPh>
    <phoneticPr fontId="2" type="noConversion"/>
  </si>
  <si>
    <t>趟</t>
    <rPh sb="0" eb="1">
      <t>tang</t>
    </rPh>
    <phoneticPr fontId="2" type="noConversion"/>
  </si>
  <si>
    <t>考斯特</t>
    <rPh sb="0" eb="1">
      <t>kao si te</t>
    </rPh>
    <phoneticPr fontId="2" type="noConversion"/>
  </si>
  <si>
    <t>33座或55座大巴车</t>
    <rPh sb="2" eb="3">
      <t>zuo</t>
    </rPh>
    <rPh sb="3" eb="4">
      <t>huo</t>
    </rPh>
    <rPh sb="6" eb="7">
      <t>zuo</t>
    </rPh>
    <rPh sb="7" eb="8">
      <t>da ba che</t>
    </rPh>
    <phoneticPr fontId="2" type="noConversion"/>
  </si>
  <si>
    <t>门票</t>
    <rPh sb="0" eb="1">
      <t>men piao</t>
    </rPh>
    <phoneticPr fontId="2" type="noConversion"/>
  </si>
  <si>
    <t>组</t>
    <rPh sb="0" eb="1">
      <t>zu</t>
    </rPh>
    <phoneticPr fontId="2" type="noConversion"/>
  </si>
  <si>
    <t>Video  Processor</t>
  </si>
  <si>
    <t>大型控制台</t>
    <phoneticPr fontId="2" type="noConversion"/>
  </si>
  <si>
    <t xml:space="preserve">视频切换 EVENT  Controller  </t>
    <phoneticPr fontId="2" type="noConversion"/>
  </si>
  <si>
    <t>视频播放处理器</t>
    <phoneticPr fontId="2" type="noConversion"/>
  </si>
  <si>
    <t xml:space="preserve">Video Processor  </t>
    <phoneticPr fontId="2" type="noConversion"/>
  </si>
  <si>
    <t>处理器</t>
    <phoneticPr fontId="2" type="noConversion"/>
  </si>
  <si>
    <t xml:space="preserve">LED Controller </t>
    <phoneticPr fontId="2" type="noConversion"/>
  </si>
  <si>
    <t>LED大屏幕</t>
    <phoneticPr fontId="2" type="noConversion"/>
  </si>
  <si>
    <t>解密狗</t>
    <phoneticPr fontId="2" type="noConversion"/>
  </si>
  <si>
    <t xml:space="preserve">License Key </t>
    <phoneticPr fontId="2" type="noConversion"/>
  </si>
  <si>
    <t xml:space="preserve"> 网络交换机（千兆,24路）</t>
    <phoneticPr fontId="2" type="noConversion"/>
  </si>
  <si>
    <t xml:space="preserve">NETGEAR Network Switch </t>
    <phoneticPr fontId="2" type="noConversion"/>
  </si>
  <si>
    <t>Extender 光纤延长器</t>
    <phoneticPr fontId="2" type="noConversion"/>
  </si>
  <si>
    <t xml:space="preserve">EXTRON DVI104 Tx/Rx DVI Fiber Optic </t>
    <phoneticPr fontId="2" type="noConversion"/>
  </si>
  <si>
    <t>光缆(多模，双工，100m)</t>
    <phoneticPr fontId="2" type="noConversion"/>
  </si>
  <si>
    <t>LC-LC Fiber Cable</t>
    <phoneticPr fontId="2" type="noConversion"/>
  </si>
  <si>
    <t xml:space="preserve"> 分配器</t>
    <phoneticPr fontId="2" type="noConversion"/>
  </si>
  <si>
    <t>Extron DVI DA</t>
    <phoneticPr fontId="2" type="noConversion"/>
  </si>
  <si>
    <t>55寸LED电视</t>
    <phoneticPr fontId="2" type="noConversion"/>
  </si>
  <si>
    <t xml:space="preserve">55CS </t>
  </si>
  <si>
    <t>高清宽屏监视器</t>
    <phoneticPr fontId="2" type="noConversion"/>
  </si>
  <si>
    <t xml:space="preserve">Dell E2211H 24" Full HD Monitor </t>
    <phoneticPr fontId="2" type="noConversion"/>
  </si>
  <si>
    <t>MAC笔记本电脑</t>
    <phoneticPr fontId="2" type="noConversion"/>
  </si>
  <si>
    <t>(APPLE , MACBOOK)</t>
    <phoneticPr fontId="2" type="noConversion"/>
  </si>
  <si>
    <t xml:space="preserve"> 翻页提示器</t>
    <phoneticPr fontId="2" type="noConversion"/>
  </si>
  <si>
    <t>DSA’N Perfect Cue Light</t>
    <phoneticPr fontId="2" type="noConversion"/>
  </si>
  <si>
    <t xml:space="preserve"> 配电箱(三相,100A)</t>
    <phoneticPr fontId="2" type="noConversion"/>
  </si>
  <si>
    <t xml:space="preserve">Power  Distributor  Cabinet </t>
    <phoneticPr fontId="2" type="noConversion"/>
  </si>
  <si>
    <t>线阵音箱</t>
    <phoneticPr fontId="2" type="noConversion"/>
  </si>
  <si>
    <t xml:space="preserve">Loudspeaker </t>
    <phoneticPr fontId="2" type="noConversion"/>
  </si>
  <si>
    <t>低音音箱</t>
    <phoneticPr fontId="2" type="noConversion"/>
  </si>
  <si>
    <t xml:space="preserve">Subwoofer </t>
    <phoneticPr fontId="2" type="noConversion"/>
  </si>
  <si>
    <t>全频音箱</t>
    <phoneticPr fontId="2" type="noConversion"/>
  </si>
  <si>
    <t>Loudspeaker</t>
    <phoneticPr fontId="2" type="noConversion"/>
  </si>
  <si>
    <t>全频返送音箱</t>
    <phoneticPr fontId="2" type="noConversion"/>
  </si>
  <si>
    <t xml:space="preserve"> 功放</t>
    <phoneticPr fontId="2" type="noConversion"/>
  </si>
  <si>
    <t xml:space="preserve">Digital Power Amplifier </t>
    <phoneticPr fontId="2" type="noConversion"/>
  </si>
  <si>
    <t>数字调音台（32路）</t>
    <phoneticPr fontId="2" type="noConversion"/>
  </si>
  <si>
    <t>Digital  Mixer</t>
    <phoneticPr fontId="2" type="noConversion"/>
  </si>
  <si>
    <t>舒尔UR4D+接收机</t>
    <phoneticPr fontId="2" type="noConversion"/>
  </si>
  <si>
    <t xml:space="preserve">SHURE UR4D+ Dual channel diversity receiver </t>
    <phoneticPr fontId="2" type="noConversion"/>
  </si>
  <si>
    <t xml:space="preserve"> 无线手持式话筒 </t>
    <phoneticPr fontId="2" type="noConversion"/>
  </si>
  <si>
    <t xml:space="preserve">SHURE UR2/Beta 58A  Wireless Hand-hold Mic </t>
    <phoneticPr fontId="2" type="noConversion"/>
  </si>
  <si>
    <t>头戴式话筒</t>
    <phoneticPr fontId="2" type="noConversion"/>
  </si>
  <si>
    <t xml:space="preserve">SHURE UR1/WBH53 Headworn Microphone </t>
    <phoneticPr fontId="2" type="noConversion"/>
  </si>
  <si>
    <t xml:space="preserve">SHURE  UA845E  UHF  Antenna  Distribution  System </t>
    <phoneticPr fontId="2" type="noConversion"/>
  </si>
  <si>
    <t>有线对讲系统主机</t>
    <phoneticPr fontId="2" type="noConversion"/>
  </si>
  <si>
    <t xml:space="preserve">INTERCOM  Master  Station  </t>
    <phoneticPr fontId="2" type="noConversion"/>
  </si>
  <si>
    <t xml:space="preserve">  有线对讲系统接收点</t>
    <phoneticPr fontId="2" type="noConversion"/>
  </si>
  <si>
    <t>PRDUCTION INTERCOM  Receiver</t>
    <phoneticPr fontId="2" type="noConversion"/>
  </si>
  <si>
    <t>无线对讲系统主机</t>
    <phoneticPr fontId="2" type="noConversion"/>
  </si>
  <si>
    <t xml:space="preserve">  无线对讲系统接收点</t>
    <phoneticPr fontId="2" type="noConversion"/>
  </si>
  <si>
    <t>INTERCOM  Receiver</t>
    <phoneticPr fontId="2" type="noConversion"/>
  </si>
  <si>
    <t>图案电脑灯（切片）</t>
    <phoneticPr fontId="2" type="noConversion"/>
  </si>
  <si>
    <t>光束电脑灯</t>
    <phoneticPr fontId="2" type="noConversion"/>
  </si>
  <si>
    <t xml:space="preserve">JOLLY X-15R-Beam </t>
    <phoneticPr fontId="2" type="noConversion"/>
  </si>
  <si>
    <t>LED Moving Heads Light</t>
    <phoneticPr fontId="2" type="noConversion"/>
  </si>
  <si>
    <t xml:space="preserve">  LED变色灯</t>
    <phoneticPr fontId="2" type="noConversion"/>
  </si>
  <si>
    <t xml:space="preserve"> TERBLY  OVAL  48D  Light</t>
    <phoneticPr fontId="2" type="noConversion"/>
  </si>
  <si>
    <t>调光台</t>
    <phoneticPr fontId="2" type="noConversion"/>
  </si>
  <si>
    <t xml:space="preserve">MA  Light  Console </t>
    <phoneticPr fontId="2" type="noConversion"/>
  </si>
  <si>
    <t>信号放大器</t>
    <phoneticPr fontId="2" type="noConversion"/>
  </si>
  <si>
    <t xml:space="preserve"> Lighting DA </t>
    <phoneticPr fontId="2" type="noConversion"/>
  </si>
  <si>
    <t>灯光架  (300mmx400mm)</t>
    <phoneticPr fontId="2" type="noConversion"/>
  </si>
  <si>
    <t xml:space="preserve">Truss  </t>
    <phoneticPr fontId="2" type="noConversion"/>
  </si>
  <si>
    <t xml:space="preserve"> 追光灯 </t>
    <phoneticPr fontId="2" type="noConversion"/>
  </si>
  <si>
    <t xml:space="preserve">HMI-2500  Follow Spot </t>
    <phoneticPr fontId="2" type="noConversion"/>
  </si>
  <si>
    <t>手动葫芦(1吨，20米)</t>
    <phoneticPr fontId="2" type="noConversion"/>
  </si>
  <si>
    <t xml:space="preserve">COLUMBUS  MCKINNON  Chain  Hoist  </t>
    <phoneticPr fontId="2" type="noConversion"/>
  </si>
  <si>
    <t>雾化机(带轴流风机)</t>
    <phoneticPr fontId="2" type="noConversion"/>
  </si>
  <si>
    <t xml:space="preserve">Haze Machine </t>
    <phoneticPr fontId="2" type="noConversion"/>
  </si>
  <si>
    <t>配电箱(三相,100A)</t>
    <phoneticPr fontId="2" type="noConversion"/>
  </si>
  <si>
    <t xml:space="preserve">Power  Distributor  Cabinet  </t>
    <phoneticPr fontId="2" type="noConversion"/>
  </si>
  <si>
    <t>序厅</t>
    <rPh sb="0" eb="1">
      <t>xu ting</t>
    </rPh>
    <phoneticPr fontId="2" type="noConversion"/>
  </si>
  <si>
    <t>人员运输</t>
    <rPh sb="0" eb="1">
      <t>ren yuan</t>
    </rPh>
    <rPh sb="2" eb="3">
      <t>yun shu</t>
    </rPh>
    <phoneticPr fontId="2" type="noConversion"/>
  </si>
  <si>
    <t>项目经理</t>
    <phoneticPr fontId="2" type="noConversion"/>
  </si>
  <si>
    <t>Project Manager</t>
    <phoneticPr fontId="2" type="noConversion"/>
  </si>
  <si>
    <t>视频师</t>
    <phoneticPr fontId="2" type="noConversion"/>
  </si>
  <si>
    <t>Video Engineer</t>
    <phoneticPr fontId="2" type="noConversion"/>
  </si>
  <si>
    <t>音响师</t>
    <phoneticPr fontId="2" type="noConversion"/>
  </si>
  <si>
    <t>Audio Engineer</t>
    <phoneticPr fontId="2" type="noConversion"/>
  </si>
  <si>
    <t>灯光师</t>
    <phoneticPr fontId="2" type="noConversion"/>
  </si>
  <si>
    <t>Lighting Engineer</t>
    <phoneticPr fontId="2" type="noConversion"/>
  </si>
  <si>
    <t>技术人员</t>
    <phoneticPr fontId="2" type="noConversion"/>
  </si>
  <si>
    <t>运输费</t>
    <rPh sb="0" eb="1">
      <t>yun shu fei</t>
    </rPh>
    <phoneticPr fontId="2" type="noConversion"/>
  </si>
  <si>
    <t>货车运输</t>
    <rPh sb="0" eb="1">
      <t>huo che</t>
    </rPh>
    <rPh sb="2" eb="3">
      <t>yun shu</t>
    </rPh>
    <phoneticPr fontId="2" type="noConversion"/>
  </si>
  <si>
    <t>Other Technician</t>
    <phoneticPr fontId="2" type="noConversion"/>
  </si>
  <si>
    <r>
      <t>餐饮费用合计</t>
    </r>
    <r>
      <rPr>
        <b/>
        <sz val="9"/>
        <color rgb="FFFF0000"/>
        <rFont val="微软雅黑"/>
        <family val="2"/>
        <charset val="134"/>
      </rPr>
      <t>（备注：用餐报价中请说明，用餐地点和用餐形式）</t>
    </r>
    <phoneticPr fontId="2" type="noConversion"/>
  </si>
  <si>
    <r>
      <t>摄影、摄像服务费用合计（</t>
    </r>
    <r>
      <rPr>
        <b/>
        <sz val="9"/>
        <color rgb="FFFF0000"/>
        <rFont val="微软雅黑"/>
        <family val="2"/>
        <charset val="134"/>
      </rPr>
      <t>报价需包含留念制作、摄影人员等费用</t>
    </r>
    <r>
      <rPr>
        <b/>
        <sz val="9"/>
        <color rgb="FF000000"/>
        <rFont val="微软雅黑"/>
        <family val="2"/>
        <charset val="134"/>
      </rPr>
      <t>）</t>
    </r>
    <phoneticPr fontId="2" type="noConversion"/>
  </si>
  <si>
    <t xml:space="preserve">  视频切换处理器(HD/SDI)</t>
    <rPh sb="4" eb="5">
      <t>qie huan</t>
    </rPh>
    <phoneticPr fontId="2" type="noConversion"/>
  </si>
  <si>
    <t>米</t>
    <rPh sb="0" eb="1">
      <t>mi</t>
    </rPh>
    <phoneticPr fontId="2" type="noConversion"/>
  </si>
  <si>
    <t xml:space="preserve">Spot-Performance </t>
    <phoneticPr fontId="2" type="noConversion"/>
  </si>
  <si>
    <t>观众四头灯</t>
    <phoneticPr fontId="2" type="noConversion"/>
  </si>
  <si>
    <t>电脑灯logo片</t>
    <phoneticPr fontId="2" type="noConversion"/>
  </si>
  <si>
    <t>灯光设备</t>
    <rPh sb="0" eb="1">
      <t>deng guang</t>
    </rPh>
    <rPh sb="2" eb="3">
      <t>she bei</t>
    </rPh>
    <phoneticPr fontId="2" type="noConversion"/>
  </si>
  <si>
    <t>音频设备</t>
    <rPh sb="0" eb="1">
      <t>yyin pin</t>
    </rPh>
    <rPh sb="2" eb="3">
      <t>she bei</t>
    </rPh>
    <phoneticPr fontId="2" type="noConversion"/>
  </si>
  <si>
    <t>主会场
视频设备</t>
    <rPh sb="0" eb="1">
      <t>zhu hui chang</t>
    </rPh>
    <rPh sb="4" eb="5">
      <t>shi pin</t>
    </rPh>
    <rPh sb="6" eb="7">
      <t>she bei</t>
    </rPh>
    <phoneticPr fontId="2" type="noConversion"/>
  </si>
  <si>
    <t>平米</t>
    <rPh sb="0" eb="1">
      <t>ping mi</t>
    </rPh>
    <phoneticPr fontId="2" type="noConversion"/>
  </si>
  <si>
    <t>天</t>
    <rPh sb="0" eb="1">
      <t>tian n</t>
    </rPh>
    <phoneticPr fontId="2" type="noConversion"/>
  </si>
  <si>
    <t>台</t>
    <rPh sb="0" eb="1">
      <t>tai</t>
    </rPh>
    <phoneticPr fontId="2" type="noConversion"/>
  </si>
  <si>
    <t>只</t>
    <rPh sb="0" eb="1">
      <t>zhi</t>
    </rPh>
    <phoneticPr fontId="2" type="noConversion"/>
  </si>
  <si>
    <t>去程7/16</t>
  </si>
  <si>
    <t>回程7/19</t>
  </si>
  <si>
    <t>北京青岛</t>
    <phoneticPr fontId="2" type="noConversion"/>
  </si>
  <si>
    <t>CA1575</t>
  </si>
  <si>
    <t>0930   1055</t>
  </si>
  <si>
    <t>MU5228</t>
  </si>
  <si>
    <t>青岛北京</t>
    <phoneticPr fontId="2" type="noConversion"/>
  </si>
  <si>
    <t>CA1570</t>
  </si>
  <si>
    <t>0945   1125</t>
  </si>
  <si>
    <t>CA1576</t>
  </si>
  <si>
    <t>1205   1335</t>
  </si>
  <si>
    <t>上海虹桥青岛</t>
    <phoneticPr fontId="2" type="noConversion"/>
  </si>
  <si>
    <t xml:space="preserve">MU5513 </t>
  </si>
  <si>
    <t>1015   1145</t>
  </si>
  <si>
    <t>SC8744</t>
  </si>
  <si>
    <t>1330   1505</t>
  </si>
  <si>
    <t>青岛上海虹桥</t>
    <phoneticPr fontId="2" type="noConversion"/>
  </si>
  <si>
    <t>SC8743</t>
  </si>
  <si>
    <t>1040   1225</t>
  </si>
  <si>
    <t>MU5518</t>
  </si>
  <si>
    <t xml:space="preserve">1140   1330 </t>
  </si>
  <si>
    <t>深圳青岛</t>
    <phoneticPr fontId="2" type="noConversion"/>
  </si>
  <si>
    <t>ZH9911</t>
  </si>
  <si>
    <t>0745   1105</t>
  </si>
  <si>
    <t>ZH9913</t>
  </si>
  <si>
    <t>1420   1730</t>
  </si>
  <si>
    <t>青岛深圳</t>
    <phoneticPr fontId="2" type="noConversion"/>
  </si>
  <si>
    <t>CZ6357</t>
  </si>
  <si>
    <t>1150   1445</t>
  </si>
  <si>
    <t>ZH9912</t>
  </si>
  <si>
    <t>1210   1515</t>
  </si>
  <si>
    <t>广州青岛</t>
    <phoneticPr fontId="2" type="noConversion"/>
  </si>
  <si>
    <t>HU7045</t>
  </si>
  <si>
    <t>0920   1210</t>
  </si>
  <si>
    <t>MU5258</t>
  </si>
  <si>
    <t>1210   1520</t>
  </si>
  <si>
    <t>青岛广州</t>
    <phoneticPr fontId="2" type="noConversion"/>
  </si>
  <si>
    <t>CZ3716</t>
  </si>
  <si>
    <t>0820   1125</t>
  </si>
  <si>
    <t xml:space="preserve">CZ3244 </t>
  </si>
  <si>
    <t xml:space="preserve">1250   1605 </t>
  </si>
  <si>
    <t>石家庄青岛</t>
    <phoneticPr fontId="2" type="noConversion"/>
  </si>
  <si>
    <t xml:space="preserve">NS3291 </t>
  </si>
  <si>
    <t>0750   1055</t>
  </si>
  <si>
    <t xml:space="preserve">NS3292 </t>
  </si>
  <si>
    <t xml:space="preserve">1200   1515 </t>
  </si>
  <si>
    <t>郑州青岛</t>
    <phoneticPr fontId="2" type="noConversion"/>
  </si>
  <si>
    <t>SC4756</t>
  </si>
  <si>
    <t xml:space="preserve">0955   1130 </t>
  </si>
  <si>
    <t>CZ8535</t>
  </si>
  <si>
    <t>1200   1335</t>
  </si>
  <si>
    <t>青岛郑州</t>
    <phoneticPr fontId="2" type="noConversion"/>
  </si>
  <si>
    <t xml:space="preserve">SC4755 </t>
  </si>
  <si>
    <t>1230   1420</t>
  </si>
  <si>
    <t>CZ8536</t>
  </si>
  <si>
    <t xml:space="preserve">1435   1620 </t>
  </si>
  <si>
    <t>西安青岛</t>
    <phoneticPr fontId="2" type="noConversion"/>
  </si>
  <si>
    <t>MU5222</t>
  </si>
  <si>
    <t>1030   1240</t>
  </si>
  <si>
    <t xml:space="preserve">MU2059 </t>
  </si>
  <si>
    <t>1415   1630</t>
  </si>
  <si>
    <t>青岛西安</t>
    <phoneticPr fontId="2" type="noConversion"/>
  </si>
  <si>
    <t>MU2060</t>
  </si>
  <si>
    <t>1310   1520</t>
  </si>
  <si>
    <t>MU5022</t>
  </si>
  <si>
    <t>1605   1820</t>
  </si>
  <si>
    <t>天津青岛</t>
    <phoneticPr fontId="2" type="noConversion"/>
  </si>
  <si>
    <t>GS7815</t>
  </si>
  <si>
    <t>0745   0850</t>
  </si>
  <si>
    <t>SC4718</t>
  </si>
  <si>
    <t>1420   1530</t>
  </si>
  <si>
    <t>青岛天津</t>
    <phoneticPr fontId="2" type="noConversion"/>
  </si>
  <si>
    <t>SC4717</t>
  </si>
  <si>
    <t>0655   0820</t>
  </si>
  <si>
    <t xml:space="preserve">GS7816  </t>
  </si>
  <si>
    <t xml:space="preserve">1545   1705 </t>
  </si>
  <si>
    <t>成都青岛</t>
    <phoneticPr fontId="2" type="noConversion"/>
  </si>
  <si>
    <t>MU2005</t>
  </si>
  <si>
    <t>0840   1130</t>
  </si>
  <si>
    <t xml:space="preserve"> JD5110</t>
  </si>
  <si>
    <t xml:space="preserve">1700   2000 </t>
  </si>
  <si>
    <t>青岛成都</t>
    <phoneticPr fontId="2" type="noConversion"/>
  </si>
  <si>
    <t>3U8260</t>
  </si>
  <si>
    <t>0955   1255</t>
  </si>
  <si>
    <t>JD5109</t>
  </si>
  <si>
    <t xml:space="preserve">1245   1545 </t>
  </si>
  <si>
    <t>武汉青岛</t>
    <phoneticPr fontId="2" type="noConversion"/>
  </si>
  <si>
    <t>HU7659</t>
  </si>
  <si>
    <t xml:space="preserve">1050   1250 </t>
  </si>
  <si>
    <t>CA8237</t>
  </si>
  <si>
    <t xml:space="preserve">1525   1725 </t>
  </si>
  <si>
    <t>青岛武汉</t>
    <phoneticPr fontId="2" type="noConversion"/>
  </si>
  <si>
    <t xml:space="preserve">HU7660 </t>
  </si>
  <si>
    <t>1350   1550</t>
  </si>
  <si>
    <t>MU2518</t>
  </si>
  <si>
    <t>1520   1730</t>
  </si>
  <si>
    <t>重庆青岛</t>
    <phoneticPr fontId="2" type="noConversion"/>
  </si>
  <si>
    <t>SC4715</t>
  </si>
  <si>
    <t>0800   1035</t>
  </si>
  <si>
    <t xml:space="preserve">SC4782 </t>
  </si>
  <si>
    <t xml:space="preserve">1535   1810 </t>
  </si>
  <si>
    <t>青岛重庆</t>
    <phoneticPr fontId="2" type="noConversion"/>
  </si>
  <si>
    <t xml:space="preserve">SC4781 </t>
  </si>
  <si>
    <t>1130   1430</t>
  </si>
  <si>
    <t xml:space="preserve">1410   1700 </t>
  </si>
  <si>
    <t>南京青岛</t>
    <phoneticPr fontId="2" type="noConversion"/>
  </si>
  <si>
    <t>MU2835</t>
  </si>
  <si>
    <t>1435   1600</t>
  </si>
  <si>
    <t>SC4696</t>
  </si>
  <si>
    <t>1740   1910</t>
  </si>
  <si>
    <t>青岛南京</t>
    <phoneticPr fontId="2" type="noConversion"/>
  </si>
  <si>
    <t>SC4931</t>
  </si>
  <si>
    <t xml:space="preserve">1250   1410 </t>
  </si>
  <si>
    <t>MU2836</t>
  </si>
  <si>
    <t xml:space="preserve">1700   1820 </t>
  </si>
  <si>
    <t>杭州青岛</t>
    <phoneticPr fontId="2" type="noConversion"/>
  </si>
  <si>
    <t>SC4774</t>
  </si>
  <si>
    <t xml:space="preserve">1025   1220 </t>
  </si>
  <si>
    <t>MF8533</t>
  </si>
  <si>
    <t>1030   1230</t>
  </si>
  <si>
    <t>青岛杭州</t>
    <phoneticPr fontId="2" type="noConversion"/>
  </si>
  <si>
    <t>JD5710</t>
  </si>
  <si>
    <t>SC4645</t>
  </si>
  <si>
    <t xml:space="preserve">1305   1505 </t>
  </si>
  <si>
    <t xml:space="preserve">CZ6531 </t>
  </si>
  <si>
    <t xml:space="preserve">1200   1305  </t>
  </si>
  <si>
    <t xml:space="preserve">SC4838 </t>
  </si>
  <si>
    <t xml:space="preserve">MU2517 </t>
  </si>
  <si>
    <t>1105   1205</t>
  </si>
  <si>
    <t>沈阳青岛</t>
    <phoneticPr fontId="2" type="noConversion"/>
  </si>
  <si>
    <t>MU5482</t>
  </si>
  <si>
    <t>1220   1400</t>
  </si>
  <si>
    <t>CZ3984</t>
  </si>
  <si>
    <t xml:space="preserve">1350   1535 </t>
  </si>
  <si>
    <t>青岛沈阳</t>
    <phoneticPr fontId="2" type="noConversion"/>
  </si>
  <si>
    <t>MU5481</t>
  </si>
  <si>
    <t>1000   1130</t>
  </si>
  <si>
    <t>CZ3983</t>
  </si>
  <si>
    <t>1120   1255</t>
  </si>
  <si>
    <t>昆明青岛</t>
    <phoneticPr fontId="2" type="noConversion"/>
  </si>
  <si>
    <t>KY8285</t>
  </si>
  <si>
    <t xml:space="preserve">1150   1540 </t>
  </si>
  <si>
    <t xml:space="preserve">MU5498 </t>
  </si>
  <si>
    <t xml:space="preserve">1210   1530 </t>
  </si>
  <si>
    <t>青岛昆明</t>
    <phoneticPr fontId="2" type="noConversion"/>
  </si>
  <si>
    <t>CZ6139</t>
  </si>
  <si>
    <t xml:space="preserve">1300   1645 </t>
  </si>
  <si>
    <t>SC4737</t>
  </si>
  <si>
    <t xml:space="preserve">1630   2010 </t>
  </si>
  <si>
    <t>无锡青岛</t>
    <phoneticPr fontId="2" type="noConversion"/>
  </si>
  <si>
    <t>MU2701</t>
  </si>
  <si>
    <t>0720   0840</t>
  </si>
  <si>
    <t xml:space="preserve">HO1052 </t>
  </si>
  <si>
    <t xml:space="preserve">2030   2155 </t>
  </si>
  <si>
    <t>青岛无锡</t>
    <phoneticPr fontId="2" type="noConversion"/>
  </si>
  <si>
    <t xml:space="preserve">HO1051 </t>
  </si>
  <si>
    <t xml:space="preserve">1000   1125 </t>
  </si>
  <si>
    <t xml:space="preserve">MU2702 </t>
  </si>
  <si>
    <t xml:space="preserve">1555   1715 </t>
  </si>
  <si>
    <t>厦门青岛</t>
    <phoneticPr fontId="2" type="noConversion"/>
  </si>
  <si>
    <t>MF8527</t>
  </si>
  <si>
    <t>1035   1310</t>
  </si>
  <si>
    <t>MF848</t>
  </si>
  <si>
    <t xml:space="preserve">1400   1625 </t>
  </si>
  <si>
    <t>青岛厦门</t>
    <phoneticPr fontId="2" type="noConversion"/>
  </si>
  <si>
    <t>MF8528</t>
  </si>
  <si>
    <t xml:space="preserve">0905   1140 </t>
  </si>
  <si>
    <t xml:space="preserve">MF847 </t>
  </si>
  <si>
    <t>1400   1630</t>
  </si>
  <si>
    <t>宁波青岛</t>
    <phoneticPr fontId="2" type="noConversion"/>
  </si>
  <si>
    <t>0720   0855</t>
  </si>
  <si>
    <t xml:space="preserve">SC4884 </t>
  </si>
  <si>
    <t xml:space="preserve">1700   1835 </t>
  </si>
  <si>
    <t>青岛宁波</t>
    <phoneticPr fontId="2" type="noConversion"/>
  </si>
  <si>
    <t xml:space="preserve"> MU5243 </t>
  </si>
  <si>
    <t xml:space="preserve">1215   1350 </t>
  </si>
  <si>
    <t xml:space="preserve">MU5482 </t>
  </si>
  <si>
    <t xml:space="preserve">1515   1700   </t>
    <phoneticPr fontId="2" type="noConversion"/>
  </si>
  <si>
    <t>合肥青岛</t>
  </si>
  <si>
    <t xml:space="preserve">SC8762 </t>
  </si>
  <si>
    <t>2150   2320</t>
  </si>
  <si>
    <t>SC8736</t>
  </si>
  <si>
    <t>2205   2345</t>
  </si>
  <si>
    <t>青岛合肥</t>
  </si>
  <si>
    <t>MU5366</t>
  </si>
  <si>
    <t>长沙青岛</t>
  </si>
  <si>
    <t>SC8738</t>
  </si>
  <si>
    <t>1205   1435</t>
  </si>
  <si>
    <t>CZ3937</t>
  </si>
  <si>
    <t>1235   1505</t>
  </si>
  <si>
    <t>青岛长沙</t>
  </si>
  <si>
    <t>MF8395</t>
  </si>
  <si>
    <t>1050   1335</t>
  </si>
  <si>
    <t>BK2770</t>
  </si>
  <si>
    <t>1605   1845</t>
  </si>
  <si>
    <t>哈尔滨青岛</t>
  </si>
  <si>
    <t>CZ8541</t>
  </si>
  <si>
    <t>1120   1330</t>
  </si>
  <si>
    <t>MU2702</t>
  </si>
  <si>
    <t>1240   1445</t>
  </si>
  <si>
    <t>青岛哈尔滨</t>
  </si>
  <si>
    <t>0940   1145</t>
  </si>
  <si>
    <t>CZ3631</t>
  </si>
  <si>
    <t>1045   1250</t>
  </si>
  <si>
    <t>长春青岛</t>
  </si>
  <si>
    <t xml:space="preserve">0935   1135 </t>
  </si>
  <si>
    <t>HO1664</t>
  </si>
  <si>
    <t>1210   1415</t>
  </si>
  <si>
    <t>青岛长春</t>
  </si>
  <si>
    <t>CZ6165</t>
  </si>
  <si>
    <t>1155   1355</t>
  </si>
  <si>
    <t>CZ3963</t>
  </si>
  <si>
    <t>1540   1730</t>
  </si>
  <si>
    <t>太原青岛</t>
  </si>
  <si>
    <t>MU9915</t>
  </si>
  <si>
    <t>1200   1350</t>
  </si>
  <si>
    <t>HU7843</t>
  </si>
  <si>
    <t>1515   1700</t>
  </si>
  <si>
    <t>青岛太原</t>
  </si>
  <si>
    <t>MU9916</t>
  </si>
  <si>
    <t>1450   1655</t>
  </si>
  <si>
    <t>HU7844</t>
  </si>
  <si>
    <t>1800   1950</t>
  </si>
  <si>
    <t>呼和浩特青岛</t>
  </si>
  <si>
    <t>GS6607</t>
  </si>
  <si>
    <t>1210   1400</t>
  </si>
  <si>
    <t>CZ8665</t>
  </si>
  <si>
    <t>1415   1605</t>
  </si>
  <si>
    <t>青岛呼和浩特</t>
  </si>
  <si>
    <t>DR6528</t>
  </si>
  <si>
    <t>1825   2020</t>
  </si>
  <si>
    <t>GS6608</t>
  </si>
  <si>
    <t>2050   2250</t>
  </si>
  <si>
    <t>乌鲁木齐青岛</t>
  </si>
  <si>
    <t>SC8825</t>
  </si>
  <si>
    <t>0715   1155</t>
  </si>
  <si>
    <t>SC2298</t>
  </si>
  <si>
    <t>0210   0635</t>
  </si>
  <si>
    <t>青岛乌鲁木齐</t>
  </si>
  <si>
    <t xml:space="preserve">SC8826 </t>
  </si>
  <si>
    <t xml:space="preserve">2005   0110+1 </t>
  </si>
  <si>
    <t>SC2297</t>
  </si>
  <si>
    <t>2215   0315+1</t>
  </si>
  <si>
    <t>南宁青岛</t>
  </si>
  <si>
    <t>GX8873</t>
  </si>
  <si>
    <t>0700   1155</t>
  </si>
  <si>
    <t>SC4890</t>
  </si>
  <si>
    <t>1620   2115</t>
  </si>
  <si>
    <t>青岛南宁</t>
  </si>
  <si>
    <t>SC4917</t>
  </si>
  <si>
    <t>0750   1335</t>
  </si>
  <si>
    <t>GX8828</t>
  </si>
  <si>
    <t>1305   1755</t>
  </si>
  <si>
    <t>海口青岛</t>
  </si>
  <si>
    <t>0735   1250</t>
  </si>
  <si>
    <t>JD5511</t>
  </si>
  <si>
    <t>1205   1700</t>
  </si>
  <si>
    <t>青岛海口</t>
  </si>
  <si>
    <t>SC4883</t>
  </si>
  <si>
    <t>0720   1225</t>
  </si>
  <si>
    <t>HU7660</t>
  </si>
  <si>
    <t>1350   1925</t>
  </si>
  <si>
    <t>贵阳青岛</t>
  </si>
  <si>
    <t>0740   1050</t>
  </si>
  <si>
    <t>CZ8295</t>
  </si>
  <si>
    <t>1630   1930</t>
  </si>
  <si>
    <t>青岛贵阳</t>
  </si>
  <si>
    <t xml:space="preserve">1430   1745 </t>
  </si>
  <si>
    <t>CZ6166</t>
  </si>
  <si>
    <t>1805   2125</t>
  </si>
  <si>
    <t>常州青岛</t>
  </si>
  <si>
    <t>3U8107</t>
  </si>
  <si>
    <t>1755   1910</t>
  </si>
  <si>
    <t>青岛常州</t>
  </si>
  <si>
    <t>3U8108</t>
  </si>
  <si>
    <t>2025   2145</t>
  </si>
  <si>
    <t>福州青岛</t>
  </si>
  <si>
    <t>MF8029</t>
  </si>
  <si>
    <t>MF822</t>
  </si>
  <si>
    <t>1540   1805</t>
  </si>
  <si>
    <t>青岛福州</t>
  </si>
  <si>
    <t>MF821</t>
  </si>
  <si>
    <t>1410   1610</t>
  </si>
  <si>
    <t>MF8072</t>
  </si>
  <si>
    <t>1830   2040</t>
  </si>
  <si>
    <t>晋江青岛</t>
  </si>
  <si>
    <t>MF8065</t>
  </si>
  <si>
    <t>0720   0940</t>
  </si>
  <si>
    <t>QW9908</t>
  </si>
  <si>
    <t>2155   0020+1</t>
  </si>
  <si>
    <t>青岛晋江</t>
  </si>
  <si>
    <t>QW9835</t>
  </si>
  <si>
    <t>0645   0910</t>
  </si>
  <si>
    <t>MF8066</t>
  </si>
  <si>
    <t>1700   1920</t>
  </si>
  <si>
    <t>南昌青岛</t>
  </si>
  <si>
    <t>ZH9991</t>
  </si>
  <si>
    <t>0955   1145</t>
  </si>
  <si>
    <t>QW9866</t>
  </si>
  <si>
    <t>1055   1300</t>
  </si>
  <si>
    <t>青岛南昌</t>
  </si>
  <si>
    <t>SC4909</t>
  </si>
  <si>
    <t>0845   1040</t>
  </si>
  <si>
    <t>MU5659</t>
  </si>
  <si>
    <t>温州青岛</t>
  </si>
  <si>
    <t>GS7816</t>
  </si>
  <si>
    <t>1230   1425</t>
  </si>
  <si>
    <t>HU7721</t>
  </si>
  <si>
    <t>1525   1730</t>
  </si>
  <si>
    <t>青岛温州</t>
  </si>
  <si>
    <t>0950   1145</t>
  </si>
  <si>
    <t>HU7722</t>
  </si>
  <si>
    <t>1835   2030</t>
  </si>
  <si>
    <t>晚宴演出</t>
    <rPh sb="0" eb="1">
      <t>wan yan</t>
    </rPh>
    <rPh sb="2" eb="3">
      <t>yan chu</t>
    </rPh>
    <phoneticPr fontId="2" type="noConversion"/>
  </si>
  <si>
    <t>演艺</t>
    <rPh sb="0" eb="1">
      <t>yan yi</t>
    </rPh>
    <phoneticPr fontId="2" type="noConversion"/>
  </si>
  <si>
    <t>签到背板</t>
    <rPh sb="0" eb="1">
      <t>qian dao</t>
    </rPh>
    <rPh sb="2" eb="3">
      <t>bei ban</t>
    </rPh>
    <phoneticPr fontId="2" type="noConversion"/>
  </si>
  <si>
    <t xml:space="preserve">Video Processor </t>
    <phoneticPr fontId="2" type="noConversion"/>
  </si>
  <si>
    <t>数字功放</t>
    <rPh sb="0" eb="4">
      <t>shu'zi</t>
    </rPh>
    <phoneticPr fontId="2" type="noConversion"/>
  </si>
  <si>
    <t>平米</t>
    <rPh sb="0" eb="1">
      <t>ping m</t>
    </rPh>
    <phoneticPr fontId="2" type="noConversion"/>
  </si>
  <si>
    <t>主舞台</t>
    <rPh sb="0" eb="1">
      <t>zhu wu tai</t>
    </rPh>
    <phoneticPr fontId="2" type="noConversion"/>
  </si>
  <si>
    <t>主会场</t>
    <rPh sb="0" eb="1">
      <t>zhu hui chang</t>
    </rPh>
    <phoneticPr fontId="2" type="noConversion"/>
  </si>
  <si>
    <t>钢木结构异形结构舞台；19m*7m*0.6mH</t>
    <rPh sb="6" eb="7">
      <t>jie gou</t>
    </rPh>
    <phoneticPr fontId="2" type="noConversion"/>
  </si>
  <si>
    <t>舞台地毯</t>
    <rPh sb="0" eb="1">
      <t>wu tai</t>
    </rPh>
    <rPh sb="2" eb="3">
      <t>id tan</t>
    </rPh>
    <phoneticPr fontId="2" type="noConversion"/>
  </si>
  <si>
    <t>舞台围边台阶</t>
    <rPh sb="0" eb="1">
      <t>wu tai</t>
    </rPh>
    <rPh sb="2" eb="3">
      <t>wei ra</t>
    </rPh>
    <rPh sb="3" eb="4">
      <t>bian</t>
    </rPh>
    <rPh sb="4" eb="5">
      <t>tai jie</t>
    </rPh>
    <phoneticPr fontId="2" type="noConversion"/>
  </si>
  <si>
    <t>异形木质结构；20ml</t>
    <rPh sb="0" eb="1">
      <t>yi xing</t>
    </rPh>
    <rPh sb="1" eb="2">
      <t>xing</t>
    </rPh>
    <rPh sb="2" eb="3">
      <t>mu zhi</t>
    </rPh>
    <rPh sb="4" eb="5">
      <t>jie gou</t>
    </rPh>
    <phoneticPr fontId="2" type="noConversion"/>
  </si>
  <si>
    <t>延米</t>
    <rPh sb="0" eb="1">
      <t>yan</t>
    </rPh>
    <rPh sb="1" eb="2">
      <t>mi</t>
    </rPh>
    <phoneticPr fontId="2" type="noConversion"/>
  </si>
  <si>
    <t>舞台两侧背板</t>
    <rPh sb="0" eb="1">
      <t>wu tai</t>
    </rPh>
    <rPh sb="2" eb="3">
      <t>laing ce</t>
    </rPh>
    <rPh sb="4" eb="5">
      <t>bei ban</t>
    </rPh>
    <phoneticPr fontId="2" type="noConversion"/>
  </si>
  <si>
    <t>LED底座</t>
    <rPh sb="3" eb="4">
      <t>di zuo</t>
    </rPh>
    <phoneticPr fontId="2" type="noConversion"/>
  </si>
  <si>
    <t>延米</t>
    <rPh sb="0" eb="1">
      <t>yan mi</t>
    </rPh>
    <phoneticPr fontId="2" type="noConversion"/>
  </si>
  <si>
    <t>工厂预搭建</t>
    <rPh sb="0" eb="1">
      <t>gogn chang</t>
    </rPh>
    <rPh sb="2" eb="3">
      <t>yu bei</t>
    </rPh>
    <rPh sb="3" eb="4">
      <t>da jian</t>
    </rPh>
    <phoneticPr fontId="2" type="noConversion"/>
  </si>
  <si>
    <t>物料运输</t>
    <rPh sb="0" eb="1">
      <t>wu liao</t>
    </rPh>
    <rPh sb="2" eb="3">
      <t>yun shu</t>
    </rPh>
    <phoneticPr fontId="2" type="noConversion"/>
  </si>
  <si>
    <t>辆</t>
    <rPh sb="0" eb="1">
      <t>liang</t>
    </rPh>
    <phoneticPr fontId="2" type="noConversion"/>
  </si>
  <si>
    <t>搭建工人</t>
    <rPh sb="0" eb="1">
      <t>da jian</t>
    </rPh>
    <rPh sb="2" eb="3">
      <t>gogn ren</t>
    </rPh>
    <phoneticPr fontId="2" type="noConversion"/>
  </si>
  <si>
    <t>搭建工人交通费用</t>
    <rPh sb="0" eb="1">
      <t>da jian gogn ren</t>
    </rPh>
    <rPh sb="4" eb="5">
      <t>jiao tong</t>
    </rPh>
    <rPh sb="6" eb="7">
      <t>fei yong</t>
    </rPh>
    <phoneticPr fontId="2" type="noConversion"/>
  </si>
  <si>
    <t>交通差旅以实际产生为准</t>
    <rPh sb="0" eb="1">
      <t>jaio tong</t>
    </rPh>
    <rPh sb="2" eb="3">
      <t>chai lü</t>
    </rPh>
    <rPh sb="4" eb="5">
      <t>yi</t>
    </rPh>
    <rPh sb="5" eb="6">
      <t>shi ji</t>
    </rPh>
    <rPh sb="7" eb="8">
      <t>chan sheng</t>
    </rPh>
    <rPh sb="9" eb="10">
      <t>wei zhun</t>
    </rPh>
    <phoneticPr fontId="2" type="noConversion"/>
  </si>
  <si>
    <t>半天</t>
    <rPh sb="0" eb="1">
      <t>ban tian</t>
    </rPh>
    <phoneticPr fontId="2" type="noConversion"/>
  </si>
  <si>
    <t>票代服务费</t>
    <rPh sb="0" eb="1">
      <t>piao dai</t>
    </rPh>
    <rPh sb="2" eb="3">
      <t>fu wu fei</t>
    </rPh>
    <phoneticPr fontId="23" type="noConversion"/>
  </si>
  <si>
    <t>票代服务费</t>
    <phoneticPr fontId="23" type="noConversion"/>
  </si>
  <si>
    <t>LED彩幕背架</t>
    <rPh sb="3" eb="4">
      <t>cai se</t>
    </rPh>
    <rPh sb="4" eb="5">
      <t>mu</t>
    </rPh>
    <rPh sb="5" eb="6">
      <t>bei</t>
    </rPh>
    <rPh sb="6" eb="7">
      <t>jia zi</t>
    </rPh>
    <phoneticPr fontId="2" type="noConversion"/>
  </si>
  <si>
    <t>嘉宾胸卡+绳</t>
    <rPh sb="5" eb="6">
      <t>sheng zi</t>
    </rPh>
    <phoneticPr fontId="2" type="noConversion"/>
  </si>
  <si>
    <t>指示牌</t>
    <rPh sb="0" eb="1">
      <t>zhi shi pai</t>
    </rPh>
    <phoneticPr fontId="2" type="noConversion"/>
  </si>
  <si>
    <t>LED底座遮挡</t>
    <rPh sb="3" eb="4">
      <t>di zuo</t>
    </rPh>
    <rPh sb="5" eb="6">
      <t>zhe dang</t>
    </rPh>
    <phoneticPr fontId="2" type="noConversion"/>
  </si>
  <si>
    <t>明细内容</t>
    <phoneticPr fontId="2" type="noConversion"/>
  </si>
  <si>
    <t>单位</t>
    <phoneticPr fontId="2" type="noConversion"/>
  </si>
  <si>
    <t>数量2</t>
    <phoneticPr fontId="2" type="noConversion"/>
  </si>
  <si>
    <t>机票服务</t>
    <phoneticPr fontId="2" type="noConversion"/>
  </si>
  <si>
    <t>项</t>
    <phoneticPr fontId="2" type="noConversion"/>
  </si>
  <si>
    <t>机票费用合计</t>
    <phoneticPr fontId="2" type="noConversion"/>
  </si>
  <si>
    <t>青岛香格里拉酒店</t>
    <rPh sb="0" eb="1">
      <t>qing dao</t>
    </rPh>
    <rPh sb="2" eb="3">
      <t>xiang ge li la</t>
    </rPh>
    <rPh sb="6" eb="7">
      <t>jiu dian</t>
    </rPh>
    <phoneticPr fontId="2" type="noConversion"/>
  </si>
  <si>
    <t>标间</t>
    <phoneticPr fontId="2" type="noConversion"/>
  </si>
  <si>
    <t>晚</t>
    <phoneticPr fontId="2" type="noConversion"/>
  </si>
  <si>
    <t>大床</t>
    <phoneticPr fontId="2" type="noConversion"/>
  </si>
  <si>
    <t>day3</t>
    <phoneticPr fontId="2" type="noConversion"/>
  </si>
  <si>
    <t>2/3大宴会厅；900平</t>
    <phoneticPr fontId="2" type="noConversion"/>
  </si>
  <si>
    <t>场</t>
    <phoneticPr fontId="2" type="noConversion"/>
  </si>
  <si>
    <t>主会议场地300人，全天</t>
    <phoneticPr fontId="2" type="noConversion"/>
  </si>
  <si>
    <t>青香阁多功能厅22号；187平</t>
    <phoneticPr fontId="2" type="noConversion"/>
  </si>
  <si>
    <t>青香阁多功能厅24、25号；200平</t>
    <phoneticPr fontId="2" type="noConversion"/>
  </si>
  <si>
    <t>VIP休息室，day2</t>
    <rPh sb="3" eb="4">
      <t>xiu xi x</t>
    </rPh>
    <rPh sb="5" eb="6">
      <t>shi nei</t>
    </rPh>
    <phoneticPr fontId="2" type="noConversion"/>
  </si>
  <si>
    <t>酒店费用合计</t>
    <phoneticPr fontId="2" type="noConversion"/>
  </si>
  <si>
    <t>餐饮服务</t>
    <phoneticPr fontId="2" type="noConversion"/>
  </si>
  <si>
    <t>酒水</t>
    <phoneticPr fontId="2" type="noConversion"/>
  </si>
  <si>
    <t>整体活动用酒水</t>
    <phoneticPr fontId="2" type="noConversion"/>
  </si>
  <si>
    <t>暂统一预估2万元。</t>
    <phoneticPr fontId="2" type="noConversion"/>
  </si>
  <si>
    <t>活动用车</t>
    <phoneticPr fontId="2" type="noConversion"/>
  </si>
  <si>
    <t>根据接机方案对应给出车型、数量等报价</t>
    <phoneticPr fontId="2" type="noConversion"/>
  </si>
  <si>
    <t>用车费用合计</t>
    <phoneticPr fontId="2" type="noConversion"/>
  </si>
  <si>
    <t xml:space="preserve"> U段天线放大传输系统(带UA870WB指向性天线)    </t>
    <phoneticPr fontId="2" type="noConversion"/>
  </si>
  <si>
    <t>EXTRON DVI104 Tx/Rx DVI Fiber Optic Extender</t>
    <phoneticPr fontId="2" type="noConversion"/>
  </si>
  <si>
    <t>Digital Power Amplifier</t>
    <phoneticPr fontId="2" type="noConversion"/>
  </si>
  <si>
    <t>TERBLY  OVAL  48D  Light</t>
    <phoneticPr fontId="2" type="noConversion"/>
  </si>
  <si>
    <t xml:space="preserve">Lighting  Console  </t>
    <phoneticPr fontId="2" type="noConversion"/>
  </si>
  <si>
    <t>拉绒地毯铺装；19m*7m*0.6mH</t>
    <phoneticPr fontId="2" type="noConversion"/>
  </si>
  <si>
    <t>木质结构制作弧形背板，面刮灰，刷乳胶漆，后背钢架支撑压配重
3m*5mH*0.6m厚</t>
    <phoneticPr fontId="2" type="noConversion"/>
  </si>
  <si>
    <t>双层2公分雪弗板雕刻立体字，面裱喷绘画面
4cm厚</t>
    <phoneticPr fontId="2" type="noConversion"/>
  </si>
  <si>
    <t>弧形舞台，弧形背板，预搭</t>
    <phoneticPr fontId="2" type="noConversion"/>
  </si>
  <si>
    <t>搭建费用合计</t>
    <phoneticPr fontId="2" type="noConversion"/>
  </si>
  <si>
    <t>采购</t>
    <rPh sb="0" eb="1">
      <t>cai g</t>
    </rPh>
    <phoneticPr fontId="2" type="noConversion"/>
  </si>
  <si>
    <t>雨衣雨伞物料采购</t>
    <rPh sb="0" eb="1">
      <t>yu yi</t>
    </rPh>
    <rPh sb="2" eb="3">
      <t>yu san</t>
    </rPh>
    <rPh sb="4" eb="5">
      <t>wu liao</t>
    </rPh>
    <rPh sb="6" eb="7">
      <t>cai gou</t>
    </rPh>
    <phoneticPr fontId="2" type="noConversion"/>
  </si>
  <si>
    <t>物料及团建用品费用合计</t>
    <phoneticPr fontId="2" type="noConversion"/>
  </si>
  <si>
    <t>活动总结视频</t>
    <rPh sb="0" eb="1">
      <t>hud oong</t>
    </rPh>
    <rPh sb="2" eb="3">
      <t>zong jie</t>
    </rPh>
    <rPh sb="4" eb="5">
      <t>shi pin</t>
    </rPh>
    <phoneticPr fontId="2" type="noConversion"/>
  </si>
  <si>
    <t>活动视频剪辑</t>
    <rPh sb="0" eb="1">
      <t>huo dong</t>
    </rPh>
    <rPh sb="2" eb="3">
      <t>shi pin</t>
    </rPh>
    <rPh sb="4" eb="5">
      <t>jian ji</t>
    </rPh>
    <phoneticPr fontId="2" type="noConversion"/>
  </si>
  <si>
    <t>视频制作</t>
    <phoneticPr fontId="2" type="noConversion"/>
  </si>
  <si>
    <t>动态KV</t>
    <rPh sb="0" eb="1">
      <t>dong tai</t>
    </rPh>
    <phoneticPr fontId="2" type="noConversion"/>
  </si>
  <si>
    <t>大会+晚宴动态KV</t>
    <rPh sb="0" eb="1">
      <t>da hui</t>
    </rPh>
    <rPh sb="3" eb="4">
      <t>wan yan</t>
    </rPh>
    <rPh sb="5" eb="6">
      <t>dong tai</t>
    </rPh>
    <phoneticPr fontId="2" type="noConversion"/>
  </si>
  <si>
    <t>视频制作费用合计</t>
    <phoneticPr fontId="2" type="noConversion"/>
  </si>
  <si>
    <t>团建游览服务</t>
    <phoneticPr fontId="2" type="noConversion"/>
  </si>
  <si>
    <t>商务导游</t>
    <rPh sb="0" eb="1">
      <t>shang wu</t>
    </rPh>
    <rPh sb="2" eb="3">
      <t>dao you</t>
    </rPh>
    <phoneticPr fontId="2" type="noConversion"/>
  </si>
  <si>
    <t>团建午餐</t>
    <rPh sb="0" eb="1">
      <t>tuan jian</t>
    </rPh>
    <rPh sb="2" eb="3">
      <t>wu cna</t>
    </rPh>
    <phoneticPr fontId="2" type="noConversion"/>
  </si>
  <si>
    <t>崂山</t>
    <rPh sb="0" eb="1">
      <t>lao shan</t>
    </rPh>
    <phoneticPr fontId="2" type="noConversion"/>
  </si>
  <si>
    <t>青岛啤酒博物馆</t>
    <rPh sb="0" eb="1">
      <t>qing dao</t>
    </rPh>
    <rPh sb="2" eb="3">
      <t>pi jiu</t>
    </rPh>
    <rPh sb="4" eb="5">
      <t>bo wu guan</t>
    </rPh>
    <phoneticPr fontId="2" type="noConversion"/>
  </si>
  <si>
    <t>帆船；10人/船</t>
    <rPh sb="0" eb="1">
      <t>fan chaun</t>
    </rPh>
    <rPh sb="5" eb="6">
      <t>ren</t>
    </rPh>
    <rPh sb="7" eb="8">
      <t>chuan</t>
    </rPh>
    <phoneticPr fontId="2" type="noConversion"/>
  </si>
  <si>
    <t>船</t>
    <rPh sb="0" eb="1">
      <t>chuan</t>
    </rPh>
    <phoneticPr fontId="2" type="noConversion"/>
  </si>
  <si>
    <t>小时</t>
    <rPh sb="0" eb="1">
      <t>xiao shi</t>
    </rPh>
    <phoneticPr fontId="2" type="noConversion"/>
  </si>
  <si>
    <t>北京-青岛（大交通往返）</t>
    <rPh sb="0" eb="1">
      <t>bei jing</t>
    </rPh>
    <rPh sb="3" eb="4">
      <t>qing dao</t>
    </rPh>
    <rPh sb="6" eb="7">
      <t>da jiao tong</t>
    </rPh>
    <rPh sb="9" eb="10">
      <t>wang fan</t>
    </rPh>
    <phoneticPr fontId="2" type="noConversion"/>
  </si>
  <si>
    <t>图文信息推送</t>
    <phoneticPr fontId="2" type="noConversion"/>
  </si>
  <si>
    <t>高铁二等座</t>
    <rPh sb="0" eb="1">
      <t>gao tie</t>
    </rPh>
    <rPh sb="2" eb="3">
      <t>er deng zuo</t>
    </rPh>
    <phoneticPr fontId="2" type="noConversion"/>
  </si>
  <si>
    <t>高铁二等座</t>
    <phoneticPr fontId="2" type="noConversion"/>
  </si>
  <si>
    <t>6月17日</t>
    <phoneticPr fontId="2" type="noConversion"/>
  </si>
  <si>
    <t>青香阁多功能厅26号；100平</t>
    <rPh sb="0" eb="1">
      <t>qing</t>
    </rPh>
    <rPh sb="1" eb="2">
      <t>xiang</t>
    </rPh>
    <rPh sb="2" eb="3">
      <t>ge</t>
    </rPh>
    <rPh sb="3" eb="4">
      <t>duo gogn neng</t>
    </rPh>
    <rPh sb="6" eb="7">
      <t>ting</t>
    </rPh>
    <rPh sb="9" eb="10">
      <t>hao</t>
    </rPh>
    <rPh sb="14" eb="15">
      <t>ping</t>
    </rPh>
    <phoneticPr fontId="2" type="noConversion"/>
  </si>
  <si>
    <t>分论坛1，16:00-18:00；150人</t>
    <rPh sb="20" eb="21">
      <t>ren</t>
    </rPh>
    <phoneticPr fontId="2" type="noConversion"/>
  </si>
  <si>
    <t>分论坛3，16:00-18:00；100人</t>
    <rPh sb="20" eb="21">
      <t>ren</t>
    </rPh>
    <phoneticPr fontId="2" type="noConversion"/>
  </si>
  <si>
    <t>分论坛1，16:00-18:00；50人</t>
    <rPh sb="19" eb="20">
      <t>ren</t>
    </rPh>
    <phoneticPr fontId="2" type="noConversion"/>
  </si>
  <si>
    <t>VIP房间欢迎水果</t>
    <rPh sb="3" eb="4">
      <t>fnag jian</t>
    </rPh>
    <rPh sb="5" eb="6">
      <t>huan ying</t>
    </rPh>
    <rPh sb="7" eb="8">
      <t>shui guo</t>
    </rPh>
    <phoneticPr fontId="2" type="noConversion"/>
  </si>
  <si>
    <t>间</t>
    <rPh sb="0" eb="1">
      <t>j ai n</t>
    </rPh>
    <phoneticPr fontId="2" type="noConversion"/>
  </si>
  <si>
    <t>免费提供</t>
    <rPh sb="0" eb="1">
      <t>mian fei</t>
    </rPh>
    <rPh sb="2" eb="3">
      <t>ti gogn</t>
    </rPh>
    <phoneticPr fontId="2" type="noConversion"/>
  </si>
  <si>
    <t>内部60人晚餐-社会餐厅</t>
    <rPh sb="0" eb="1">
      <t>nei bu</t>
    </rPh>
    <rPh sb="4" eb="5">
      <t>ren</t>
    </rPh>
    <rPh sb="5" eb="6">
      <t>wan can</t>
    </rPh>
    <rPh sb="8" eb="9">
      <t>she hui</t>
    </rPh>
    <rPh sb="10" eb="11">
      <t>can ting</t>
    </rPh>
    <phoneticPr fontId="2" type="noConversion"/>
  </si>
  <si>
    <t>酒店自助午餐厅</t>
    <rPh sb="0" eb="1">
      <t>jiu dian</t>
    </rPh>
    <rPh sb="2" eb="3">
      <t>zi zhu</t>
    </rPh>
    <rPh sb="4" eb="5">
      <t>wu can ting</t>
    </rPh>
    <phoneticPr fontId="2" type="noConversion"/>
  </si>
  <si>
    <t>圆桌；10人/桌；不含酒水</t>
    <rPh sb="0" eb="1">
      <t>yuan zhuo</t>
    </rPh>
    <rPh sb="5" eb="6">
      <t>ren</t>
    </rPh>
    <rPh sb="7" eb="8">
      <t>zhuo</t>
    </rPh>
    <rPh sb="9" eb="10">
      <t>bu han</t>
    </rPh>
    <rPh sb="11" eb="12">
      <t>jiu shui</t>
    </rPh>
    <phoneticPr fontId="2" type="noConversion"/>
  </si>
  <si>
    <t>分会场投影音响设备</t>
    <rPh sb="0" eb="1">
      <t>fen hu ci ahng</t>
    </rPh>
    <rPh sb="1" eb="2">
      <t>hhui chang</t>
    </rPh>
    <rPh sb="3" eb="4">
      <t>tou ying</t>
    </rPh>
    <rPh sb="5" eb="6">
      <t>yin xiang</t>
    </rPh>
    <rPh sb="7" eb="8">
      <t>she bei</t>
    </rPh>
    <phoneticPr fontId="2" type="noConversion"/>
  </si>
  <si>
    <t>大会日上下午各一次；按照200人报价</t>
    <rPh sb="10" eb="11">
      <t>an zhao</t>
    </rPh>
    <rPh sb="15" eb="16">
      <t>ren</t>
    </rPh>
    <rPh sb="16" eb="17">
      <t>bao jia</t>
    </rPh>
    <phoneticPr fontId="2" type="noConversion"/>
  </si>
  <si>
    <t>P3 LED Display 
(Unit:500mm*500mm （16000mm*4500mm）</t>
    <phoneticPr fontId="2" type="noConversion"/>
  </si>
  <si>
    <t xml:space="preserve">河北工厂-青岛；物料运输 ，进撤场   </t>
    <rPh sb="0" eb="1">
      <t>he be</t>
    </rPh>
    <rPh sb="2" eb="3">
      <t>gogn chang</t>
    </rPh>
    <rPh sb="5" eb="6">
      <t>qing dao</t>
    </rPh>
    <phoneticPr fontId="2" type="noConversion"/>
  </si>
  <si>
    <t>大全+返投+花絮摄像师</t>
    <rPh sb="0" eb="1">
      <t>da quan</t>
    </rPh>
    <rPh sb="3" eb="4">
      <t>fan</t>
    </rPh>
    <rPh sb="4" eb="5">
      <t>tou</t>
    </rPh>
    <rPh sb="6" eb="7">
      <t>hua xu</t>
    </rPh>
    <rPh sb="8" eb="9">
      <t>she xaing shi</t>
    </rPh>
    <phoneticPr fontId="2" type="noConversion"/>
  </si>
  <si>
    <t>导播</t>
    <rPh sb="0" eb="1">
      <t>dao bo</t>
    </rPh>
    <phoneticPr fontId="2" type="noConversion"/>
  </si>
  <si>
    <t>导播台</t>
    <rPh sb="0" eb="1">
      <t>dao bo tai</t>
    </rPh>
    <rPh sb="2" eb="3">
      <t>tai</t>
    </rPh>
    <phoneticPr fontId="2" type="noConversion"/>
  </si>
  <si>
    <t>彩排+活动</t>
    <rPh sb="0" eb="1">
      <t>cai pai</t>
    </rPh>
    <rPh sb="3" eb="4">
      <t>huo odng</t>
    </rPh>
    <phoneticPr fontId="2" type="noConversion"/>
  </si>
  <si>
    <t>53座旅游大巴</t>
    <rPh sb="2" eb="3">
      <t>zuo</t>
    </rPh>
    <rPh sb="3" eb="4">
      <t>lü you</t>
    </rPh>
    <rPh sb="5" eb="6">
      <t>da ba</t>
    </rPh>
    <phoneticPr fontId="2" type="noConversion"/>
  </si>
  <si>
    <t>单趟</t>
    <rPh sb="0" eb="1">
      <t>dan</t>
    </rPh>
    <rPh sb="1" eb="2">
      <t>tang</t>
    </rPh>
    <phoneticPr fontId="2" type="noConversion"/>
  </si>
  <si>
    <t>北京-青岛（大交通往返；高铁二等座）</t>
    <rPh sb="3" eb="4">
      <t>qing dao</t>
    </rPh>
    <rPh sb="12" eb="13">
      <t>gao tie</t>
    </rPh>
    <rPh sb="14" eb="15">
      <t>er deng zuo</t>
    </rPh>
    <phoneticPr fontId="2" type="noConversion"/>
  </si>
  <si>
    <t>青岛（餐饮、住宿等标准）</t>
    <rPh sb="0" eb="1">
      <t>qing dao</t>
    </rPh>
    <phoneticPr fontId="2" type="noConversion"/>
  </si>
  <si>
    <t>青岛（餐饮、住宿等标准）</t>
    <rPh sb="0" eb="1">
      <t>qing dao</t>
    </rPh>
    <rPh sb="3" eb="4">
      <t>can yin</t>
    </rPh>
    <rPh sb="6" eb="7">
      <t>zhu su</t>
    </rPh>
    <rPh sb="8" eb="9">
      <t>deng</t>
    </rPh>
    <rPh sb="9" eb="10">
      <t>biao zhun</t>
    </rPh>
    <phoneticPr fontId="2" type="noConversion"/>
  </si>
  <si>
    <t>10人桌餐；老船夫</t>
    <rPh sb="2" eb="3">
      <t>ren</t>
    </rPh>
    <rPh sb="3" eb="4">
      <t>zhuo can</t>
    </rPh>
    <rPh sb="6" eb="7">
      <t>lao chuan fu</t>
    </rPh>
    <phoneticPr fontId="2" type="noConversion"/>
  </si>
  <si>
    <t>机场备车</t>
    <rPh sb="0" eb="1">
      <t>ji chang</t>
    </rPh>
    <rPh sb="2" eb="3">
      <t>bei che</t>
    </rPh>
    <phoneticPr fontId="2" type="noConversion"/>
  </si>
  <si>
    <t>酒店备车</t>
    <rPh sb="0" eb="1">
      <t>jiu dian bao che</t>
    </rPh>
    <rPh sb="2" eb="3">
      <t>bei che</t>
    </rPh>
    <phoneticPr fontId="2" type="noConversion"/>
  </si>
  <si>
    <t>北京-青岛（大交通，高铁二等座）</t>
    <rPh sb="0" eb="1">
      <t>bei jing</t>
    </rPh>
    <rPh sb="3" eb="4">
      <t>qing dao</t>
    </rPh>
    <rPh sb="6" eb="7">
      <t>da jiao tong</t>
    </rPh>
    <rPh sb="10" eb="11">
      <t>gao tie</t>
    </rPh>
    <rPh sb="12" eb="13">
      <t>er deng xu o</t>
    </rPh>
    <rPh sb="14" eb="15">
      <t>zuo</t>
    </rPh>
    <phoneticPr fontId="2" type="noConversion"/>
  </si>
  <si>
    <r>
      <t xml:space="preserve"> LED</t>
    </r>
    <r>
      <rPr>
        <sz val="9"/>
        <color rgb="FF000000"/>
        <rFont val="微软雅黑"/>
        <family val="2"/>
        <charset val="134"/>
      </rPr>
      <t>大屏幕P2</t>
    </r>
    <phoneticPr fontId="2" type="noConversion"/>
  </si>
  <si>
    <t>工人差旅费用</t>
    <rPh sb="0" eb="1">
      <t>gogn ren</t>
    </rPh>
    <rPh sb="2" eb="3">
      <t>cha lü</t>
    </rPh>
    <rPh sb="4" eb="5">
      <t>fei yong</t>
    </rPh>
    <phoneticPr fontId="2" type="noConversion"/>
  </si>
  <si>
    <t>20人*4天</t>
    <phoneticPr fontId="2" type="noConversion"/>
  </si>
  <si>
    <t>差旅费用以实际发生为准</t>
    <rPh sb="0" eb="1">
      <t>cha lü</t>
    </rPh>
    <rPh sb="2" eb="3">
      <t>fei yong</t>
    </rPh>
    <rPh sb="4" eb="5">
      <t>yi</t>
    </rPh>
    <rPh sb="5" eb="6">
      <t>shi ji</t>
    </rPh>
    <rPh sb="7" eb="8">
      <t>fa sheng</t>
    </rPh>
    <rPh sb="9" eb="10">
      <t>wei zhun</t>
    </rPh>
    <phoneticPr fontId="2" type="noConversion"/>
  </si>
  <si>
    <r>
      <t xml:space="preserve"> </t>
    </r>
    <r>
      <rPr>
        <sz val="9"/>
        <color rgb="FF000000"/>
        <rFont val="微软雅黑"/>
        <family val="2"/>
        <charset val="134"/>
      </rPr>
      <t>光纤延长器</t>
    </r>
    <phoneticPr fontId="2" type="noConversion"/>
  </si>
  <si>
    <r>
      <rPr>
        <sz val="9"/>
        <color rgb="FF000000"/>
        <rFont val="微软雅黑"/>
        <family val="2"/>
        <charset val="134"/>
      </rPr>
      <t>光缆(多模，双工，100m)</t>
    </r>
    <phoneticPr fontId="2" type="noConversion"/>
  </si>
  <si>
    <r>
      <t>视频播放</t>
    </r>
    <r>
      <rPr>
        <sz val="9"/>
        <color rgb="FF000000"/>
        <rFont val="微软雅黑"/>
        <family val="2"/>
        <charset val="134"/>
      </rPr>
      <t>处理器</t>
    </r>
    <phoneticPr fontId="2" type="noConversion"/>
  </si>
  <si>
    <r>
      <rPr>
        <sz val="9"/>
        <color rgb="FF000000"/>
        <rFont val="微软雅黑"/>
        <family val="2"/>
        <charset val="134"/>
      </rPr>
      <t>数字调音台（16路）</t>
    </r>
    <phoneticPr fontId="2" type="noConversion"/>
  </si>
  <si>
    <r>
      <t>MAC</t>
    </r>
    <r>
      <rPr>
        <sz val="9"/>
        <color indexed="8"/>
        <rFont val="微软雅黑"/>
        <family val="3"/>
        <charset val="134"/>
      </rPr>
      <t>笔记本电脑</t>
    </r>
    <phoneticPr fontId="2" type="noConversion"/>
  </si>
  <si>
    <r>
      <t xml:space="preserve"> LED</t>
    </r>
    <r>
      <rPr>
        <sz val="9"/>
        <color rgb="FF000000"/>
        <rFont val="微软雅黑"/>
        <family val="2"/>
        <charset val="134"/>
      </rPr>
      <t>变色灯</t>
    </r>
    <phoneticPr fontId="2" type="noConversion"/>
  </si>
  <si>
    <r>
      <rPr>
        <sz val="9"/>
        <color indexed="8"/>
        <rFont val="微软雅黑"/>
        <family val="3"/>
        <charset val="134"/>
      </rPr>
      <t>灯光架  (300mmx300mm )单柱</t>
    </r>
    <phoneticPr fontId="2" type="noConversion"/>
  </si>
  <si>
    <t>参考餐厅：老船夫餐厅；圆桌</t>
    <rPh sb="0" eb="1">
      <t>can kao</t>
    </rPh>
    <rPh sb="2" eb="3">
      <t>can ting</t>
    </rPh>
    <rPh sb="5" eb="6">
      <t>lao chuan fu</t>
    </rPh>
    <rPh sb="8" eb="9">
      <t>can ting</t>
    </rPh>
    <rPh sb="11" eb="12">
      <t>yuan zhuo</t>
    </rPh>
    <phoneticPr fontId="2" type="noConversion"/>
  </si>
  <si>
    <t>参考餐厅：乔记鱼庄；圆桌</t>
    <rPh sb="0" eb="1">
      <t>can kao</t>
    </rPh>
    <rPh sb="2" eb="3">
      <t>can ting</t>
    </rPh>
    <rPh sb="5" eb="6">
      <t>qaio</t>
    </rPh>
    <rPh sb="6" eb="7">
      <t>ji</t>
    </rPh>
    <rPh sb="7" eb="8">
      <t>yu zhuang</t>
    </rPh>
    <rPh sb="10" eb="11">
      <t>yuan zhui</t>
    </rPh>
    <rPh sb="11" eb="12">
      <t>zhuo</t>
    </rPh>
    <phoneticPr fontId="2" type="noConversion"/>
  </si>
  <si>
    <t xml:space="preserve"> LED Display(Unit:500mm*500mm )（4000mm*2500mm）</t>
    <phoneticPr fontId="2" type="noConversion"/>
  </si>
  <si>
    <t>LED屏幕条</t>
    <rPh sb="3" eb="4">
      <t>ping mu</t>
    </rPh>
    <rPh sb="5" eb="6">
      <t>tiao</t>
    </rPh>
    <phoneticPr fontId="2" type="noConversion"/>
  </si>
  <si>
    <t>(Unit:500mm*250mm )
（5000mm*250mm*2）</t>
    <phoneticPr fontId="2" type="noConversion"/>
  </si>
  <si>
    <t>青岛当地交通餐饮费用</t>
    <rPh sb="0" eb="1">
      <t>qing dao</t>
    </rPh>
    <rPh sb="2" eb="3">
      <t>dang di</t>
    </rPh>
    <rPh sb="4" eb="5">
      <t>jiao tng</t>
    </rPh>
    <rPh sb="6" eb="7">
      <t>can yin</t>
    </rPh>
    <rPh sb="8" eb="9">
      <t>fei yong</t>
    </rPh>
    <phoneticPr fontId="2" type="noConversion"/>
  </si>
  <si>
    <t>大交通（ 北京-青岛）</t>
    <rPh sb="0" eb="1">
      <t>da jiao otng</t>
    </rPh>
    <rPh sb="2" eb="3">
      <t>tong</t>
    </rPh>
    <rPh sb="5" eb="6">
      <t>bei jing</t>
    </rPh>
    <rPh sb="8" eb="9">
      <t>qing dao</t>
    </rPh>
    <phoneticPr fontId="2" type="noConversion"/>
  </si>
  <si>
    <t>三氯氰胺板封板，裱贴黑色家私宝
17mL*0.6mH</t>
    <phoneticPr fontId="2" type="noConversion"/>
  </si>
  <si>
    <t>钢架结构焊制弧形LED底座
弧长17m*0.9m*0.6mH</t>
    <phoneticPr fontId="2" type="noConversion"/>
  </si>
  <si>
    <t>木质结构双面裱写真；0.8m*1.8m</t>
    <rPh sb="0" eb="1">
      <t>mu zhi</t>
    </rPh>
    <rPh sb="2" eb="3">
      <t>jie go</t>
    </rPh>
    <rPh sb="4" eb="5">
      <t>shuang mian</t>
    </rPh>
    <rPh sb="6" eb="7">
      <t>biao</t>
    </rPh>
    <rPh sb="7" eb="8">
      <t>xie zhen</t>
    </rPh>
    <phoneticPr fontId="2" type="noConversion"/>
  </si>
  <si>
    <t>钢架结构LED底座；木质结构封边
长4m*0.9m*0.5mH</t>
    <rPh sb="10" eb="11">
      <t>mu zhi</t>
    </rPh>
    <rPh sb="12" eb="13">
      <t>jie gou</t>
    </rPh>
    <rPh sb="14" eb="15">
      <t>feng bian</t>
    </rPh>
    <phoneticPr fontId="2" type="noConversion"/>
  </si>
  <si>
    <t>360推广logo发光字</t>
    <rPh sb="3" eb="4">
      <t>tui guang</t>
    </rPh>
    <rPh sb="9" eb="10">
      <t>fa guang</t>
    </rPh>
    <rPh sb="11" eb="12">
      <t>z</t>
    </rPh>
    <phoneticPr fontId="2" type="noConversion"/>
  </si>
  <si>
    <t>亚克力雕刻；发光</t>
    <rPh sb="0" eb="1">
      <t>ya ke li</t>
    </rPh>
    <rPh sb="3" eb="4">
      <t>diao ke</t>
    </rPh>
    <rPh sb="6" eb="7">
      <t>fa guang</t>
    </rPh>
    <phoneticPr fontId="2" type="noConversion"/>
  </si>
  <si>
    <t>LED彩幕背架遮挡</t>
    <rPh sb="3" eb="4">
      <t>cai se</t>
    </rPh>
    <rPh sb="4" eb="5">
      <t>mu</t>
    </rPh>
    <rPh sb="5" eb="6">
      <t>bei</t>
    </rPh>
    <rPh sb="6" eb="7">
      <t>jia zi</t>
    </rPh>
    <rPh sb="7" eb="8">
      <t>zhe dang</t>
    </rPh>
    <phoneticPr fontId="2" type="noConversion"/>
  </si>
  <si>
    <t>钢管焊制彩幕背架刷黑漆，后背压配重；23m*3mH*2</t>
    <phoneticPr fontId="2" type="noConversion"/>
  </si>
  <si>
    <t>黑丝绒+遮光布遮挡；23m*3mH*2</t>
    <rPh sb="4" eb="5">
      <t>zhe guang bu</t>
    </rPh>
    <rPh sb="7" eb="8">
      <t>zhe dang</t>
    </rPh>
    <phoneticPr fontId="2" type="noConversion"/>
  </si>
  <si>
    <t>崂山书院；国学讲堂+太极体验</t>
    <rPh sb="0" eb="1">
      <t>lao shan</t>
    </rPh>
    <rPh sb="2" eb="3">
      <t>shu yuan</t>
    </rPh>
    <rPh sb="5" eb="6">
      <t>guo xue</t>
    </rPh>
    <rPh sb="7" eb="8">
      <t>jiang tang</t>
    </rPh>
    <rPh sb="10" eb="11">
      <t>tai ji</t>
    </rPh>
    <rPh sb="12" eb="13">
      <t>ti yan</t>
    </rPh>
    <phoneticPr fontId="2" type="noConversion"/>
  </si>
  <si>
    <t>晚宴互动装饰及家具租赁</t>
    <rPh sb="0" eb="1">
      <t>wan yan</t>
    </rPh>
    <rPh sb="2" eb="3">
      <t>hu dong</t>
    </rPh>
    <rPh sb="4" eb="5">
      <t>zhuang shi</t>
    </rPh>
    <rPh sb="6" eb="7">
      <t>ji</t>
    </rPh>
    <rPh sb="7" eb="8">
      <t>jia ju</t>
    </rPh>
    <rPh sb="9" eb="10">
      <t>zu lin</t>
    </rPh>
    <phoneticPr fontId="2" type="noConversion"/>
  </si>
  <si>
    <t>啤酒桶装饰，明信片区凳子、邮筒租赁</t>
    <rPh sb="0" eb="1">
      <t>pi jiu</t>
    </rPh>
    <rPh sb="2" eb="3">
      <t>togn</t>
    </rPh>
    <rPh sb="3" eb="4">
      <t>zhuang szhi</t>
    </rPh>
    <rPh sb="6" eb="7">
      <t>mign xin</t>
    </rPh>
    <rPh sb="9" eb="10">
      <t>qu</t>
    </rPh>
    <rPh sb="10" eb="11">
      <t>deng zi</t>
    </rPh>
    <rPh sb="13" eb="14">
      <t>you tong</t>
    </rPh>
    <rPh sb="15" eb="16">
      <t>zu l</t>
    </rPh>
    <phoneticPr fontId="2" type="noConversion"/>
  </si>
  <si>
    <t>晚宴互动娃娃机</t>
    <rPh sb="0" eb="1">
      <t>wan yan</t>
    </rPh>
    <rPh sb="2" eb="3">
      <t>hu dong</t>
    </rPh>
    <rPh sb="4" eb="5">
      <t>wa wa ji</t>
    </rPh>
    <phoneticPr fontId="2" type="noConversion"/>
  </si>
  <si>
    <t>抓娃娃机、小龙虾机租赁；含运费</t>
    <rPh sb="0" eb="1">
      <t>zhua wa wa ji</t>
    </rPh>
    <rPh sb="5" eb="6">
      <t>xiao logn xia</t>
    </rPh>
    <rPh sb="8" eb="9">
      <t>ji</t>
    </rPh>
    <rPh sb="9" eb="10">
      <t>zu lin</t>
    </rPh>
    <rPh sb="12" eb="13">
      <t>han yun fei</t>
    </rPh>
    <phoneticPr fontId="2" type="noConversion"/>
  </si>
  <si>
    <t>晚宴互动娃娃机  调试人员</t>
    <rPh sb="0" eb="1">
      <t>wan yan</t>
    </rPh>
    <rPh sb="2" eb="3">
      <t>hu dong</t>
    </rPh>
    <rPh sb="4" eb="5">
      <t>wa wa ji</t>
    </rPh>
    <rPh sb="9" eb="10">
      <t>tiao shi</t>
    </rPh>
    <rPh sb="11" eb="12">
      <t>ren yuan</t>
    </rPh>
    <phoneticPr fontId="2" type="noConversion"/>
  </si>
  <si>
    <t>设备调试</t>
    <rPh sb="0" eb="1">
      <t>she bei</t>
    </rPh>
    <rPh sb="2" eb="3">
      <t>tiao shi</t>
    </rPh>
    <phoneticPr fontId="2" type="noConversion"/>
  </si>
  <si>
    <t>崂山书院酒店餐厅；圆桌</t>
    <rPh sb="0" eb="1">
      <t>lao shan</t>
    </rPh>
    <rPh sb="2" eb="3">
      <t>shu yuan</t>
    </rPh>
    <rPh sb="4" eb="5">
      <t>jiu dian</t>
    </rPh>
    <rPh sb="6" eb="7">
      <t>can ting</t>
    </rPh>
    <rPh sb="9" eb="10">
      <t>yuan zhuo</t>
    </rPh>
    <phoneticPr fontId="2" type="noConversion"/>
  </si>
  <si>
    <t>10秒花絮剪辑；签到+大会+晚宴</t>
    <rPh sb="2" eb="3">
      <t>miao</t>
    </rPh>
    <rPh sb="3" eb="4">
      <t>hua xu</t>
    </rPh>
    <rPh sb="5" eb="6">
      <t>jian ji</t>
    </rPh>
    <rPh sb="8" eb="9">
      <t>qain dao</t>
    </rPh>
    <rPh sb="11" eb="12">
      <t>da hui</t>
    </rPh>
    <rPh sb="14" eb="15">
      <t>wan yan</t>
    </rPh>
    <phoneticPr fontId="2" type="noConversion"/>
  </si>
  <si>
    <t>序厅互动区采购物料；啤酒+明信片+小龙虾</t>
    <rPh sb="0" eb="1">
      <t>xu ting</t>
    </rPh>
    <rPh sb="2" eb="3">
      <t>hu donng</t>
    </rPh>
    <rPh sb="4" eb="5">
      <t>qu</t>
    </rPh>
    <rPh sb="5" eb="6">
      <t>cai gou</t>
    </rPh>
    <rPh sb="7" eb="8">
      <t>wu liao</t>
    </rPh>
    <rPh sb="10" eb="11">
      <t>pi jiu qu</t>
    </rPh>
    <rPh sb="13" eb="14">
      <t>ming xin pian</t>
    </rPh>
    <rPh sb="17" eb="18">
      <t>xiao long xia</t>
    </rPh>
    <phoneticPr fontId="2" type="noConversion"/>
  </si>
  <si>
    <t>舞台侧板立体logo字</t>
    <rPh sb="0" eb="1">
      <t>wu tai</t>
    </rPh>
    <rPh sb="2" eb="3">
      <t>ce ban</t>
    </rPh>
    <rPh sb="4" eb="5">
      <t>li ti</t>
    </rPh>
    <rPh sb="10" eb="11">
      <t>zi</t>
    </rPh>
    <phoneticPr fontId="2" type="noConversion"/>
  </si>
  <si>
    <t>合影架</t>
    <rPh sb="0" eb="1">
      <t>he ying</t>
    </rPh>
    <rPh sb="2" eb="3">
      <t>jia zi</t>
    </rPh>
    <phoneticPr fontId="2" type="noConversion"/>
  </si>
  <si>
    <t>场地内合影弧形木质结构</t>
    <rPh sb="0" eb="1">
      <t>chang di</t>
    </rPh>
    <rPh sb="2" eb="3">
      <t>nei</t>
    </rPh>
    <rPh sb="3" eb="4">
      <t>he ying</t>
    </rPh>
    <rPh sb="5" eb="6">
      <t>hu xing</t>
    </rPh>
    <rPh sb="7" eb="8">
      <t>mu zhi</t>
    </rPh>
    <rPh sb="9" eb="10">
      <t>jie gou</t>
    </rPh>
    <phoneticPr fontId="2" type="noConversion"/>
  </si>
  <si>
    <t>2/3大宴会厅；900平；提前搭建彩排</t>
    <rPh sb="13" eb="14">
      <t>ti qian</t>
    </rPh>
    <rPh sb="15" eb="16">
      <t>da jian</t>
    </rPh>
    <rPh sb="17" eb="18">
      <t>cai pai</t>
    </rPh>
    <phoneticPr fontId="2" type="noConversion"/>
  </si>
  <si>
    <t>项</t>
    <rPh sb="0" eb="1">
      <t>xaing</t>
    </rPh>
    <phoneticPr fontId="2" type="noConversion"/>
  </si>
  <si>
    <t>签到处欢迎物料采购</t>
    <rPh sb="0" eb="1">
      <t>qian dao chu</t>
    </rPh>
    <rPh sb="3" eb="4">
      <t>huan ying</t>
    </rPh>
    <rPh sb="5" eb="6">
      <t>wu liao</t>
    </rPh>
    <rPh sb="7" eb="8">
      <t>cai gou</t>
    </rPh>
    <phoneticPr fontId="2" type="noConversion"/>
  </si>
  <si>
    <t>团建晚餐</t>
    <rPh sb="0" eb="1">
      <t>tuan jian</t>
    </rPh>
    <rPh sb="2" eb="3">
      <t>wan cna</t>
    </rPh>
    <phoneticPr fontId="2" type="noConversion"/>
  </si>
  <si>
    <t>青岛啤酒节；烧烤</t>
    <rPh sb="0" eb="1">
      <t>qing dao</t>
    </rPh>
    <rPh sb="2" eb="3">
      <t>pi jiu jie</t>
    </rPh>
    <rPh sb="6" eb="7">
      <t>shao kao</t>
    </rPh>
    <phoneticPr fontId="2" type="noConversion"/>
  </si>
  <si>
    <t>工</t>
    <rPh sb="0" eb="1">
      <t>gogn</t>
    </rPh>
    <phoneticPr fontId="2" type="noConversion"/>
  </si>
  <si>
    <t>搭建工人当地食宿费用</t>
    <rPh sb="0" eb="1">
      <t>da jian</t>
    </rPh>
    <rPh sb="2" eb="3">
      <t>gogn ren</t>
    </rPh>
    <rPh sb="4" eb="5">
      <t>dang di</t>
    </rPh>
    <rPh sb="6" eb="7">
      <t>shi su</t>
    </rPh>
    <rPh sb="8" eb="9">
      <t>fei yong</t>
    </rPh>
    <phoneticPr fontId="2" type="noConversion"/>
  </si>
  <si>
    <t>20人；北京-青岛</t>
    <rPh sb="2" eb="3">
      <t>ren</t>
    </rPh>
    <rPh sb="4" eb="5">
      <t>bei jign</t>
    </rPh>
    <rPh sb="7" eb="8">
      <t>qing dao</t>
    </rPh>
    <phoneticPr fontId="2" type="noConversion"/>
  </si>
  <si>
    <t>木工进撤场人工 20人*5工</t>
    <phoneticPr fontId="2" type="noConversion"/>
  </si>
  <si>
    <t>欢迎信</t>
    <rPh sb="0" eb="1">
      <t>huan yign xin</t>
    </rPh>
    <phoneticPr fontId="2" type="noConversion"/>
  </si>
  <si>
    <t>会议承办服务-音视频设备</t>
    <phoneticPr fontId="2" type="noConversion"/>
  </si>
  <si>
    <t>序厅（设备按照正式活动日天数报价）</t>
    <rPh sb="0" eb="1">
      <t>xu ting</t>
    </rPh>
    <rPh sb="3" eb="4">
      <t>she bei</t>
    </rPh>
    <rPh sb="5" eb="6">
      <t>an zhao</t>
    </rPh>
    <rPh sb="7" eb="8">
      <t>zheng shi</t>
    </rPh>
    <rPh sb="9" eb="10">
      <t>huo dong ri</t>
    </rPh>
    <rPh sb="12" eb="13">
      <t>tian shu</t>
    </rPh>
    <rPh sb="14" eb="15">
      <t>bao jia</t>
    </rPh>
    <phoneticPr fontId="2" type="noConversion"/>
  </si>
  <si>
    <t>投影仪</t>
    <phoneticPr fontId="2" type="noConversion"/>
  </si>
  <si>
    <t>15000流明激光投影机；三洋XF4700C</t>
    <phoneticPr fontId="2" type="noConversion"/>
  </si>
  <si>
    <t>切换器</t>
    <phoneticPr fontId="2" type="noConversion"/>
  </si>
  <si>
    <t>投影切换器；迈普斯通630；6个投影每个投影1个</t>
    <rPh sb="15" eb="16">
      <t>ge</t>
    </rPh>
    <rPh sb="16" eb="17">
      <t>tou ying</t>
    </rPh>
    <rPh sb="18" eb="19">
      <t>mei ge</t>
    </rPh>
    <rPh sb="20" eb="21">
      <t>tou ying</t>
    </rPh>
    <rPh sb="23" eb="24">
      <t>ge</t>
    </rPh>
    <phoneticPr fontId="2" type="noConversion"/>
  </si>
  <si>
    <t>电脑图案灯</t>
  </si>
  <si>
    <t>Moving Light/wash  电脑灯-(三合一)光束   ROBE-BM17R-350</t>
  </si>
  <si>
    <t>光束电脑灯</t>
    <rPh sb="0" eb="1">
      <t>guang shu</t>
    </rPh>
    <rPh sb="2" eb="3">
      <t>din nao</t>
    </rPh>
    <rPh sb="4" eb="5">
      <t>deng</t>
    </rPh>
    <phoneticPr fontId="2" type="noConversion"/>
  </si>
  <si>
    <t>led par</t>
    <phoneticPr fontId="2" type="noConversion"/>
  </si>
  <si>
    <t>摇头LED par  Q3</t>
  </si>
  <si>
    <t>数字调光台</t>
    <phoneticPr fontId="2" type="noConversion"/>
  </si>
  <si>
    <t>Lighting Mixing Console  灯光控台    Highend PEARL 2010</t>
  </si>
  <si>
    <t>套</t>
    <rPh sb="0" eb="1">
      <t>tao</t>
    </rPh>
    <phoneticPr fontId="2" type="noConversion"/>
  </si>
  <si>
    <t>信号放大器</t>
  </si>
  <si>
    <t>灯光架</t>
    <rPh sb="0" eb="1">
      <t>deng guang jia</t>
    </rPh>
    <phoneticPr fontId="2" type="noConversion"/>
  </si>
  <si>
    <t>电源箱</t>
  </si>
  <si>
    <t>380V 3Phance Power Box  电源箱   MTL</t>
  </si>
  <si>
    <t>手动葫芦</t>
    <rPh sb="0" eb="1">
      <t>shou dong</t>
    </rPh>
    <rPh sb="2" eb="3">
      <t>hu lu</t>
    </rPh>
    <phoneticPr fontId="2" type="noConversion"/>
  </si>
  <si>
    <t>1吨，20米</t>
    <rPh sb="1" eb="2">
      <t>dun</t>
    </rPh>
    <rPh sb="5" eb="6">
      <t>mi</t>
    </rPh>
    <phoneticPr fontId="2" type="noConversion"/>
  </si>
  <si>
    <t>LED屏幕</t>
    <rPh sb="3" eb="4">
      <t>ping mu</t>
    </rPh>
    <phoneticPr fontId="2" type="noConversion"/>
  </si>
  <si>
    <t>切换</t>
  </si>
  <si>
    <t>大型切换器</t>
    <phoneticPr fontId="2" type="noConversion"/>
  </si>
  <si>
    <t>品牌：杰思创/ 规格A6大型切换器+watchout分屏系统</t>
    <rPh sb="0" eb="1">
      <t>pin pai</t>
    </rPh>
    <rPh sb="8" eb="9">
      <t>guui ge</t>
    </rPh>
    <phoneticPr fontId="2" type="noConversion"/>
  </si>
  <si>
    <t>CUE  LIGHT</t>
  </si>
  <si>
    <t>DSA’N Perfect Cue Light 翻页提示器</t>
    <phoneticPr fontId="2" type="noConversion"/>
  </si>
  <si>
    <t>苹果电脑</t>
  </si>
  <si>
    <t>Mac book pro</t>
  </si>
  <si>
    <t>55寸返送电视</t>
  </si>
  <si>
    <t>现场返送；松下等离子电视(55"，全高清)</t>
    <rPh sb="2" eb="3">
      <t>fan song</t>
    </rPh>
    <rPh sb="5" eb="6">
      <t>song</t>
    </rPh>
    <rPh sb="6" eb="7">
      <t>xia</t>
    </rPh>
    <phoneticPr fontId="2" type="noConversion"/>
  </si>
  <si>
    <t>数字大型调光台</t>
  </si>
  <si>
    <t>专业硅箱</t>
  </si>
  <si>
    <t xml:space="preserve">Moving Light/Spot   电脑灯-图案  ROBE1500W </t>
  </si>
  <si>
    <t>DMX Splitters DMX信号分配放大器  MTL DS-106A</t>
  </si>
  <si>
    <t>观众灯</t>
  </si>
  <si>
    <t>四头灯  MONON</t>
  </si>
  <si>
    <t>电脑成像灯</t>
  </si>
  <si>
    <t>追光</t>
  </si>
  <si>
    <t>追光  MONON 2500W</t>
  </si>
  <si>
    <t>etc灯</t>
  </si>
  <si>
    <t>ETCpar    MONON 750W</t>
  </si>
  <si>
    <t>硅箱</t>
  </si>
  <si>
    <t>Digital Dimmer Pack  24路可控硅箱   MTL</t>
  </si>
  <si>
    <t>烟雾机</t>
  </si>
  <si>
    <t>FOG MACHINE</t>
  </si>
  <si>
    <t>灯光线材</t>
  </si>
  <si>
    <t>LIGHTING NECESSART ACCESSOREIES</t>
  </si>
  <si>
    <t xml:space="preserve">BEHRINGER X32  Digital  Mixer(32ch) </t>
    <phoneticPr fontId="2" type="noConversion"/>
  </si>
  <si>
    <t>返送</t>
    <phoneticPr fontId="2" type="noConversion"/>
  </si>
  <si>
    <t>MIX WOOFER SPEAKER（NEXO PS--15）</t>
  </si>
  <si>
    <t>线阵列音箱</t>
  </si>
  <si>
    <t>RCF   LINE ARRAY LOUDSPEAKERR</t>
  </si>
  <si>
    <t>线阵列低音音箱</t>
  </si>
  <si>
    <t>RCF   SUB LINE ARRAY LOUDSPEAKER</t>
  </si>
  <si>
    <t>数字功率放大器</t>
  </si>
  <si>
    <t>RCF   AMP-主扩跟低音，推动音响发声</t>
    <rPh sb="16" eb="17">
      <t>tui don</t>
    </rPh>
    <rPh sb="18" eb="19">
      <t>yin xiang</t>
    </rPh>
    <rPh sb="20" eb="21">
      <t>fa sheng</t>
    </rPh>
    <phoneticPr fontId="2" type="noConversion"/>
  </si>
  <si>
    <t>无线手持</t>
  </si>
  <si>
    <t>SHURE UR4D BETA87 UHF HANDHELD MIC</t>
  </si>
  <si>
    <t>无线头戴</t>
  </si>
  <si>
    <t>SHURE UR4D WH20TQG UHF HEADWORN MIC</t>
  </si>
  <si>
    <t>天线放大器</t>
  </si>
  <si>
    <t xml:space="preserve">SHURE UA845 UA830A </t>
  </si>
  <si>
    <t>数字音频处理器</t>
    <phoneticPr fontId="2" type="noConversion"/>
  </si>
  <si>
    <t xml:space="preserve">XTA--390 </t>
    <phoneticPr fontId="2" type="noConversion"/>
  </si>
  <si>
    <t>苹果笔记本</t>
  </si>
  <si>
    <t xml:space="preserve">MAC  BOOK PRO </t>
  </si>
  <si>
    <t>音频线材</t>
  </si>
  <si>
    <t>AUDIO EQUIPMENT ACCESSOREIES</t>
  </si>
  <si>
    <t>truss架</t>
    <phoneticPr fontId="2" type="noConversion"/>
  </si>
  <si>
    <t>truss架</t>
    <phoneticPr fontId="2" type="noConversion"/>
  </si>
  <si>
    <t>项目经理</t>
    <phoneticPr fontId="2" type="noConversion"/>
  </si>
  <si>
    <t>人</t>
    <phoneticPr fontId="2" type="noConversion"/>
  </si>
  <si>
    <t>天</t>
    <phoneticPr fontId="2" type="noConversion"/>
  </si>
  <si>
    <t>人</t>
    <phoneticPr fontId="2" type="noConversion"/>
  </si>
  <si>
    <t>车辆运输</t>
    <rPh sb="0" eb="1">
      <t>ceh lai n g</t>
    </rPh>
    <rPh sb="1" eb="2">
      <t>laing</t>
    </rPh>
    <rPh sb="2" eb="3">
      <t>yun shu</t>
    </rPh>
    <phoneticPr fontId="2" type="noConversion"/>
  </si>
  <si>
    <t>9米6  厢式货车；广州-桂林；运所有音频视频设备</t>
    <rPh sb="5" eb="6">
      <t>xiang shi huo che</t>
    </rPh>
    <rPh sb="10" eb="11">
      <t>guang zhou</t>
    </rPh>
    <rPh sb="13" eb="14">
      <t>gui lin</t>
    </rPh>
    <rPh sb="16" eb="17">
      <t>yun</t>
    </rPh>
    <rPh sb="17" eb="18">
      <t>suo you</t>
    </rPh>
    <rPh sb="19" eb="20">
      <t>yin pin</t>
    </rPh>
    <rPh sb="21" eb="22">
      <t>shi pin</t>
    </rPh>
    <rPh sb="23" eb="24">
      <t>she bei</t>
    </rPh>
    <phoneticPr fontId="2" type="noConversion"/>
  </si>
  <si>
    <t>AV费用合计</t>
    <phoneticPr fontId="2" type="noConversion"/>
  </si>
  <si>
    <t>logo灯片</t>
    <phoneticPr fontId="2" type="noConversion"/>
  </si>
  <si>
    <t>灯片</t>
    <phoneticPr fontId="2" type="noConversion"/>
  </si>
  <si>
    <t>电脑成像灯(切割灯)1500W</t>
    <phoneticPr fontId="2" type="noConversion"/>
  </si>
  <si>
    <t>JOLLY X-15R-Beam</t>
    <phoneticPr fontId="2" type="noConversion"/>
  </si>
  <si>
    <t>led par</t>
    <phoneticPr fontId="2" type="noConversion"/>
  </si>
  <si>
    <t>DMX Splitters DMX信号分配放大器  MTL DS-106A；6个投影每个投影1个</t>
    <phoneticPr fontId="2" type="noConversion"/>
  </si>
  <si>
    <t>P3 21m*4m</t>
    <phoneticPr fontId="2" type="noConversion"/>
  </si>
  <si>
    <t>630切换器</t>
    <phoneticPr fontId="2" type="noConversion"/>
  </si>
  <si>
    <t>QSC   AMP-返送，推动音响发声</t>
    <phoneticPr fontId="2" type="noConversion"/>
  </si>
  <si>
    <t>天</t>
    <phoneticPr fontId="2" type="noConversion"/>
  </si>
  <si>
    <t>技术人员</t>
    <phoneticPr fontId="2" type="noConversion"/>
  </si>
  <si>
    <t>Lighting Mixing Console  灯光控台    Highend PEARL 2010</t>
    <phoneticPr fontId="2" type="noConversion"/>
  </si>
  <si>
    <t>数字32路调音台</t>
    <phoneticPr fontId="2" type="noConversion"/>
  </si>
  <si>
    <t>视频师</t>
    <phoneticPr fontId="2" type="noConversion"/>
  </si>
  <si>
    <t>音响师</t>
    <phoneticPr fontId="2" type="noConversion"/>
  </si>
  <si>
    <t>灯光师</t>
    <phoneticPr fontId="2" type="noConversion"/>
  </si>
  <si>
    <t>之前未报价</t>
    <rPh sb="0" eb="1">
      <t>zhi qian</t>
    </rPh>
    <rPh sb="2" eb="3">
      <t>wei</t>
    </rPh>
    <rPh sb="3" eb="4">
      <t>bao jia</t>
    </rPh>
    <phoneticPr fontId="2" type="noConversion"/>
  </si>
  <si>
    <t>之前未报价</t>
    <rPh sb="0" eb="1">
      <t>zh qian</t>
    </rPh>
    <rPh sb="2" eb="3">
      <t>wei</t>
    </rPh>
    <rPh sb="3" eb="4">
      <t>bao jia</t>
    </rPh>
    <phoneticPr fontId="2" type="noConversion"/>
  </si>
  <si>
    <t>之前未报价</t>
    <rPh sb="0" eb="1">
      <t>zhi qain</t>
    </rPh>
    <rPh sb="2" eb="3">
      <t>wei</t>
    </rPh>
    <rPh sb="3" eb="4">
      <t>bao jia</t>
    </rPh>
    <phoneticPr fontId="2" type="noConversion"/>
  </si>
  <si>
    <t>差旅以实际产生为准</t>
    <rPh sb="0" eb="1">
      <t>chai lü</t>
    </rPh>
    <rPh sb="2" eb="3">
      <t>yi</t>
    </rPh>
    <rPh sb="3" eb="4">
      <t>shi ji</t>
    </rPh>
    <rPh sb="5" eb="6">
      <t>chan sheng</t>
    </rPh>
    <rPh sb="7" eb="8">
      <t>wei zhun</t>
    </rPh>
    <phoneticPr fontId="2" type="noConversion"/>
  </si>
  <si>
    <t>方案调整，增加音频设备；下同</t>
    <rPh sb="0" eb="1">
      <t>fnag an</t>
    </rPh>
    <rPh sb="2" eb="3">
      <t>tiao zheng</t>
    </rPh>
    <rPh sb="5" eb="6">
      <t>zneg jia</t>
    </rPh>
    <rPh sb="7" eb="8">
      <t>yin pin</t>
    </rPh>
    <rPh sb="9" eb="10">
      <t>she bei</t>
    </rPh>
    <rPh sb="12" eb="13">
      <t>xia tong</t>
    </rPh>
    <phoneticPr fontId="2" type="noConversion"/>
  </si>
  <si>
    <t>结算报价有体现</t>
    <rPh sb="0" eb="1">
      <t>jie suan</t>
    </rPh>
    <rPh sb="2" eb="3">
      <t>bao jia</t>
    </rPh>
    <rPh sb="4" eb="5">
      <t>you</t>
    </rPh>
    <rPh sb="5" eb="6">
      <t>ti xian</t>
    </rPh>
    <phoneticPr fontId="2" type="noConversion"/>
  </si>
  <si>
    <t>数字功放</t>
    <phoneticPr fontId="2" type="noConversion"/>
  </si>
  <si>
    <t>声扬Digital Power Amplifier</t>
    <rPh sb="0" eb="1">
      <t>sheng yang</t>
    </rPh>
    <phoneticPr fontId="2" type="noConversion"/>
  </si>
  <si>
    <t>数字调音台（16路）</t>
    <phoneticPr fontId="2" type="noConversion"/>
  </si>
  <si>
    <t>处理器</t>
    <phoneticPr fontId="2" type="noConversion"/>
  </si>
  <si>
    <t>LightlLink  LED Controller</t>
    <phoneticPr fontId="2" type="noConversion"/>
  </si>
  <si>
    <t>接收控台视频信号通过处理传输到屏幕</t>
    <phoneticPr fontId="2" type="noConversion"/>
  </si>
  <si>
    <t>PRDUCTION  INTERCOM  MS-200  Master  Station /控台工作人员+台口工作人员使用</t>
    <rPh sb="46" eb="47">
      <t>kogn tai</t>
    </rPh>
    <rPh sb="48" eb="49">
      <t>gogn zuo</t>
    </rPh>
    <rPh sb="50" eb="51">
      <t>ren yuan</t>
    </rPh>
    <rPh sb="53" eb="54">
      <t>tai kou</t>
    </rPh>
    <rPh sb="55" eb="56">
      <t>gogn zuo ren yaun</t>
    </rPh>
    <rPh sb="59" eb="60">
      <t>shi yong</t>
    </rPh>
    <phoneticPr fontId="2" type="noConversion"/>
  </si>
  <si>
    <t>有线对讲系统接收点</t>
    <phoneticPr fontId="2" type="noConversion"/>
  </si>
  <si>
    <t xml:space="preserve">PRDUCTION INTERCOM  Receiver /控台工作人员+台口工作人员使用  </t>
    <phoneticPr fontId="2" type="noConversion"/>
  </si>
  <si>
    <t>个</t>
  </si>
  <si>
    <t>天</t>
  </si>
  <si>
    <t xml:space="preserve"> 解密狗(5.0版本)</t>
    <phoneticPr fontId="2" type="noConversion"/>
  </si>
  <si>
    <t xml:space="preserve">Hirender S3  License Key </t>
    <phoneticPr fontId="2" type="noConversion"/>
  </si>
  <si>
    <t>个</t>
    <rPh sb="0" eb="1">
      <t>g</t>
    </rPh>
    <phoneticPr fontId="2" type="noConversion"/>
  </si>
  <si>
    <t>网络交换机</t>
    <phoneticPr fontId="2" type="noConversion"/>
  </si>
  <si>
    <t xml:space="preserve">NETGEAR Network Switch </t>
    <phoneticPr fontId="2" type="noConversion"/>
  </si>
  <si>
    <t>光纤延长器</t>
    <phoneticPr fontId="2" type="noConversion"/>
  </si>
  <si>
    <t xml:space="preserve">EXTRON DVI104 Tx/Rx DVI Fiber Optic Extender </t>
    <phoneticPr fontId="2" type="noConversion"/>
  </si>
  <si>
    <t>光缆</t>
    <phoneticPr fontId="2" type="noConversion"/>
  </si>
  <si>
    <t>LC-LC Fiber Cable</t>
    <phoneticPr fontId="2" type="noConversion"/>
  </si>
  <si>
    <t>分配器</t>
    <phoneticPr fontId="2" type="noConversion"/>
  </si>
  <si>
    <t xml:space="preserve">Extort DVI DA </t>
    <phoneticPr fontId="2" type="noConversion"/>
  </si>
  <si>
    <t>Dell E2211H 24" Full HD Monitor 高清宽屏监视器</t>
  </si>
  <si>
    <t>设备型号不同</t>
    <rPh sb="0" eb="1">
      <t>she bei</t>
    </rPh>
    <rPh sb="2" eb="3">
      <t>xing hao</t>
    </rPh>
    <rPh sb="4" eb="5">
      <t>bu</t>
    </rPh>
    <rPh sb="5" eb="6">
      <t>tong</t>
    </rPh>
    <phoneticPr fontId="2" type="noConversion"/>
  </si>
  <si>
    <t xml:space="preserve">Hirender S3 Video Processor </t>
    <phoneticPr fontId="2" type="noConversion"/>
  </si>
  <si>
    <t>之前未报价</t>
    <rPh sb="0" eb="1">
      <t>zhi qian</t>
    </rPh>
    <rPh sb="2" eb="3">
      <t>wei bao jia</t>
    </rPh>
    <phoneticPr fontId="2" type="noConversion"/>
  </si>
  <si>
    <t>桂林预算报价</t>
    <rPh sb="0" eb="1">
      <t>gui lin</t>
    </rPh>
    <rPh sb="2" eb="3">
      <t>yu suan</t>
    </rPh>
    <rPh sb="4" eb="5">
      <t>bao jia</t>
    </rPh>
    <phoneticPr fontId="2" type="noConversion"/>
  </si>
  <si>
    <t>西宁结算报价</t>
    <rPh sb="0" eb="1">
      <t>xi ning</t>
    </rPh>
    <rPh sb="2" eb="3">
      <t>jie suan</t>
    </rPh>
    <rPh sb="4" eb="5">
      <t>bao jia</t>
    </rPh>
    <phoneticPr fontId="2" type="noConversion"/>
  </si>
  <si>
    <t>青岛二轮投标报价（桂林执行前方案调整，部分报价有更新）</t>
    <rPh sb="0" eb="1">
      <t>qing dao</t>
    </rPh>
    <rPh sb="2" eb="3">
      <t>er lun</t>
    </rPh>
    <rPh sb="4" eb="5">
      <t>tou biao</t>
    </rPh>
    <rPh sb="6" eb="7">
      <t>bao jia</t>
    </rPh>
    <rPh sb="9" eb="10">
      <t>gui lin</t>
    </rPh>
    <rPh sb="11" eb="12">
      <t>zhi xing</t>
    </rPh>
    <rPh sb="13" eb="14">
      <t>q ai n</t>
    </rPh>
    <rPh sb="14" eb="15">
      <t>fnag an</t>
    </rPh>
    <rPh sb="16" eb="17">
      <t>tiao zhegn</t>
    </rPh>
    <rPh sb="19" eb="20">
      <t>bu fen</t>
    </rPh>
    <rPh sb="21" eb="22">
      <t>bao j ai</t>
    </rPh>
    <rPh sb="23" eb="24">
      <t>you</t>
    </rPh>
    <rPh sb="24" eb="25">
      <t>gegn xin</t>
    </rPh>
    <phoneticPr fontId="2" type="noConversion"/>
  </si>
  <si>
    <t>Gloshine 560 LED Controller 处理器</t>
  </si>
  <si>
    <t>BARCO ENCORE ES vp</t>
  </si>
  <si>
    <t>BARCO FOLSOM ENCORE</t>
  </si>
  <si>
    <t>舒尔UR4D+接收机</t>
    <phoneticPr fontId="2" type="noConversion"/>
  </si>
  <si>
    <t>需求调整，减少</t>
    <rPh sb="0" eb="1">
      <t>xu qiu</t>
    </rPh>
    <rPh sb="2" eb="3">
      <t>tiao zheng</t>
    </rPh>
    <rPh sb="5" eb="6">
      <t>jian shao</t>
    </rPh>
    <phoneticPr fontId="2" type="noConversion"/>
  </si>
  <si>
    <t>报价减少</t>
    <rPh sb="0" eb="1">
      <t>bao jia</t>
    </rPh>
    <rPh sb="2" eb="3">
      <t>jian shao</t>
    </rPh>
    <phoneticPr fontId="2" type="noConversion"/>
  </si>
  <si>
    <t>已调整</t>
    <rPh sb="0" eb="1">
      <t>yi</t>
    </rPh>
    <rPh sb="1" eb="2">
      <t>tiao zheng</t>
    </rPh>
    <phoneticPr fontId="2" type="noConversion"/>
  </si>
  <si>
    <t>互动形式需调整，此为预留费用</t>
    <rPh sb="0" eb="1">
      <t>hu dong</t>
    </rPh>
    <rPh sb="2" eb="3">
      <t>xing shi</t>
    </rPh>
    <rPh sb="4" eb="5">
      <t>xu</t>
    </rPh>
    <rPh sb="5" eb="6">
      <t>tiao zheng</t>
    </rPh>
    <rPh sb="8" eb="9">
      <t>ci</t>
    </rPh>
    <rPh sb="9" eb="10">
      <t>wei</t>
    </rPh>
    <rPh sb="10" eb="11">
      <t>yu liu</t>
    </rPh>
    <rPh sb="12" eb="13">
      <t>fei yong</t>
    </rPh>
    <phoneticPr fontId="2" type="noConversion"/>
  </si>
  <si>
    <t>代付奖金</t>
    <rPh sb="0" eb="1">
      <t>dai fu</t>
    </rPh>
    <rPh sb="2" eb="3">
      <t>jiang jin</t>
    </rPh>
    <phoneticPr fontId="2" type="noConversion"/>
  </si>
  <si>
    <t>需求增加</t>
    <rPh sb="0" eb="1">
      <t>xu qiu</t>
    </rPh>
    <rPh sb="2" eb="3">
      <t>zeng jia</t>
    </rPh>
    <phoneticPr fontId="2" type="noConversion"/>
  </si>
  <si>
    <t>需求减少</t>
    <rPh sb="0" eb="1">
      <t>xu qiu</t>
    </rPh>
    <rPh sb="2" eb="3">
      <t>jian shao</t>
    </rPh>
    <phoneticPr fontId="2" type="noConversion"/>
  </si>
  <si>
    <t>需求减少</t>
    <rPh sb="0" eb="1">
      <t>xu qiu jian shao</t>
    </rPh>
    <phoneticPr fontId="2" type="noConversion"/>
  </si>
  <si>
    <t>会场背板</t>
    <rPh sb="0" eb="1">
      <t>hui chang</t>
    </rPh>
    <rPh sb="2" eb="3">
      <t>bei ban</t>
    </rPh>
    <phoneticPr fontId="2" type="noConversion"/>
  </si>
  <si>
    <t>木质结构裱写真；5m*3m</t>
  </si>
  <si>
    <t>木质结构裱写真；5m*3m</t>
    <phoneticPr fontId="2" type="noConversion"/>
  </si>
  <si>
    <t>数量减少，报价已调整</t>
    <rPh sb="0" eb="1">
      <t>shu laing</t>
    </rPh>
    <rPh sb="2" eb="3">
      <t>jian shao</t>
    </rPh>
    <rPh sb="5" eb="6">
      <t>bao jia</t>
    </rPh>
    <rPh sb="7" eb="8">
      <t>yi</t>
    </rPh>
    <rPh sb="8" eb="9">
      <t>tiao zheng</t>
    </rPh>
    <phoneticPr fontId="2" type="noConversion"/>
  </si>
  <si>
    <t>序厅LED屏幕改成木质结构背板</t>
    <rPh sb="0" eb="1">
      <t>xu ting</t>
    </rPh>
    <rPh sb="5" eb="6">
      <t>ping mu</t>
    </rPh>
    <rPh sb="7" eb="8">
      <t>gai cheng</t>
    </rPh>
    <rPh sb="9" eb="10">
      <t>mu zhi jie gou</t>
    </rPh>
    <rPh sb="13" eb="14">
      <t>bei ban</t>
    </rPh>
    <phoneticPr fontId="2" type="noConversion"/>
  </si>
  <si>
    <t>单价调整</t>
    <rPh sb="0" eb="1">
      <t>dan jai</t>
    </rPh>
    <rPh sb="2" eb="3">
      <t>tiao zheng</t>
    </rPh>
    <phoneticPr fontId="2" type="noConversion"/>
  </si>
  <si>
    <t>数量减少</t>
    <rPh sb="0" eb="1">
      <t>shu laing</t>
    </rPh>
    <rPh sb="2" eb="3">
      <t>jian shao</t>
    </rPh>
    <phoneticPr fontId="2" type="noConversion"/>
  </si>
  <si>
    <t>数量调整</t>
    <rPh sb="0" eb="1">
      <t>shu laing</t>
    </rPh>
    <rPh sb="2" eb="3">
      <t>tiao zheng</t>
    </rPh>
    <phoneticPr fontId="2" type="noConversion"/>
  </si>
  <si>
    <t>600，单价部分调整</t>
    <rPh sb="4" eb="5">
      <t>dan jia</t>
    </rPh>
    <rPh sb="6" eb="7">
      <t>b fe</t>
    </rPh>
    <rPh sb="8" eb="9">
      <t>tiao zheng</t>
    </rPh>
    <phoneticPr fontId="2" type="noConversion"/>
  </si>
  <si>
    <t>800，单价部分调整</t>
    <phoneticPr fontId="2" type="noConversion"/>
  </si>
  <si>
    <t>需求调整，单价调整</t>
    <rPh sb="0" eb="1">
      <t>xu qiu</t>
    </rPh>
    <rPh sb="2" eb="3">
      <t>tiao zheng</t>
    </rPh>
    <rPh sb="5" eb="6">
      <t>dan jia</t>
    </rPh>
    <rPh sb="7" eb="8">
      <t>tiao zheng</t>
    </rPh>
    <phoneticPr fontId="2" type="noConversion"/>
  </si>
  <si>
    <t>单价调整</t>
    <rPh sb="0" eb="1">
      <t>dan jia</t>
    </rPh>
    <rPh sb="2" eb="3">
      <t>tiao zheng</t>
    </rPh>
    <phoneticPr fontId="2" type="noConversion"/>
  </si>
  <si>
    <r>
      <t>见sheet2机票明细；</t>
    </r>
    <r>
      <rPr>
        <b/>
        <sz val="9"/>
        <color rgb="FFFF0000"/>
        <rFont val="微软雅黑"/>
        <family val="2"/>
        <charset val="134"/>
      </rPr>
      <t>按照8折报价</t>
    </r>
    <phoneticPr fontId="2" type="noConversion"/>
  </si>
  <si>
    <t>500（单价已调整）</t>
    <rPh sb="4" eb="5">
      <t>dan jai</t>
    </rPh>
    <rPh sb="6" eb="7">
      <t>yi</t>
    </rPh>
    <rPh sb="7" eb="8">
      <t>tiao zheng</t>
    </rPh>
    <phoneticPr fontId="2" type="noConversion"/>
  </si>
  <si>
    <t>700（单价调整）</t>
    <rPh sb="4" eb="5">
      <t>dan jai</t>
    </rPh>
    <rPh sb="6" eb="7">
      <t>tiao zheng</t>
    </rPh>
    <phoneticPr fontId="2" type="noConversion"/>
  </si>
  <si>
    <t>150（已调整）</t>
    <rPh sb="4" eb="5">
      <t>yi</t>
    </rPh>
    <rPh sb="5" eb="6">
      <t>tiao zheng</t>
    </rPh>
    <phoneticPr fontId="2" type="noConversion"/>
  </si>
  <si>
    <t>0（已调整）</t>
    <rPh sb="2" eb="3">
      <t>yi</t>
    </rPh>
    <rPh sb="3" eb="4">
      <t>tiao zheng</t>
    </rPh>
    <phoneticPr fontId="2" type="noConversion"/>
  </si>
  <si>
    <t>10000（已调整）</t>
    <rPh sb="6" eb="7">
      <t>yi</t>
    </rPh>
    <rPh sb="7" eb="8">
      <t>tiao zheng</t>
    </rPh>
    <phoneticPr fontId="2" type="noConversion"/>
  </si>
  <si>
    <t>当地住宿、餐饮、当地交通等</t>
    <rPh sb="0" eb="1">
      <t>dnag di</t>
    </rPh>
    <rPh sb="2" eb="3">
      <t>zhu su</t>
    </rPh>
    <rPh sb="5" eb="6">
      <t>can yin</t>
    </rPh>
    <rPh sb="8" eb="9">
      <t>dang di</t>
    </rPh>
    <rPh sb="10" eb="11">
      <t>jiao tong</t>
    </rPh>
    <rPh sb="12" eb="13">
      <t>deng</t>
    </rPh>
    <phoneticPr fontId="2" type="noConversion"/>
  </si>
  <si>
    <t>800（单价调整）</t>
    <rPh sb="4" eb="5">
      <t>dan jia</t>
    </rPh>
    <rPh sb="6" eb="7">
      <t>tiao zheng</t>
    </rPh>
    <phoneticPr fontId="2" type="noConversion"/>
  </si>
  <si>
    <t>1000（单价调整）</t>
    <rPh sb="5" eb="6">
      <t>dan jai</t>
    </rPh>
    <rPh sb="7" eb="8">
      <t>tiao zh</t>
    </rPh>
    <phoneticPr fontId="2" type="noConversion"/>
  </si>
  <si>
    <t>P3 LED Display 
(Unit:500mm*500mm （20000mm*4500mm）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</si>
</sst>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\¥#,##0_);[Red]\(\¥#,##0\)"/>
    <numFmt numFmtId="178" formatCode="0_);[Red]\(0\)"/>
    <numFmt numFmtId="179" formatCode="\¥#,##0.00_);[Red]\(\¥#,##0.00\)"/>
    <numFmt numFmtId="180" formatCode="&quot;¥&quot;#,##0.00"/>
    <numFmt numFmtId="181" formatCode="_ \¥* #,##0.00_ ;_ \¥* \-#,##0.00_ ;_ \¥* &quot;-&quot;??_ ;_ @_ "/>
    <numFmt numFmtId="182" formatCode="0_ "/>
  </numFmts>
  <fonts count="30" x14ac:knownFonts="1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0"/>
      <name val="微软雅黑"/>
      <family val="3"/>
      <charset val="134"/>
    </font>
    <font>
      <sz val="11"/>
      <color rgb="FF000000"/>
      <name val="微软雅黑"/>
      <family val="2"/>
      <charset val="134"/>
    </font>
    <font>
      <sz val="14"/>
      <color rgb="FFFFFFFF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4"/>
      <color rgb="FF000000"/>
      <name val="微软雅黑"/>
      <family val="3"/>
      <charset val="134"/>
    </font>
    <font>
      <sz val="9"/>
      <name val="DengXian"/>
      <family val="2"/>
      <charset val="134"/>
    </font>
    <font>
      <b/>
      <sz val="9"/>
      <color theme="1"/>
      <name val="微软雅黑"/>
      <family val="3"/>
      <charset val="134"/>
    </font>
    <font>
      <sz val="9"/>
      <color indexed="8"/>
      <name val="微软雅黑"/>
      <family val="3"/>
      <charset val="134"/>
    </font>
    <font>
      <sz val="12"/>
      <name val="宋体"/>
      <family val="3"/>
      <charset val="134"/>
    </font>
    <font>
      <sz val="11"/>
      <color theme="1"/>
      <name val="DengXian"/>
      <family val="2"/>
      <scheme val="minor"/>
    </font>
    <font>
      <sz val="11"/>
      <color theme="1"/>
      <name val="微软雅黑"/>
      <family val="3"/>
      <charset val="134"/>
    </font>
    <font>
      <sz val="14"/>
      <color rgb="FFFF0000"/>
      <name val="微软雅黑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2393C8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7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26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/>
  </cellStyleXfs>
  <cellXfs count="419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38" fontId="7" fillId="3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38" fontId="10" fillId="2" borderId="11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179" fontId="10" fillId="2" borderId="11" xfId="0" applyNumberFormat="1" applyFont="1" applyFill="1" applyBorder="1" applyAlignment="1">
      <alignment horizontal="center" vertical="center" wrapText="1"/>
    </xf>
    <xf numFmtId="179" fontId="10" fillId="0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8" fontId="9" fillId="0" borderId="16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9" fontId="10" fillId="2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38" fontId="10" fillId="0" borderId="1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9" fontId="9" fillId="0" borderId="1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8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2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38" fontId="3" fillId="2" borderId="0" xfId="0" applyNumberFormat="1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38" fontId="3" fillId="2" borderId="0" xfId="0" applyNumberFormat="1" applyFont="1" applyFill="1" applyAlignment="1">
      <alignment horizontal="center"/>
    </xf>
    <xf numFmtId="0" fontId="18" fillId="0" borderId="1" xfId="1" applyFont="1" applyBorder="1" applyAlignment="1">
      <alignment horizontal="center" vertical="center"/>
    </xf>
    <xf numFmtId="9" fontId="15" fillId="2" borderId="30" xfId="0" applyNumberFormat="1" applyFont="1" applyFill="1" applyBorder="1" applyAlignment="1">
      <alignment horizontal="center" vertical="center"/>
    </xf>
    <xf numFmtId="177" fontId="10" fillId="2" borderId="30" xfId="0" applyNumberFormat="1" applyFont="1" applyFill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38" fontId="14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180" fontId="22" fillId="0" borderId="0" xfId="0" applyNumberFormat="1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177" fontId="10" fillId="0" borderId="33" xfId="0" applyNumberFormat="1" applyFont="1" applyFill="1" applyBorder="1" applyAlignment="1">
      <alignment horizontal="center" vertical="center" wrapText="1"/>
    </xf>
    <xf numFmtId="38" fontId="10" fillId="0" borderId="33" xfId="0" applyNumberFormat="1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38" fontId="10" fillId="2" borderId="30" xfId="0" applyNumberFormat="1" applyFont="1" applyFill="1" applyBorder="1" applyAlignment="1">
      <alignment horizontal="center" vertical="center" wrapText="1"/>
    </xf>
    <xf numFmtId="177" fontId="10" fillId="2" borderId="30" xfId="0" applyNumberFormat="1" applyFont="1" applyFill="1" applyBorder="1" applyAlignment="1">
      <alignment horizontal="center" vertical="center" wrapText="1"/>
    </xf>
    <xf numFmtId="179" fontId="10" fillId="2" borderId="30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38" fontId="14" fillId="2" borderId="11" xfId="0" applyNumberFormat="1" applyFont="1" applyFill="1" applyBorder="1" applyAlignment="1">
      <alignment horizontal="center" vertical="center" wrapText="1"/>
    </xf>
    <xf numFmtId="177" fontId="14" fillId="2" borderId="11" xfId="0" applyNumberFormat="1" applyFont="1" applyFill="1" applyBorder="1" applyAlignment="1">
      <alignment horizontal="center" vertical="center" wrapText="1"/>
    </xf>
    <xf numFmtId="179" fontId="14" fillId="2" borderId="11" xfId="0" applyNumberFormat="1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80" fontId="19" fillId="0" borderId="30" xfId="0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40" fontId="14" fillId="2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9" fontId="10" fillId="6" borderId="33" xfId="0" applyNumberFormat="1" applyFont="1" applyFill="1" applyBorder="1" applyAlignment="1">
      <alignment horizontal="center" vertical="center" wrapText="1"/>
    </xf>
    <xf numFmtId="179" fontId="10" fillId="6" borderId="1" xfId="0" applyNumberFormat="1" applyFont="1" applyFill="1" applyBorder="1" applyAlignment="1">
      <alignment horizontal="center" vertical="center" wrapText="1"/>
    </xf>
    <xf numFmtId="179" fontId="14" fillId="6" borderId="1" xfId="0" applyNumberFormat="1" applyFont="1" applyFill="1" applyBorder="1" applyAlignment="1">
      <alignment horizontal="center" vertical="center" wrapText="1"/>
    </xf>
    <xf numFmtId="179" fontId="10" fillId="6" borderId="30" xfId="0" applyNumberFormat="1" applyFont="1" applyFill="1" applyBorder="1" applyAlignment="1">
      <alignment horizontal="center" vertical="center" wrapText="1"/>
    </xf>
    <xf numFmtId="179" fontId="10" fillId="7" borderId="33" xfId="0" applyNumberFormat="1" applyFont="1" applyFill="1" applyBorder="1" applyAlignment="1">
      <alignment horizontal="center" vertical="center" wrapText="1"/>
    </xf>
    <xf numFmtId="179" fontId="10" fillId="7" borderId="1" xfId="0" applyNumberFormat="1" applyFont="1" applyFill="1" applyBorder="1" applyAlignment="1">
      <alignment horizontal="center" vertical="center" wrapText="1"/>
    </xf>
    <xf numFmtId="179" fontId="14" fillId="7" borderId="1" xfId="0" applyNumberFormat="1" applyFont="1" applyFill="1" applyBorder="1" applyAlignment="1">
      <alignment horizontal="center" vertical="center" wrapText="1"/>
    </xf>
    <xf numFmtId="179" fontId="10" fillId="7" borderId="30" xfId="0" applyNumberFormat="1" applyFont="1" applyFill="1" applyBorder="1" applyAlignment="1">
      <alignment horizontal="center" vertical="center" wrapText="1"/>
    </xf>
    <xf numFmtId="179" fontId="10" fillId="6" borderId="11" xfId="0" applyNumberFormat="1" applyFont="1" applyFill="1" applyBorder="1" applyAlignment="1">
      <alignment horizontal="center" vertical="center" wrapText="1"/>
    </xf>
    <xf numFmtId="179" fontId="14" fillId="8" borderId="11" xfId="0" applyNumberFormat="1" applyFont="1" applyFill="1" applyBorder="1" applyAlignment="1">
      <alignment horizontal="center" vertical="center" wrapText="1"/>
    </xf>
    <xf numFmtId="179" fontId="14" fillId="8" borderId="1" xfId="0" applyNumberFormat="1" applyFont="1" applyFill="1" applyBorder="1" applyAlignment="1">
      <alignment horizontal="center" vertical="center" wrapText="1"/>
    </xf>
    <xf numFmtId="179" fontId="14" fillId="6" borderId="33" xfId="0" applyNumberFormat="1" applyFont="1" applyFill="1" applyBorder="1" applyAlignment="1">
      <alignment horizontal="center" vertical="center" wrapText="1"/>
    </xf>
    <xf numFmtId="40" fontId="14" fillId="6" borderId="1" xfId="0" applyNumberFormat="1" applyFont="1" applyFill="1" applyBorder="1" applyAlignment="1">
      <alignment horizontal="center" vertical="center" wrapText="1"/>
    </xf>
    <xf numFmtId="40" fontId="10" fillId="6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8" fontId="8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center" vertical="center"/>
    </xf>
    <xf numFmtId="49" fontId="14" fillId="0" borderId="46" xfId="0" applyNumberFormat="1" applyFont="1" applyFill="1" applyBorder="1" applyAlignment="1">
      <alignment horizontal="center" vertical="center" wrapText="1"/>
    </xf>
    <xf numFmtId="49" fontId="14" fillId="0" borderId="47" xfId="0" applyNumberFormat="1" applyFont="1" applyFill="1" applyBorder="1" applyAlignment="1">
      <alignment horizontal="center" vertical="center" wrapText="1"/>
    </xf>
    <xf numFmtId="179" fontId="14" fillId="0" borderId="30" xfId="0" applyNumberFormat="1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49" fontId="14" fillId="0" borderId="48" xfId="0" applyNumberFormat="1" applyFont="1" applyFill="1" applyBorder="1" applyAlignment="1">
      <alignment horizontal="center" vertical="center" wrapText="1"/>
    </xf>
    <xf numFmtId="0" fontId="14" fillId="0" borderId="49" xfId="0" applyNumberFormat="1" applyFont="1" applyFill="1" applyBorder="1" applyAlignment="1">
      <alignment horizontal="center" vertical="center"/>
    </xf>
    <xf numFmtId="177" fontId="14" fillId="0" borderId="30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50" xfId="2" applyFont="1" applyFill="1" applyBorder="1" applyAlignment="1">
      <alignment horizontal="center" vertical="center" wrapText="1"/>
    </xf>
    <xf numFmtId="0" fontId="14" fillId="0" borderId="47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51" xfId="0" applyNumberFormat="1" applyFont="1" applyFill="1" applyBorder="1" applyAlignment="1">
      <alignment horizontal="center" vertical="center"/>
    </xf>
    <xf numFmtId="177" fontId="14" fillId="0" borderId="36" xfId="0" applyNumberFormat="1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47" xfId="0" applyNumberFormat="1" applyFont="1" applyFill="1" applyBorder="1" applyAlignment="1">
      <alignment horizontal="center" vertical="center" wrapText="1"/>
    </xf>
    <xf numFmtId="38" fontId="14" fillId="0" borderId="30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78" fontId="14" fillId="0" borderId="1" xfId="3" applyNumberFormat="1" applyFont="1" applyFill="1" applyBorder="1" applyAlignment="1" applyProtection="1">
      <alignment horizontal="center" vertical="center"/>
    </xf>
    <xf numFmtId="0" fontId="14" fillId="0" borderId="1" xfId="3" applyFont="1" applyFill="1" applyBorder="1" applyAlignment="1" applyProtection="1">
      <alignment horizontal="center" vertical="center" wrapText="1"/>
      <protection locked="0"/>
    </xf>
    <xf numFmtId="178" fontId="14" fillId="0" borderId="1" xfId="3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 shrinkToFit="1"/>
    </xf>
    <xf numFmtId="0" fontId="14" fillId="0" borderId="5" xfId="2" applyFont="1" applyFill="1" applyBorder="1" applyAlignment="1">
      <alignment horizontal="center" vertical="center" wrapText="1"/>
    </xf>
    <xf numFmtId="182" fontId="14" fillId="0" borderId="50" xfId="5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179" fontId="10" fillId="0" borderId="30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Fill="1"/>
    <xf numFmtId="49" fontId="14" fillId="9" borderId="46" xfId="0" applyNumberFormat="1" applyFont="1" applyFill="1" applyBorder="1" applyAlignment="1">
      <alignment horizontal="center" vertical="center" wrapText="1"/>
    </xf>
    <xf numFmtId="0" fontId="14" fillId="9" borderId="47" xfId="0" applyNumberFormat="1" applyFont="1" applyFill="1" applyBorder="1" applyAlignment="1">
      <alignment horizontal="center" vertical="center" wrapText="1"/>
    </xf>
    <xf numFmtId="38" fontId="14" fillId="9" borderId="30" xfId="0" applyNumberFormat="1" applyFont="1" applyFill="1" applyBorder="1" applyAlignment="1">
      <alignment horizontal="center" vertical="center" wrapText="1"/>
    </xf>
    <xf numFmtId="177" fontId="14" fillId="9" borderId="30" xfId="0" applyNumberFormat="1" applyFont="1" applyFill="1" applyBorder="1" applyAlignment="1">
      <alignment horizontal="center" vertical="center" wrapText="1"/>
    </xf>
    <xf numFmtId="179" fontId="14" fillId="9" borderId="1" xfId="0" applyNumberFormat="1" applyFont="1" applyFill="1" applyBorder="1" applyAlignment="1">
      <alignment horizontal="center" vertical="center" wrapText="1"/>
    </xf>
    <xf numFmtId="179" fontId="14" fillId="9" borderId="30" xfId="0" applyNumberFormat="1" applyFont="1" applyFill="1" applyBorder="1" applyAlignment="1">
      <alignment horizontal="center" vertical="center" wrapText="1"/>
    </xf>
    <xf numFmtId="0" fontId="14" fillId="9" borderId="39" xfId="0" applyFont="1" applyFill="1" applyBorder="1" applyAlignment="1">
      <alignment horizontal="center" vertical="center" wrapText="1"/>
    </xf>
    <xf numFmtId="179" fontId="15" fillId="10" borderId="1" xfId="0" applyNumberFormat="1" applyFont="1" applyFill="1" applyBorder="1" applyAlignment="1">
      <alignment horizontal="center" vertical="center" wrapText="1"/>
    </xf>
    <xf numFmtId="179" fontId="10" fillId="1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79" fontId="10" fillId="10" borderId="30" xfId="0" applyNumberFormat="1" applyFont="1" applyFill="1" applyBorder="1" applyAlignment="1">
      <alignment horizontal="center" vertical="center" wrapText="1"/>
    </xf>
    <xf numFmtId="179" fontId="14" fillId="0" borderId="57" xfId="0" applyNumberFormat="1" applyFont="1" applyFill="1" applyBorder="1" applyAlignment="1">
      <alignment horizontal="center" vertical="center" wrapText="1"/>
    </xf>
    <xf numFmtId="0" fontId="14" fillId="0" borderId="57" xfId="0" applyNumberFormat="1" applyFont="1" applyFill="1" applyBorder="1" applyAlignment="1">
      <alignment horizontal="center" vertical="center" wrapText="1"/>
    </xf>
    <xf numFmtId="177" fontId="14" fillId="0" borderId="57" xfId="0" applyNumberFormat="1" applyFont="1" applyFill="1" applyBorder="1" applyAlignment="1">
      <alignment horizontal="center" vertical="center" wrapText="1"/>
    </xf>
    <xf numFmtId="38" fontId="14" fillId="0" borderId="57" xfId="0" applyNumberFormat="1" applyFont="1" applyFill="1" applyBorder="1" applyAlignment="1">
      <alignment horizontal="center" vertical="center" wrapText="1"/>
    </xf>
    <xf numFmtId="40" fontId="14" fillId="0" borderId="57" xfId="0" applyNumberFormat="1" applyFont="1" applyFill="1" applyBorder="1" applyAlignment="1">
      <alignment horizontal="center" vertical="center" wrapText="1"/>
    </xf>
    <xf numFmtId="179" fontId="14" fillId="11" borderId="57" xfId="0" applyNumberFormat="1" applyFont="1" applyFill="1" applyBorder="1" applyAlignment="1">
      <alignment horizontal="center" vertical="center" wrapText="1"/>
    </xf>
    <xf numFmtId="0" fontId="14" fillId="11" borderId="57" xfId="0" applyNumberFormat="1" applyFont="1" applyFill="1" applyBorder="1" applyAlignment="1">
      <alignment horizontal="center" vertical="center" wrapText="1"/>
    </xf>
    <xf numFmtId="177" fontId="14" fillId="11" borderId="57" xfId="0" applyNumberFormat="1" applyFont="1" applyFill="1" applyBorder="1" applyAlignment="1">
      <alignment horizontal="center" vertical="center" wrapText="1"/>
    </xf>
    <xf numFmtId="38" fontId="14" fillId="11" borderId="57" xfId="0" applyNumberFormat="1" applyFont="1" applyFill="1" applyBorder="1" applyAlignment="1">
      <alignment horizontal="center" vertical="center" wrapText="1"/>
    </xf>
    <xf numFmtId="40" fontId="14" fillId="11" borderId="57" xfId="0" applyNumberFormat="1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14" fillId="0" borderId="57" xfId="2" applyFont="1" applyFill="1" applyBorder="1" applyAlignment="1">
      <alignment horizontal="center" vertical="center" wrapText="1"/>
    </xf>
    <xf numFmtId="49" fontId="28" fillId="0" borderId="57" xfId="0" applyNumberFormat="1" applyFont="1" applyFill="1" applyBorder="1" applyAlignment="1">
      <alignment horizontal="left" vertical="center"/>
    </xf>
    <xf numFmtId="0" fontId="28" fillId="0" borderId="57" xfId="0" applyFont="1" applyFill="1" applyBorder="1" applyAlignment="1">
      <alignment horizontal="left" vertical="center" wrapText="1"/>
    </xf>
    <xf numFmtId="0" fontId="28" fillId="0" borderId="57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 wrapText="1"/>
    </xf>
    <xf numFmtId="43" fontId="28" fillId="0" borderId="57" xfId="6" applyFont="1" applyFill="1" applyBorder="1" applyAlignment="1">
      <alignment horizontal="right" vertical="center"/>
    </xf>
    <xf numFmtId="176" fontId="28" fillId="0" borderId="57" xfId="6" applyNumberFormat="1" applyFont="1" applyFill="1" applyBorder="1" applyAlignment="1">
      <alignment horizontal="right" vertical="center"/>
    </xf>
    <xf numFmtId="179" fontId="14" fillId="0" borderId="0" xfId="0" applyNumberFormat="1" applyFont="1" applyFill="1" applyBorder="1" applyAlignment="1">
      <alignment horizontal="center" vertical="center" wrapText="1"/>
    </xf>
    <xf numFmtId="179" fontId="24" fillId="0" borderId="57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0" fontId="24" fillId="0" borderId="19" xfId="0" applyFont="1" applyFill="1" applyBorder="1" applyAlignment="1">
      <alignment horizontal="center" vertical="center" wrapText="1"/>
    </xf>
    <xf numFmtId="49" fontId="14" fillId="0" borderId="57" xfId="0" applyNumberFormat="1" applyFont="1" applyFill="1" applyBorder="1" applyAlignment="1">
      <alignment horizontal="left" vertical="center"/>
    </xf>
    <xf numFmtId="0" fontId="14" fillId="0" borderId="57" xfId="0" applyFont="1" applyFill="1" applyBorder="1" applyAlignment="1">
      <alignment horizontal="left" vertical="center" wrapText="1"/>
    </xf>
    <xf numFmtId="0" fontId="14" fillId="0" borderId="57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 wrapText="1"/>
    </xf>
    <xf numFmtId="43" fontId="14" fillId="0" borderId="57" xfId="6" applyFont="1" applyFill="1" applyBorder="1" applyAlignment="1">
      <alignment horizontal="right" vertical="center"/>
    </xf>
    <xf numFmtId="176" fontId="14" fillId="0" borderId="57" xfId="6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4" fillId="0" borderId="0" xfId="0" applyFont="1" applyFill="1"/>
    <xf numFmtId="49" fontId="14" fillId="0" borderId="57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38" fontId="14" fillId="0" borderId="0" xfId="0" applyNumberFormat="1" applyFont="1" applyFill="1" applyBorder="1" applyAlignment="1">
      <alignment horizontal="center" vertical="center" wrapText="1"/>
    </xf>
    <xf numFmtId="40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14" fillId="0" borderId="57" xfId="0" applyFont="1" applyBorder="1"/>
    <xf numFmtId="0" fontId="14" fillId="9" borderId="57" xfId="0" applyFont="1" applyFill="1" applyBorder="1" applyAlignment="1">
      <alignment horizontal="center" vertical="center"/>
    </xf>
    <xf numFmtId="49" fontId="14" fillId="9" borderId="57" xfId="0" applyNumberFormat="1" applyFont="1" applyFill="1" applyBorder="1" applyAlignment="1">
      <alignment horizontal="center" vertical="center" wrapText="1"/>
    </xf>
    <xf numFmtId="0" fontId="14" fillId="9" borderId="57" xfId="0" applyNumberFormat="1" applyFont="1" applyFill="1" applyBorder="1" applyAlignment="1">
      <alignment horizontal="center" vertical="center" wrapText="1"/>
    </xf>
    <xf numFmtId="177" fontId="14" fillId="9" borderId="57" xfId="0" applyNumberFormat="1" applyFont="1" applyFill="1" applyBorder="1" applyAlignment="1">
      <alignment horizontal="center" vertical="center" wrapText="1"/>
    </xf>
    <xf numFmtId="38" fontId="14" fillId="9" borderId="57" xfId="0" applyNumberFormat="1" applyFont="1" applyFill="1" applyBorder="1" applyAlignment="1">
      <alignment horizontal="center" vertical="center" wrapText="1"/>
    </xf>
    <xf numFmtId="179" fontId="14" fillId="9" borderId="57" xfId="0" applyNumberFormat="1" applyFont="1" applyFill="1" applyBorder="1" applyAlignment="1">
      <alignment horizontal="center" vertical="center" wrapText="1"/>
    </xf>
    <xf numFmtId="0" fontId="14" fillId="9" borderId="57" xfId="0" applyFont="1" applyFill="1" applyBorder="1" applyAlignment="1">
      <alignment horizontal="center" vertical="center" wrapText="1"/>
    </xf>
    <xf numFmtId="0" fontId="24" fillId="9" borderId="57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14" fillId="0" borderId="57" xfId="0" applyNumberFormat="1" applyFont="1" applyFill="1" applyBorder="1" applyAlignment="1">
      <alignment horizontal="center" vertical="center"/>
    </xf>
    <xf numFmtId="178" fontId="14" fillId="0" borderId="57" xfId="3" applyNumberFormat="1" applyFont="1" applyFill="1" applyBorder="1" applyAlignment="1">
      <alignment horizontal="center" vertical="center"/>
    </xf>
    <xf numFmtId="49" fontId="14" fillId="11" borderId="57" xfId="0" applyNumberFormat="1" applyFont="1" applyFill="1" applyBorder="1" applyAlignment="1">
      <alignment horizontal="center" vertical="center" wrapText="1"/>
    </xf>
    <xf numFmtId="0" fontId="14" fillId="11" borderId="57" xfId="0" applyFont="1" applyFill="1" applyBorder="1" applyAlignment="1">
      <alignment horizontal="center" vertical="center" wrapText="1"/>
    </xf>
    <xf numFmtId="0" fontId="14" fillId="0" borderId="57" xfId="2" applyFont="1" applyFill="1" applyBorder="1" applyAlignment="1">
      <alignment horizontal="center" vertical="center"/>
    </xf>
    <xf numFmtId="178" fontId="14" fillId="0" borderId="57" xfId="3" applyNumberFormat="1" applyFont="1" applyFill="1" applyBorder="1" applyAlignment="1" applyProtection="1">
      <alignment horizontal="center" vertical="center"/>
    </xf>
    <xf numFmtId="0" fontId="14" fillId="0" borderId="57" xfId="3" applyFont="1" applyFill="1" applyBorder="1" applyAlignment="1" applyProtection="1">
      <alignment horizontal="center" vertical="center" wrapText="1"/>
      <protection locked="0"/>
    </xf>
    <xf numFmtId="178" fontId="14" fillId="0" borderId="57" xfId="3" applyNumberFormat="1" applyFont="1" applyFill="1" applyBorder="1" applyAlignment="1">
      <alignment horizontal="center" vertical="center" wrapText="1"/>
    </xf>
    <xf numFmtId="0" fontId="14" fillId="0" borderId="57" xfId="3" applyFont="1" applyFill="1" applyBorder="1" applyAlignment="1" applyProtection="1">
      <alignment horizontal="center" vertical="center" wrapText="1" shrinkToFit="1"/>
    </xf>
    <xf numFmtId="182" fontId="14" fillId="0" borderId="57" xfId="5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79" fontId="28" fillId="0" borderId="57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9" fontId="11" fillId="6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38" fontId="11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9" fontId="11" fillId="7" borderId="1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38" fontId="11" fillId="2" borderId="30" xfId="0" applyNumberFormat="1" applyFont="1" applyFill="1" applyBorder="1" applyAlignment="1">
      <alignment horizontal="center" vertical="center" wrapText="1"/>
    </xf>
    <xf numFmtId="177" fontId="11" fillId="2" borderId="30" xfId="0" applyNumberFormat="1" applyFont="1" applyFill="1" applyBorder="1" applyAlignment="1">
      <alignment horizontal="center" vertical="center" wrapText="1"/>
    </xf>
    <xf numFmtId="179" fontId="11" fillId="2" borderId="30" xfId="0" applyNumberFormat="1" applyFont="1" applyFill="1" applyBorder="1" applyAlignment="1">
      <alignment horizontal="center" vertical="center" wrapText="1"/>
    </xf>
    <xf numFmtId="179" fontId="11" fillId="6" borderId="30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79" fontId="11" fillId="8" borderId="1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 vertical="center" wrapText="1"/>
    </xf>
    <xf numFmtId="0" fontId="12" fillId="12" borderId="0" xfId="0" applyFont="1" applyFill="1" applyAlignment="1">
      <alignment horizontal="left" vertical="center" wrapText="1"/>
    </xf>
    <xf numFmtId="0" fontId="24" fillId="1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14" fillId="13" borderId="57" xfId="0" applyFont="1" applyFill="1" applyBorder="1" applyAlignment="1">
      <alignment horizontal="center" vertical="center" wrapText="1"/>
    </xf>
    <xf numFmtId="179" fontId="10" fillId="13" borderId="57" xfId="0" applyNumberFormat="1" applyFont="1" applyFill="1" applyBorder="1" applyAlignment="1">
      <alignment horizontal="center" vertical="center" wrapText="1"/>
    </xf>
    <xf numFmtId="0" fontId="10" fillId="13" borderId="53" xfId="0" applyFont="1" applyFill="1" applyBorder="1" applyAlignment="1">
      <alignment horizontal="center" vertical="center" wrapText="1"/>
    </xf>
    <xf numFmtId="0" fontId="24" fillId="13" borderId="0" xfId="0" applyFont="1" applyFill="1" applyAlignment="1">
      <alignment horizontal="left" vertical="center" wrapText="1"/>
    </xf>
    <xf numFmtId="0" fontId="11" fillId="12" borderId="1" xfId="0" applyFont="1" applyFill="1" applyBorder="1" applyAlignment="1">
      <alignment horizontal="center" vertical="center" wrapText="1"/>
    </xf>
    <xf numFmtId="38" fontId="11" fillId="12" borderId="1" xfId="0" applyNumberFormat="1" applyFont="1" applyFill="1" applyBorder="1" applyAlignment="1">
      <alignment horizontal="center" vertical="center" wrapText="1"/>
    </xf>
    <xf numFmtId="177" fontId="11" fillId="12" borderId="1" xfId="0" applyNumberFormat="1" applyFont="1" applyFill="1" applyBorder="1" applyAlignment="1">
      <alignment horizontal="center" vertical="center" wrapText="1"/>
    </xf>
    <xf numFmtId="179" fontId="11" fillId="12" borderId="1" xfId="0" applyNumberFormat="1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40" fontId="11" fillId="12" borderId="1" xfId="0" applyNumberFormat="1" applyFont="1" applyFill="1" applyBorder="1" applyAlignment="1">
      <alignment horizontal="center" vertical="center" wrapText="1"/>
    </xf>
    <xf numFmtId="40" fontId="11" fillId="12" borderId="4" xfId="0" applyNumberFormat="1" applyFont="1" applyFill="1" applyBorder="1" applyAlignment="1">
      <alignment horizontal="center" vertical="center" wrapText="1"/>
    </xf>
    <xf numFmtId="0" fontId="11" fillId="12" borderId="28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1" fillId="12" borderId="1" xfId="0" applyNumberFormat="1" applyFont="1" applyFill="1" applyBorder="1" applyAlignment="1">
      <alignment horizontal="center" vertical="center"/>
    </xf>
    <xf numFmtId="177" fontId="14" fillId="12" borderId="1" xfId="0" applyNumberFormat="1" applyFont="1" applyFill="1" applyBorder="1" applyAlignment="1">
      <alignment horizontal="center" vertical="center" wrapText="1"/>
    </xf>
    <xf numFmtId="0" fontId="14" fillId="12" borderId="1" xfId="0" applyNumberFormat="1" applyFont="1" applyFill="1" applyBorder="1" applyAlignment="1">
      <alignment horizontal="center" vertical="center"/>
    </xf>
    <xf numFmtId="177" fontId="10" fillId="12" borderId="1" xfId="0" applyNumberFormat="1" applyFont="1" applyFill="1" applyBorder="1" applyAlignment="1">
      <alignment horizontal="center" vertical="center" wrapText="1"/>
    </xf>
    <xf numFmtId="179" fontId="10" fillId="12" borderId="1" xfId="0" applyNumberFormat="1" applyFont="1" applyFill="1" applyBorder="1" applyAlignment="1">
      <alignment horizontal="center" vertical="center" wrapText="1"/>
    </xf>
    <xf numFmtId="0" fontId="10" fillId="12" borderId="39" xfId="0" applyFont="1" applyFill="1" applyBorder="1" applyAlignment="1">
      <alignment horizontal="center" vertical="center" wrapText="1"/>
    </xf>
    <xf numFmtId="0" fontId="11" fillId="12" borderId="1" xfId="0" applyNumberFormat="1" applyFont="1" applyFill="1" applyBorder="1" applyAlignment="1">
      <alignment horizontal="center"/>
    </xf>
    <xf numFmtId="0" fontId="13" fillId="12" borderId="0" xfId="0" applyFont="1" applyFill="1" applyAlignment="1">
      <alignment horizontal="left" vertical="center" wrapText="1"/>
    </xf>
    <xf numFmtId="38" fontId="10" fillId="2" borderId="33" xfId="0" applyNumberFormat="1" applyFont="1" applyFill="1" applyBorder="1" applyAlignment="1">
      <alignment horizontal="center" vertical="center" wrapText="1"/>
    </xf>
    <xf numFmtId="177" fontId="10" fillId="2" borderId="33" xfId="0" applyNumberFormat="1" applyFont="1" applyFill="1" applyBorder="1" applyAlignment="1">
      <alignment horizontal="center" vertical="center" wrapText="1"/>
    </xf>
    <xf numFmtId="179" fontId="10" fillId="2" borderId="33" xfId="0" applyNumberFormat="1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center" vertical="center" wrapText="1"/>
    </xf>
    <xf numFmtId="38" fontId="10" fillId="13" borderId="57" xfId="0" applyNumberFormat="1" applyFont="1" applyFill="1" applyBorder="1" applyAlignment="1">
      <alignment horizontal="center" vertical="center" wrapText="1"/>
    </xf>
    <xf numFmtId="177" fontId="10" fillId="13" borderId="57" xfId="0" applyNumberFormat="1" applyFont="1" applyFill="1" applyBorder="1" applyAlignment="1">
      <alignment horizontal="center" vertical="center" wrapText="1"/>
    </xf>
    <xf numFmtId="0" fontId="10" fillId="13" borderId="39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38" fontId="10" fillId="12" borderId="1" xfId="0" applyNumberFormat="1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7" fontId="10" fillId="0" borderId="11" xfId="0" applyNumberFormat="1" applyFont="1" applyFill="1" applyBorder="1" applyAlignment="1">
      <alignment horizontal="center" vertical="center" wrapText="1"/>
    </xf>
    <xf numFmtId="178" fontId="10" fillId="0" borderId="1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180" fontId="14" fillId="0" borderId="4" xfId="0" applyNumberFormat="1" applyFont="1" applyFill="1" applyBorder="1" applyAlignment="1">
      <alignment horizontal="center" vertical="center"/>
    </xf>
    <xf numFmtId="180" fontId="14" fillId="6" borderId="4" xfId="0" applyNumberFormat="1" applyFont="1" applyFill="1" applyBorder="1" applyAlignment="1">
      <alignment horizontal="center" vertical="center"/>
    </xf>
    <xf numFmtId="0" fontId="24" fillId="7" borderId="0" xfId="0" applyFont="1" applyFill="1" applyAlignment="1">
      <alignment horizontal="left" vertical="center" wrapText="1"/>
    </xf>
    <xf numFmtId="8" fontId="13" fillId="2" borderId="0" xfId="0" applyNumberFormat="1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2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horizontal="left" vertical="center" wrapText="1"/>
    </xf>
    <xf numFmtId="0" fontId="24" fillId="0" borderId="45" xfId="0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>
      <alignment horizontal="left" vertical="center" wrapText="1"/>
    </xf>
    <xf numFmtId="49" fontId="24" fillId="0" borderId="3" xfId="0" applyNumberFormat="1" applyFont="1" applyFill="1" applyBorder="1" applyAlignment="1">
      <alignment horizontal="left" vertical="center" wrapText="1"/>
    </xf>
    <xf numFmtId="49" fontId="24" fillId="0" borderId="28" xfId="0" applyNumberFormat="1" applyFont="1" applyFill="1" applyBorder="1" applyAlignment="1">
      <alignment horizontal="left" vertical="center" wrapText="1"/>
    </xf>
    <xf numFmtId="0" fontId="24" fillId="0" borderId="54" xfId="0" applyFont="1" applyFill="1" applyBorder="1" applyAlignment="1">
      <alignment horizontal="left" vertical="center" wrapText="1"/>
    </xf>
    <xf numFmtId="0" fontId="24" fillId="0" borderId="55" xfId="0" applyFont="1" applyFill="1" applyBorder="1" applyAlignment="1">
      <alignment horizontal="left" vertical="center" wrapText="1"/>
    </xf>
    <xf numFmtId="0" fontId="24" fillId="0" borderId="56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20" fillId="4" borderId="12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 wrapText="1"/>
    </xf>
    <xf numFmtId="8" fontId="13" fillId="2" borderId="0" xfId="0" applyNumberFormat="1" applyFont="1" applyFill="1" applyAlignment="1">
      <alignment horizontal="left" vertical="center" wrapText="1"/>
    </xf>
  </cellXfs>
  <cellStyles count="7">
    <cellStyle name="常规" xfId="0" builtinId="0"/>
    <cellStyle name="常规 3" xfId="2"/>
    <cellStyle name="常规_上汽4月别克 2 2" xfId="3"/>
    <cellStyle name="超链接" xfId="1" builtinId="8"/>
    <cellStyle name="货币 2" xfId="4"/>
    <cellStyle name="千位分隔" xfId="6" builtinId="3"/>
    <cellStyle name="千位分隔 2" xfId="5"/>
  </cellStyles>
  <dxfs count="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colors>
    <mruColors>
      <color rgb="FFFDC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1827741</xdr:colOff>
      <xdr:row>0</xdr:row>
      <xdr:rowOff>650860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0"/>
          <a:ext cx="2751666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1827741</xdr:colOff>
      <xdr:row>0</xdr:row>
      <xdr:rowOff>650860</xdr:rowOff>
    </xdr:to>
    <xdr:pic>
      <xdr:nvPicPr>
        <xdr:cNvPr id="3" name="图片 2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2678641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1827741</xdr:colOff>
      <xdr:row>0</xdr:row>
      <xdr:rowOff>783616</xdr:rowOff>
    </xdr:to>
    <xdr:pic>
      <xdr:nvPicPr>
        <xdr:cNvPr id="4" name="图片 3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170" y="0"/>
          <a:ext cx="2678911" cy="78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31"/>
  <sheetViews>
    <sheetView tabSelected="1" topLeftCell="A88" zoomScale="94" zoomScaleNormal="110" zoomScalePageLayoutView="110" workbookViewId="0">
      <selection activeCell="L26" sqref="L26"/>
    </sheetView>
  </sheetViews>
  <sheetFormatPr baseColWidth="10" defaultColWidth="9" defaultRowHeight="18" x14ac:dyDescent="0.25"/>
  <cols>
    <col min="1" max="1" width="2.83203125" style="46" customWidth="1"/>
    <col min="2" max="2" width="11.1640625" style="46" customWidth="1"/>
    <col min="3" max="3" width="33.6640625" style="46" customWidth="1"/>
    <col min="4" max="4" width="44.83203125" style="55" customWidth="1"/>
    <col min="5" max="5" width="15.33203125" style="56" customWidth="1"/>
    <col min="6" max="6" width="15.6640625" style="56" customWidth="1"/>
    <col min="7" max="7" width="10.33203125" style="57" customWidth="1"/>
    <col min="8" max="8" width="10.33203125" style="56" customWidth="1"/>
    <col min="9" max="9" width="11.33203125" style="46" customWidth="1"/>
    <col min="10" max="10" width="15.6640625" style="46" customWidth="1"/>
    <col min="11" max="11" width="40.6640625" style="46" bestFit="1" customWidth="1"/>
    <col min="12" max="12" width="22.5" style="140" customWidth="1"/>
    <col min="13" max="13" width="12.6640625" style="46" customWidth="1"/>
    <col min="14" max="14" width="12.33203125" style="46" customWidth="1"/>
    <col min="15" max="256" width="9" style="46"/>
    <col min="257" max="257" width="2.83203125" style="46" customWidth="1"/>
    <col min="258" max="258" width="9" style="46" customWidth="1"/>
    <col min="259" max="259" width="12.6640625" style="46" customWidth="1"/>
    <col min="260" max="260" width="11.33203125" style="46" customWidth="1"/>
    <col min="261" max="261" width="10.1640625" style="46" customWidth="1"/>
    <col min="262" max="262" width="18.1640625" style="46" customWidth="1"/>
    <col min="263" max="263" width="10.33203125" style="46" customWidth="1"/>
    <col min="264" max="265" width="8.83203125" style="46" customWidth="1"/>
    <col min="266" max="266" width="13.33203125" style="46" customWidth="1"/>
    <col min="267" max="267" width="12.6640625" style="46" customWidth="1"/>
    <col min="268" max="268" width="11.33203125" style="46" customWidth="1"/>
    <col min="269" max="269" width="12.6640625" style="46" customWidth="1"/>
    <col min="270" max="270" width="12.33203125" style="46" customWidth="1"/>
    <col min="271" max="512" width="9" style="46"/>
    <col min="513" max="513" width="2.83203125" style="46" customWidth="1"/>
    <col min="514" max="514" width="9" style="46" customWidth="1"/>
    <col min="515" max="515" width="12.6640625" style="46" customWidth="1"/>
    <col min="516" max="516" width="11.33203125" style="46" customWidth="1"/>
    <col min="517" max="517" width="10.1640625" style="46" customWidth="1"/>
    <col min="518" max="518" width="18.1640625" style="46" customWidth="1"/>
    <col min="519" max="519" width="10.33203125" style="46" customWidth="1"/>
    <col min="520" max="521" width="8.83203125" style="46" customWidth="1"/>
    <col min="522" max="522" width="13.33203125" style="46" customWidth="1"/>
    <col min="523" max="523" width="12.6640625" style="46" customWidth="1"/>
    <col min="524" max="524" width="11.33203125" style="46" customWidth="1"/>
    <col min="525" max="525" width="12.6640625" style="46" customWidth="1"/>
    <col min="526" max="526" width="12.33203125" style="46" customWidth="1"/>
    <col min="527" max="768" width="9" style="46"/>
    <col min="769" max="769" width="2.83203125" style="46" customWidth="1"/>
    <col min="770" max="770" width="9" style="46" customWidth="1"/>
    <col min="771" max="771" width="12.6640625" style="46" customWidth="1"/>
    <col min="772" max="772" width="11.33203125" style="46" customWidth="1"/>
    <col min="773" max="773" width="10.1640625" style="46" customWidth="1"/>
    <col min="774" max="774" width="18.1640625" style="46" customWidth="1"/>
    <col min="775" max="775" width="10.33203125" style="46" customWidth="1"/>
    <col min="776" max="777" width="8.83203125" style="46" customWidth="1"/>
    <col min="778" max="778" width="13.33203125" style="46" customWidth="1"/>
    <col min="779" max="779" width="12.6640625" style="46" customWidth="1"/>
    <col min="780" max="780" width="11.33203125" style="46" customWidth="1"/>
    <col min="781" max="781" width="12.6640625" style="46" customWidth="1"/>
    <col min="782" max="782" width="12.33203125" style="46" customWidth="1"/>
    <col min="783" max="1024" width="9" style="46"/>
    <col min="1025" max="1025" width="2.83203125" style="46" customWidth="1"/>
    <col min="1026" max="1026" width="9" style="46" customWidth="1"/>
    <col min="1027" max="1027" width="12.6640625" style="46" customWidth="1"/>
    <col min="1028" max="1028" width="11.33203125" style="46" customWidth="1"/>
    <col min="1029" max="1029" width="10.1640625" style="46" customWidth="1"/>
    <col min="1030" max="1030" width="18.1640625" style="46" customWidth="1"/>
    <col min="1031" max="1031" width="10.33203125" style="46" customWidth="1"/>
    <col min="1032" max="1033" width="8.83203125" style="46" customWidth="1"/>
    <col min="1034" max="1034" width="13.33203125" style="46" customWidth="1"/>
    <col min="1035" max="1035" width="12.6640625" style="46" customWidth="1"/>
    <col min="1036" max="1036" width="11.33203125" style="46" customWidth="1"/>
    <col min="1037" max="1037" width="12.6640625" style="46" customWidth="1"/>
    <col min="1038" max="1038" width="12.33203125" style="46" customWidth="1"/>
    <col min="1039" max="1280" width="9" style="46"/>
    <col min="1281" max="1281" width="2.83203125" style="46" customWidth="1"/>
    <col min="1282" max="1282" width="9" style="46" customWidth="1"/>
    <col min="1283" max="1283" width="12.6640625" style="46" customWidth="1"/>
    <col min="1284" max="1284" width="11.33203125" style="46" customWidth="1"/>
    <col min="1285" max="1285" width="10.1640625" style="46" customWidth="1"/>
    <col min="1286" max="1286" width="18.1640625" style="46" customWidth="1"/>
    <col min="1287" max="1287" width="10.33203125" style="46" customWidth="1"/>
    <col min="1288" max="1289" width="8.83203125" style="46" customWidth="1"/>
    <col min="1290" max="1290" width="13.33203125" style="46" customWidth="1"/>
    <col min="1291" max="1291" width="12.6640625" style="46" customWidth="1"/>
    <col min="1292" max="1292" width="11.33203125" style="46" customWidth="1"/>
    <col min="1293" max="1293" width="12.6640625" style="46" customWidth="1"/>
    <col min="1294" max="1294" width="12.33203125" style="46" customWidth="1"/>
    <col min="1295" max="1536" width="9" style="46"/>
    <col min="1537" max="1537" width="2.83203125" style="46" customWidth="1"/>
    <col min="1538" max="1538" width="9" style="46" customWidth="1"/>
    <col min="1539" max="1539" width="12.6640625" style="46" customWidth="1"/>
    <col min="1540" max="1540" width="11.33203125" style="46" customWidth="1"/>
    <col min="1541" max="1541" width="10.1640625" style="46" customWidth="1"/>
    <col min="1542" max="1542" width="18.1640625" style="46" customWidth="1"/>
    <col min="1543" max="1543" width="10.33203125" style="46" customWidth="1"/>
    <col min="1544" max="1545" width="8.83203125" style="46" customWidth="1"/>
    <col min="1546" max="1546" width="13.33203125" style="46" customWidth="1"/>
    <col min="1547" max="1547" width="12.6640625" style="46" customWidth="1"/>
    <col min="1548" max="1548" width="11.33203125" style="46" customWidth="1"/>
    <col min="1549" max="1549" width="12.6640625" style="46" customWidth="1"/>
    <col min="1550" max="1550" width="12.33203125" style="46" customWidth="1"/>
    <col min="1551" max="1792" width="9" style="46"/>
    <col min="1793" max="1793" width="2.83203125" style="46" customWidth="1"/>
    <col min="1794" max="1794" width="9" style="46" customWidth="1"/>
    <col min="1795" max="1795" width="12.6640625" style="46" customWidth="1"/>
    <col min="1796" max="1796" width="11.33203125" style="46" customWidth="1"/>
    <col min="1797" max="1797" width="10.1640625" style="46" customWidth="1"/>
    <col min="1798" max="1798" width="18.1640625" style="46" customWidth="1"/>
    <col min="1799" max="1799" width="10.33203125" style="46" customWidth="1"/>
    <col min="1800" max="1801" width="8.83203125" style="46" customWidth="1"/>
    <col min="1802" max="1802" width="13.33203125" style="46" customWidth="1"/>
    <col min="1803" max="1803" width="12.6640625" style="46" customWidth="1"/>
    <col min="1804" max="1804" width="11.33203125" style="46" customWidth="1"/>
    <col min="1805" max="1805" width="12.6640625" style="46" customWidth="1"/>
    <col min="1806" max="1806" width="12.33203125" style="46" customWidth="1"/>
    <col min="1807" max="2048" width="9" style="46"/>
    <col min="2049" max="2049" width="2.83203125" style="46" customWidth="1"/>
    <col min="2050" max="2050" width="9" style="46" customWidth="1"/>
    <col min="2051" max="2051" width="12.6640625" style="46" customWidth="1"/>
    <col min="2052" max="2052" width="11.33203125" style="46" customWidth="1"/>
    <col min="2053" max="2053" width="10.1640625" style="46" customWidth="1"/>
    <col min="2054" max="2054" width="18.1640625" style="46" customWidth="1"/>
    <col min="2055" max="2055" width="10.33203125" style="46" customWidth="1"/>
    <col min="2056" max="2057" width="8.83203125" style="46" customWidth="1"/>
    <col min="2058" max="2058" width="13.33203125" style="46" customWidth="1"/>
    <col min="2059" max="2059" width="12.6640625" style="46" customWidth="1"/>
    <col min="2060" max="2060" width="11.33203125" style="46" customWidth="1"/>
    <col min="2061" max="2061" width="12.6640625" style="46" customWidth="1"/>
    <col min="2062" max="2062" width="12.33203125" style="46" customWidth="1"/>
    <col min="2063" max="2304" width="9" style="46"/>
    <col min="2305" max="2305" width="2.83203125" style="46" customWidth="1"/>
    <col min="2306" max="2306" width="9" style="46" customWidth="1"/>
    <col min="2307" max="2307" width="12.6640625" style="46" customWidth="1"/>
    <col min="2308" max="2308" width="11.33203125" style="46" customWidth="1"/>
    <col min="2309" max="2309" width="10.1640625" style="46" customWidth="1"/>
    <col min="2310" max="2310" width="18.1640625" style="46" customWidth="1"/>
    <col min="2311" max="2311" width="10.33203125" style="46" customWidth="1"/>
    <col min="2312" max="2313" width="8.83203125" style="46" customWidth="1"/>
    <col min="2314" max="2314" width="13.33203125" style="46" customWidth="1"/>
    <col min="2315" max="2315" width="12.6640625" style="46" customWidth="1"/>
    <col min="2316" max="2316" width="11.33203125" style="46" customWidth="1"/>
    <col min="2317" max="2317" width="12.6640625" style="46" customWidth="1"/>
    <col min="2318" max="2318" width="12.33203125" style="46" customWidth="1"/>
    <col min="2319" max="2560" width="9" style="46"/>
    <col min="2561" max="2561" width="2.83203125" style="46" customWidth="1"/>
    <col min="2562" max="2562" width="9" style="46" customWidth="1"/>
    <col min="2563" max="2563" width="12.6640625" style="46" customWidth="1"/>
    <col min="2564" max="2564" width="11.33203125" style="46" customWidth="1"/>
    <col min="2565" max="2565" width="10.1640625" style="46" customWidth="1"/>
    <col min="2566" max="2566" width="18.1640625" style="46" customWidth="1"/>
    <col min="2567" max="2567" width="10.33203125" style="46" customWidth="1"/>
    <col min="2568" max="2569" width="8.83203125" style="46" customWidth="1"/>
    <col min="2570" max="2570" width="13.33203125" style="46" customWidth="1"/>
    <col min="2571" max="2571" width="12.6640625" style="46" customWidth="1"/>
    <col min="2572" max="2572" width="11.33203125" style="46" customWidth="1"/>
    <col min="2573" max="2573" width="12.6640625" style="46" customWidth="1"/>
    <col min="2574" max="2574" width="12.33203125" style="46" customWidth="1"/>
    <col min="2575" max="2816" width="9" style="46"/>
    <col min="2817" max="2817" width="2.83203125" style="46" customWidth="1"/>
    <col min="2818" max="2818" width="9" style="46" customWidth="1"/>
    <col min="2819" max="2819" width="12.6640625" style="46" customWidth="1"/>
    <col min="2820" max="2820" width="11.33203125" style="46" customWidth="1"/>
    <col min="2821" max="2821" width="10.1640625" style="46" customWidth="1"/>
    <col min="2822" max="2822" width="18.1640625" style="46" customWidth="1"/>
    <col min="2823" max="2823" width="10.33203125" style="46" customWidth="1"/>
    <col min="2824" max="2825" width="8.83203125" style="46" customWidth="1"/>
    <col min="2826" max="2826" width="13.33203125" style="46" customWidth="1"/>
    <col min="2827" max="2827" width="12.6640625" style="46" customWidth="1"/>
    <col min="2828" max="2828" width="11.33203125" style="46" customWidth="1"/>
    <col min="2829" max="2829" width="12.6640625" style="46" customWidth="1"/>
    <col min="2830" max="2830" width="12.33203125" style="46" customWidth="1"/>
    <col min="2831" max="3072" width="9" style="46"/>
    <col min="3073" max="3073" width="2.83203125" style="46" customWidth="1"/>
    <col min="3074" max="3074" width="9" style="46" customWidth="1"/>
    <col min="3075" max="3075" width="12.6640625" style="46" customWidth="1"/>
    <col min="3076" max="3076" width="11.33203125" style="46" customWidth="1"/>
    <col min="3077" max="3077" width="10.1640625" style="46" customWidth="1"/>
    <col min="3078" max="3078" width="18.1640625" style="46" customWidth="1"/>
    <col min="3079" max="3079" width="10.33203125" style="46" customWidth="1"/>
    <col min="3080" max="3081" width="8.83203125" style="46" customWidth="1"/>
    <col min="3082" max="3082" width="13.33203125" style="46" customWidth="1"/>
    <col min="3083" max="3083" width="12.6640625" style="46" customWidth="1"/>
    <col min="3084" max="3084" width="11.33203125" style="46" customWidth="1"/>
    <col min="3085" max="3085" width="12.6640625" style="46" customWidth="1"/>
    <col min="3086" max="3086" width="12.33203125" style="46" customWidth="1"/>
    <col min="3087" max="3328" width="9" style="46"/>
    <col min="3329" max="3329" width="2.83203125" style="46" customWidth="1"/>
    <col min="3330" max="3330" width="9" style="46" customWidth="1"/>
    <col min="3331" max="3331" width="12.6640625" style="46" customWidth="1"/>
    <col min="3332" max="3332" width="11.33203125" style="46" customWidth="1"/>
    <col min="3333" max="3333" width="10.1640625" style="46" customWidth="1"/>
    <col min="3334" max="3334" width="18.1640625" style="46" customWidth="1"/>
    <col min="3335" max="3335" width="10.33203125" style="46" customWidth="1"/>
    <col min="3336" max="3337" width="8.83203125" style="46" customWidth="1"/>
    <col min="3338" max="3338" width="13.33203125" style="46" customWidth="1"/>
    <col min="3339" max="3339" width="12.6640625" style="46" customWidth="1"/>
    <col min="3340" max="3340" width="11.33203125" style="46" customWidth="1"/>
    <col min="3341" max="3341" width="12.6640625" style="46" customWidth="1"/>
    <col min="3342" max="3342" width="12.33203125" style="46" customWidth="1"/>
    <col min="3343" max="3584" width="9" style="46"/>
    <col min="3585" max="3585" width="2.83203125" style="46" customWidth="1"/>
    <col min="3586" max="3586" width="9" style="46" customWidth="1"/>
    <col min="3587" max="3587" width="12.6640625" style="46" customWidth="1"/>
    <col min="3588" max="3588" width="11.33203125" style="46" customWidth="1"/>
    <col min="3589" max="3589" width="10.1640625" style="46" customWidth="1"/>
    <col min="3590" max="3590" width="18.1640625" style="46" customWidth="1"/>
    <col min="3591" max="3591" width="10.33203125" style="46" customWidth="1"/>
    <col min="3592" max="3593" width="8.83203125" style="46" customWidth="1"/>
    <col min="3594" max="3594" width="13.33203125" style="46" customWidth="1"/>
    <col min="3595" max="3595" width="12.6640625" style="46" customWidth="1"/>
    <col min="3596" max="3596" width="11.33203125" style="46" customWidth="1"/>
    <col min="3597" max="3597" width="12.6640625" style="46" customWidth="1"/>
    <col min="3598" max="3598" width="12.33203125" style="46" customWidth="1"/>
    <col min="3599" max="3840" width="9" style="46"/>
    <col min="3841" max="3841" width="2.83203125" style="46" customWidth="1"/>
    <col min="3842" max="3842" width="9" style="46" customWidth="1"/>
    <col min="3843" max="3843" width="12.6640625" style="46" customWidth="1"/>
    <col min="3844" max="3844" width="11.33203125" style="46" customWidth="1"/>
    <col min="3845" max="3845" width="10.1640625" style="46" customWidth="1"/>
    <col min="3846" max="3846" width="18.1640625" style="46" customWidth="1"/>
    <col min="3847" max="3847" width="10.33203125" style="46" customWidth="1"/>
    <col min="3848" max="3849" width="8.83203125" style="46" customWidth="1"/>
    <col min="3850" max="3850" width="13.33203125" style="46" customWidth="1"/>
    <col min="3851" max="3851" width="12.6640625" style="46" customWidth="1"/>
    <col min="3852" max="3852" width="11.33203125" style="46" customWidth="1"/>
    <col min="3853" max="3853" width="12.6640625" style="46" customWidth="1"/>
    <col min="3854" max="3854" width="12.33203125" style="46" customWidth="1"/>
    <col min="3855" max="4096" width="9" style="46"/>
    <col min="4097" max="4097" width="2.83203125" style="46" customWidth="1"/>
    <col min="4098" max="4098" width="9" style="46" customWidth="1"/>
    <col min="4099" max="4099" width="12.6640625" style="46" customWidth="1"/>
    <col min="4100" max="4100" width="11.33203125" style="46" customWidth="1"/>
    <col min="4101" max="4101" width="10.1640625" style="46" customWidth="1"/>
    <col min="4102" max="4102" width="18.1640625" style="46" customWidth="1"/>
    <col min="4103" max="4103" width="10.33203125" style="46" customWidth="1"/>
    <col min="4104" max="4105" width="8.83203125" style="46" customWidth="1"/>
    <col min="4106" max="4106" width="13.33203125" style="46" customWidth="1"/>
    <col min="4107" max="4107" width="12.6640625" style="46" customWidth="1"/>
    <col min="4108" max="4108" width="11.33203125" style="46" customWidth="1"/>
    <col min="4109" max="4109" width="12.6640625" style="46" customWidth="1"/>
    <col min="4110" max="4110" width="12.33203125" style="46" customWidth="1"/>
    <col min="4111" max="4352" width="9" style="46"/>
    <col min="4353" max="4353" width="2.83203125" style="46" customWidth="1"/>
    <col min="4354" max="4354" width="9" style="46" customWidth="1"/>
    <col min="4355" max="4355" width="12.6640625" style="46" customWidth="1"/>
    <col min="4356" max="4356" width="11.33203125" style="46" customWidth="1"/>
    <col min="4357" max="4357" width="10.1640625" style="46" customWidth="1"/>
    <col min="4358" max="4358" width="18.1640625" style="46" customWidth="1"/>
    <col min="4359" max="4359" width="10.33203125" style="46" customWidth="1"/>
    <col min="4360" max="4361" width="8.83203125" style="46" customWidth="1"/>
    <col min="4362" max="4362" width="13.33203125" style="46" customWidth="1"/>
    <col min="4363" max="4363" width="12.6640625" style="46" customWidth="1"/>
    <col min="4364" max="4364" width="11.33203125" style="46" customWidth="1"/>
    <col min="4365" max="4365" width="12.6640625" style="46" customWidth="1"/>
    <col min="4366" max="4366" width="12.33203125" style="46" customWidth="1"/>
    <col min="4367" max="4608" width="9" style="46"/>
    <col min="4609" max="4609" width="2.83203125" style="46" customWidth="1"/>
    <col min="4610" max="4610" width="9" style="46" customWidth="1"/>
    <col min="4611" max="4611" width="12.6640625" style="46" customWidth="1"/>
    <col min="4612" max="4612" width="11.33203125" style="46" customWidth="1"/>
    <col min="4613" max="4613" width="10.1640625" style="46" customWidth="1"/>
    <col min="4614" max="4614" width="18.1640625" style="46" customWidth="1"/>
    <col min="4615" max="4615" width="10.33203125" style="46" customWidth="1"/>
    <col min="4616" max="4617" width="8.83203125" style="46" customWidth="1"/>
    <col min="4618" max="4618" width="13.33203125" style="46" customWidth="1"/>
    <col min="4619" max="4619" width="12.6640625" style="46" customWidth="1"/>
    <col min="4620" max="4620" width="11.33203125" style="46" customWidth="1"/>
    <col min="4621" max="4621" width="12.6640625" style="46" customWidth="1"/>
    <col min="4622" max="4622" width="12.33203125" style="46" customWidth="1"/>
    <col min="4623" max="4864" width="9" style="46"/>
    <col min="4865" max="4865" width="2.83203125" style="46" customWidth="1"/>
    <col min="4866" max="4866" width="9" style="46" customWidth="1"/>
    <col min="4867" max="4867" width="12.6640625" style="46" customWidth="1"/>
    <col min="4868" max="4868" width="11.33203125" style="46" customWidth="1"/>
    <col min="4869" max="4869" width="10.1640625" style="46" customWidth="1"/>
    <col min="4870" max="4870" width="18.1640625" style="46" customWidth="1"/>
    <col min="4871" max="4871" width="10.33203125" style="46" customWidth="1"/>
    <col min="4872" max="4873" width="8.83203125" style="46" customWidth="1"/>
    <col min="4874" max="4874" width="13.33203125" style="46" customWidth="1"/>
    <col min="4875" max="4875" width="12.6640625" style="46" customWidth="1"/>
    <col min="4876" max="4876" width="11.33203125" style="46" customWidth="1"/>
    <col min="4877" max="4877" width="12.6640625" style="46" customWidth="1"/>
    <col min="4878" max="4878" width="12.33203125" style="46" customWidth="1"/>
    <col min="4879" max="5120" width="9" style="46"/>
    <col min="5121" max="5121" width="2.83203125" style="46" customWidth="1"/>
    <col min="5122" max="5122" width="9" style="46" customWidth="1"/>
    <col min="5123" max="5123" width="12.6640625" style="46" customWidth="1"/>
    <col min="5124" max="5124" width="11.33203125" style="46" customWidth="1"/>
    <col min="5125" max="5125" width="10.1640625" style="46" customWidth="1"/>
    <col min="5126" max="5126" width="18.1640625" style="46" customWidth="1"/>
    <col min="5127" max="5127" width="10.33203125" style="46" customWidth="1"/>
    <col min="5128" max="5129" width="8.83203125" style="46" customWidth="1"/>
    <col min="5130" max="5130" width="13.33203125" style="46" customWidth="1"/>
    <col min="5131" max="5131" width="12.6640625" style="46" customWidth="1"/>
    <col min="5132" max="5132" width="11.33203125" style="46" customWidth="1"/>
    <col min="5133" max="5133" width="12.6640625" style="46" customWidth="1"/>
    <col min="5134" max="5134" width="12.33203125" style="46" customWidth="1"/>
    <col min="5135" max="5376" width="9" style="46"/>
    <col min="5377" max="5377" width="2.83203125" style="46" customWidth="1"/>
    <col min="5378" max="5378" width="9" style="46" customWidth="1"/>
    <col min="5379" max="5379" width="12.6640625" style="46" customWidth="1"/>
    <col min="5380" max="5380" width="11.33203125" style="46" customWidth="1"/>
    <col min="5381" max="5381" width="10.1640625" style="46" customWidth="1"/>
    <col min="5382" max="5382" width="18.1640625" style="46" customWidth="1"/>
    <col min="5383" max="5383" width="10.33203125" style="46" customWidth="1"/>
    <col min="5384" max="5385" width="8.83203125" style="46" customWidth="1"/>
    <col min="5386" max="5386" width="13.33203125" style="46" customWidth="1"/>
    <col min="5387" max="5387" width="12.6640625" style="46" customWidth="1"/>
    <col min="5388" max="5388" width="11.33203125" style="46" customWidth="1"/>
    <col min="5389" max="5389" width="12.6640625" style="46" customWidth="1"/>
    <col min="5390" max="5390" width="12.33203125" style="46" customWidth="1"/>
    <col min="5391" max="5632" width="9" style="46"/>
    <col min="5633" max="5633" width="2.83203125" style="46" customWidth="1"/>
    <col min="5634" max="5634" width="9" style="46" customWidth="1"/>
    <col min="5635" max="5635" width="12.6640625" style="46" customWidth="1"/>
    <col min="5636" max="5636" width="11.33203125" style="46" customWidth="1"/>
    <col min="5637" max="5637" width="10.1640625" style="46" customWidth="1"/>
    <col min="5638" max="5638" width="18.1640625" style="46" customWidth="1"/>
    <col min="5639" max="5639" width="10.33203125" style="46" customWidth="1"/>
    <col min="5640" max="5641" width="8.83203125" style="46" customWidth="1"/>
    <col min="5642" max="5642" width="13.33203125" style="46" customWidth="1"/>
    <col min="5643" max="5643" width="12.6640625" style="46" customWidth="1"/>
    <col min="5644" max="5644" width="11.33203125" style="46" customWidth="1"/>
    <col min="5645" max="5645" width="12.6640625" style="46" customWidth="1"/>
    <col min="5646" max="5646" width="12.33203125" style="46" customWidth="1"/>
    <col min="5647" max="5888" width="9" style="46"/>
    <col min="5889" max="5889" width="2.83203125" style="46" customWidth="1"/>
    <col min="5890" max="5890" width="9" style="46" customWidth="1"/>
    <col min="5891" max="5891" width="12.6640625" style="46" customWidth="1"/>
    <col min="5892" max="5892" width="11.33203125" style="46" customWidth="1"/>
    <col min="5893" max="5893" width="10.1640625" style="46" customWidth="1"/>
    <col min="5894" max="5894" width="18.1640625" style="46" customWidth="1"/>
    <col min="5895" max="5895" width="10.33203125" style="46" customWidth="1"/>
    <col min="5896" max="5897" width="8.83203125" style="46" customWidth="1"/>
    <col min="5898" max="5898" width="13.33203125" style="46" customWidth="1"/>
    <col min="5899" max="5899" width="12.6640625" style="46" customWidth="1"/>
    <col min="5900" max="5900" width="11.33203125" style="46" customWidth="1"/>
    <col min="5901" max="5901" width="12.6640625" style="46" customWidth="1"/>
    <col min="5902" max="5902" width="12.33203125" style="46" customWidth="1"/>
    <col min="5903" max="6144" width="9" style="46"/>
    <col min="6145" max="6145" width="2.83203125" style="46" customWidth="1"/>
    <col min="6146" max="6146" width="9" style="46" customWidth="1"/>
    <col min="6147" max="6147" width="12.6640625" style="46" customWidth="1"/>
    <col min="6148" max="6148" width="11.33203125" style="46" customWidth="1"/>
    <col min="6149" max="6149" width="10.1640625" style="46" customWidth="1"/>
    <col min="6150" max="6150" width="18.1640625" style="46" customWidth="1"/>
    <col min="6151" max="6151" width="10.33203125" style="46" customWidth="1"/>
    <col min="6152" max="6153" width="8.83203125" style="46" customWidth="1"/>
    <col min="6154" max="6154" width="13.33203125" style="46" customWidth="1"/>
    <col min="6155" max="6155" width="12.6640625" style="46" customWidth="1"/>
    <col min="6156" max="6156" width="11.33203125" style="46" customWidth="1"/>
    <col min="6157" max="6157" width="12.6640625" style="46" customWidth="1"/>
    <col min="6158" max="6158" width="12.33203125" style="46" customWidth="1"/>
    <col min="6159" max="6400" width="9" style="46"/>
    <col min="6401" max="6401" width="2.83203125" style="46" customWidth="1"/>
    <col min="6402" max="6402" width="9" style="46" customWidth="1"/>
    <col min="6403" max="6403" width="12.6640625" style="46" customWidth="1"/>
    <col min="6404" max="6404" width="11.33203125" style="46" customWidth="1"/>
    <col min="6405" max="6405" width="10.1640625" style="46" customWidth="1"/>
    <col min="6406" max="6406" width="18.1640625" style="46" customWidth="1"/>
    <col min="6407" max="6407" width="10.33203125" style="46" customWidth="1"/>
    <col min="6408" max="6409" width="8.83203125" style="46" customWidth="1"/>
    <col min="6410" max="6410" width="13.33203125" style="46" customWidth="1"/>
    <col min="6411" max="6411" width="12.6640625" style="46" customWidth="1"/>
    <col min="6412" max="6412" width="11.33203125" style="46" customWidth="1"/>
    <col min="6413" max="6413" width="12.6640625" style="46" customWidth="1"/>
    <col min="6414" max="6414" width="12.33203125" style="46" customWidth="1"/>
    <col min="6415" max="6656" width="9" style="46"/>
    <col min="6657" max="6657" width="2.83203125" style="46" customWidth="1"/>
    <col min="6658" max="6658" width="9" style="46" customWidth="1"/>
    <col min="6659" max="6659" width="12.6640625" style="46" customWidth="1"/>
    <col min="6660" max="6660" width="11.33203125" style="46" customWidth="1"/>
    <col min="6661" max="6661" width="10.1640625" style="46" customWidth="1"/>
    <col min="6662" max="6662" width="18.1640625" style="46" customWidth="1"/>
    <col min="6663" max="6663" width="10.33203125" style="46" customWidth="1"/>
    <col min="6664" max="6665" width="8.83203125" style="46" customWidth="1"/>
    <col min="6666" max="6666" width="13.33203125" style="46" customWidth="1"/>
    <col min="6667" max="6667" width="12.6640625" style="46" customWidth="1"/>
    <col min="6668" max="6668" width="11.33203125" style="46" customWidth="1"/>
    <col min="6669" max="6669" width="12.6640625" style="46" customWidth="1"/>
    <col min="6670" max="6670" width="12.33203125" style="46" customWidth="1"/>
    <col min="6671" max="6912" width="9" style="46"/>
    <col min="6913" max="6913" width="2.83203125" style="46" customWidth="1"/>
    <col min="6914" max="6914" width="9" style="46" customWidth="1"/>
    <col min="6915" max="6915" width="12.6640625" style="46" customWidth="1"/>
    <col min="6916" max="6916" width="11.33203125" style="46" customWidth="1"/>
    <col min="6917" max="6917" width="10.1640625" style="46" customWidth="1"/>
    <col min="6918" max="6918" width="18.1640625" style="46" customWidth="1"/>
    <col min="6919" max="6919" width="10.33203125" style="46" customWidth="1"/>
    <col min="6920" max="6921" width="8.83203125" style="46" customWidth="1"/>
    <col min="6922" max="6922" width="13.33203125" style="46" customWidth="1"/>
    <col min="6923" max="6923" width="12.6640625" style="46" customWidth="1"/>
    <col min="6924" max="6924" width="11.33203125" style="46" customWidth="1"/>
    <col min="6925" max="6925" width="12.6640625" style="46" customWidth="1"/>
    <col min="6926" max="6926" width="12.33203125" style="46" customWidth="1"/>
    <col min="6927" max="7168" width="9" style="46"/>
    <col min="7169" max="7169" width="2.83203125" style="46" customWidth="1"/>
    <col min="7170" max="7170" width="9" style="46" customWidth="1"/>
    <col min="7171" max="7171" width="12.6640625" style="46" customWidth="1"/>
    <col min="7172" max="7172" width="11.33203125" style="46" customWidth="1"/>
    <col min="7173" max="7173" width="10.1640625" style="46" customWidth="1"/>
    <col min="7174" max="7174" width="18.1640625" style="46" customWidth="1"/>
    <col min="7175" max="7175" width="10.33203125" style="46" customWidth="1"/>
    <col min="7176" max="7177" width="8.83203125" style="46" customWidth="1"/>
    <col min="7178" max="7178" width="13.33203125" style="46" customWidth="1"/>
    <col min="7179" max="7179" width="12.6640625" style="46" customWidth="1"/>
    <col min="7180" max="7180" width="11.33203125" style="46" customWidth="1"/>
    <col min="7181" max="7181" width="12.6640625" style="46" customWidth="1"/>
    <col min="7182" max="7182" width="12.33203125" style="46" customWidth="1"/>
    <col min="7183" max="7424" width="9" style="46"/>
    <col min="7425" max="7425" width="2.83203125" style="46" customWidth="1"/>
    <col min="7426" max="7426" width="9" style="46" customWidth="1"/>
    <col min="7427" max="7427" width="12.6640625" style="46" customWidth="1"/>
    <col min="7428" max="7428" width="11.33203125" style="46" customWidth="1"/>
    <col min="7429" max="7429" width="10.1640625" style="46" customWidth="1"/>
    <col min="7430" max="7430" width="18.1640625" style="46" customWidth="1"/>
    <col min="7431" max="7431" width="10.33203125" style="46" customWidth="1"/>
    <col min="7432" max="7433" width="8.83203125" style="46" customWidth="1"/>
    <col min="7434" max="7434" width="13.33203125" style="46" customWidth="1"/>
    <col min="7435" max="7435" width="12.6640625" style="46" customWidth="1"/>
    <col min="7436" max="7436" width="11.33203125" style="46" customWidth="1"/>
    <col min="7437" max="7437" width="12.6640625" style="46" customWidth="1"/>
    <col min="7438" max="7438" width="12.33203125" style="46" customWidth="1"/>
    <col min="7439" max="7680" width="9" style="46"/>
    <col min="7681" max="7681" width="2.83203125" style="46" customWidth="1"/>
    <col min="7682" max="7682" width="9" style="46" customWidth="1"/>
    <col min="7683" max="7683" width="12.6640625" style="46" customWidth="1"/>
    <col min="7684" max="7684" width="11.33203125" style="46" customWidth="1"/>
    <col min="7685" max="7685" width="10.1640625" style="46" customWidth="1"/>
    <col min="7686" max="7686" width="18.1640625" style="46" customWidth="1"/>
    <col min="7687" max="7687" width="10.33203125" style="46" customWidth="1"/>
    <col min="7688" max="7689" width="8.83203125" style="46" customWidth="1"/>
    <col min="7690" max="7690" width="13.33203125" style="46" customWidth="1"/>
    <col min="7691" max="7691" width="12.6640625" style="46" customWidth="1"/>
    <col min="7692" max="7692" width="11.33203125" style="46" customWidth="1"/>
    <col min="7693" max="7693" width="12.6640625" style="46" customWidth="1"/>
    <col min="7694" max="7694" width="12.33203125" style="46" customWidth="1"/>
    <col min="7695" max="7936" width="9" style="46"/>
    <col min="7937" max="7937" width="2.83203125" style="46" customWidth="1"/>
    <col min="7938" max="7938" width="9" style="46" customWidth="1"/>
    <col min="7939" max="7939" width="12.6640625" style="46" customWidth="1"/>
    <col min="7940" max="7940" width="11.33203125" style="46" customWidth="1"/>
    <col min="7941" max="7941" width="10.1640625" style="46" customWidth="1"/>
    <col min="7942" max="7942" width="18.1640625" style="46" customWidth="1"/>
    <col min="7943" max="7943" width="10.33203125" style="46" customWidth="1"/>
    <col min="7944" max="7945" width="8.83203125" style="46" customWidth="1"/>
    <col min="7946" max="7946" width="13.33203125" style="46" customWidth="1"/>
    <col min="7947" max="7947" width="12.6640625" style="46" customWidth="1"/>
    <col min="7948" max="7948" width="11.33203125" style="46" customWidth="1"/>
    <col min="7949" max="7949" width="12.6640625" style="46" customWidth="1"/>
    <col min="7950" max="7950" width="12.33203125" style="46" customWidth="1"/>
    <col min="7951" max="8192" width="9" style="46"/>
    <col min="8193" max="8193" width="2.83203125" style="46" customWidth="1"/>
    <col min="8194" max="8194" width="9" style="46" customWidth="1"/>
    <col min="8195" max="8195" width="12.6640625" style="46" customWidth="1"/>
    <col min="8196" max="8196" width="11.33203125" style="46" customWidth="1"/>
    <col min="8197" max="8197" width="10.1640625" style="46" customWidth="1"/>
    <col min="8198" max="8198" width="18.1640625" style="46" customWidth="1"/>
    <col min="8199" max="8199" width="10.33203125" style="46" customWidth="1"/>
    <col min="8200" max="8201" width="8.83203125" style="46" customWidth="1"/>
    <col min="8202" max="8202" width="13.33203125" style="46" customWidth="1"/>
    <col min="8203" max="8203" width="12.6640625" style="46" customWidth="1"/>
    <col min="8204" max="8204" width="11.33203125" style="46" customWidth="1"/>
    <col min="8205" max="8205" width="12.6640625" style="46" customWidth="1"/>
    <col min="8206" max="8206" width="12.33203125" style="46" customWidth="1"/>
    <col min="8207" max="8448" width="9" style="46"/>
    <col min="8449" max="8449" width="2.83203125" style="46" customWidth="1"/>
    <col min="8450" max="8450" width="9" style="46" customWidth="1"/>
    <col min="8451" max="8451" width="12.6640625" style="46" customWidth="1"/>
    <col min="8452" max="8452" width="11.33203125" style="46" customWidth="1"/>
    <col min="8453" max="8453" width="10.1640625" style="46" customWidth="1"/>
    <col min="8454" max="8454" width="18.1640625" style="46" customWidth="1"/>
    <col min="8455" max="8455" width="10.33203125" style="46" customWidth="1"/>
    <col min="8456" max="8457" width="8.83203125" style="46" customWidth="1"/>
    <col min="8458" max="8458" width="13.33203125" style="46" customWidth="1"/>
    <col min="8459" max="8459" width="12.6640625" style="46" customWidth="1"/>
    <col min="8460" max="8460" width="11.33203125" style="46" customWidth="1"/>
    <col min="8461" max="8461" width="12.6640625" style="46" customWidth="1"/>
    <col min="8462" max="8462" width="12.33203125" style="46" customWidth="1"/>
    <col min="8463" max="8704" width="9" style="46"/>
    <col min="8705" max="8705" width="2.83203125" style="46" customWidth="1"/>
    <col min="8706" max="8706" width="9" style="46" customWidth="1"/>
    <col min="8707" max="8707" width="12.6640625" style="46" customWidth="1"/>
    <col min="8708" max="8708" width="11.33203125" style="46" customWidth="1"/>
    <col min="8709" max="8709" width="10.1640625" style="46" customWidth="1"/>
    <col min="8710" max="8710" width="18.1640625" style="46" customWidth="1"/>
    <col min="8711" max="8711" width="10.33203125" style="46" customWidth="1"/>
    <col min="8712" max="8713" width="8.83203125" style="46" customWidth="1"/>
    <col min="8714" max="8714" width="13.33203125" style="46" customWidth="1"/>
    <col min="8715" max="8715" width="12.6640625" style="46" customWidth="1"/>
    <col min="8716" max="8716" width="11.33203125" style="46" customWidth="1"/>
    <col min="8717" max="8717" width="12.6640625" style="46" customWidth="1"/>
    <col min="8718" max="8718" width="12.33203125" style="46" customWidth="1"/>
    <col min="8719" max="8960" width="9" style="46"/>
    <col min="8961" max="8961" width="2.83203125" style="46" customWidth="1"/>
    <col min="8962" max="8962" width="9" style="46" customWidth="1"/>
    <col min="8963" max="8963" width="12.6640625" style="46" customWidth="1"/>
    <col min="8964" max="8964" width="11.33203125" style="46" customWidth="1"/>
    <col min="8965" max="8965" width="10.1640625" style="46" customWidth="1"/>
    <col min="8966" max="8966" width="18.1640625" style="46" customWidth="1"/>
    <col min="8967" max="8967" width="10.33203125" style="46" customWidth="1"/>
    <col min="8968" max="8969" width="8.83203125" style="46" customWidth="1"/>
    <col min="8970" max="8970" width="13.33203125" style="46" customWidth="1"/>
    <col min="8971" max="8971" width="12.6640625" style="46" customWidth="1"/>
    <col min="8972" max="8972" width="11.33203125" style="46" customWidth="1"/>
    <col min="8973" max="8973" width="12.6640625" style="46" customWidth="1"/>
    <col min="8974" max="8974" width="12.33203125" style="46" customWidth="1"/>
    <col min="8975" max="9216" width="9" style="46"/>
    <col min="9217" max="9217" width="2.83203125" style="46" customWidth="1"/>
    <col min="9218" max="9218" width="9" style="46" customWidth="1"/>
    <col min="9219" max="9219" width="12.6640625" style="46" customWidth="1"/>
    <col min="9220" max="9220" width="11.33203125" style="46" customWidth="1"/>
    <col min="9221" max="9221" width="10.1640625" style="46" customWidth="1"/>
    <col min="9222" max="9222" width="18.1640625" style="46" customWidth="1"/>
    <col min="9223" max="9223" width="10.33203125" style="46" customWidth="1"/>
    <col min="9224" max="9225" width="8.83203125" style="46" customWidth="1"/>
    <col min="9226" max="9226" width="13.33203125" style="46" customWidth="1"/>
    <col min="9227" max="9227" width="12.6640625" style="46" customWidth="1"/>
    <col min="9228" max="9228" width="11.33203125" style="46" customWidth="1"/>
    <col min="9229" max="9229" width="12.6640625" style="46" customWidth="1"/>
    <col min="9230" max="9230" width="12.33203125" style="46" customWidth="1"/>
    <col min="9231" max="9472" width="9" style="46"/>
    <col min="9473" max="9473" width="2.83203125" style="46" customWidth="1"/>
    <col min="9474" max="9474" width="9" style="46" customWidth="1"/>
    <col min="9475" max="9475" width="12.6640625" style="46" customWidth="1"/>
    <col min="9476" max="9476" width="11.33203125" style="46" customWidth="1"/>
    <col min="9477" max="9477" width="10.1640625" style="46" customWidth="1"/>
    <col min="9478" max="9478" width="18.1640625" style="46" customWidth="1"/>
    <col min="9479" max="9479" width="10.33203125" style="46" customWidth="1"/>
    <col min="9480" max="9481" width="8.83203125" style="46" customWidth="1"/>
    <col min="9482" max="9482" width="13.33203125" style="46" customWidth="1"/>
    <col min="9483" max="9483" width="12.6640625" style="46" customWidth="1"/>
    <col min="9484" max="9484" width="11.33203125" style="46" customWidth="1"/>
    <col min="9485" max="9485" width="12.6640625" style="46" customWidth="1"/>
    <col min="9486" max="9486" width="12.33203125" style="46" customWidth="1"/>
    <col min="9487" max="9728" width="9" style="46"/>
    <col min="9729" max="9729" width="2.83203125" style="46" customWidth="1"/>
    <col min="9730" max="9730" width="9" style="46" customWidth="1"/>
    <col min="9731" max="9731" width="12.6640625" style="46" customWidth="1"/>
    <col min="9732" max="9732" width="11.33203125" style="46" customWidth="1"/>
    <col min="9733" max="9733" width="10.1640625" style="46" customWidth="1"/>
    <col min="9734" max="9734" width="18.1640625" style="46" customWidth="1"/>
    <col min="9735" max="9735" width="10.33203125" style="46" customWidth="1"/>
    <col min="9736" max="9737" width="8.83203125" style="46" customWidth="1"/>
    <col min="9738" max="9738" width="13.33203125" style="46" customWidth="1"/>
    <col min="9739" max="9739" width="12.6640625" style="46" customWidth="1"/>
    <col min="9740" max="9740" width="11.33203125" style="46" customWidth="1"/>
    <col min="9741" max="9741" width="12.6640625" style="46" customWidth="1"/>
    <col min="9742" max="9742" width="12.33203125" style="46" customWidth="1"/>
    <col min="9743" max="9984" width="9" style="46"/>
    <col min="9985" max="9985" width="2.83203125" style="46" customWidth="1"/>
    <col min="9986" max="9986" width="9" style="46" customWidth="1"/>
    <col min="9987" max="9987" width="12.6640625" style="46" customWidth="1"/>
    <col min="9988" max="9988" width="11.33203125" style="46" customWidth="1"/>
    <col min="9989" max="9989" width="10.1640625" style="46" customWidth="1"/>
    <col min="9990" max="9990" width="18.1640625" style="46" customWidth="1"/>
    <col min="9991" max="9991" width="10.33203125" style="46" customWidth="1"/>
    <col min="9992" max="9993" width="8.83203125" style="46" customWidth="1"/>
    <col min="9994" max="9994" width="13.33203125" style="46" customWidth="1"/>
    <col min="9995" max="9995" width="12.6640625" style="46" customWidth="1"/>
    <col min="9996" max="9996" width="11.33203125" style="46" customWidth="1"/>
    <col min="9997" max="9997" width="12.6640625" style="46" customWidth="1"/>
    <col min="9998" max="9998" width="12.33203125" style="46" customWidth="1"/>
    <col min="9999" max="10240" width="9" style="46"/>
    <col min="10241" max="10241" width="2.83203125" style="46" customWidth="1"/>
    <col min="10242" max="10242" width="9" style="46" customWidth="1"/>
    <col min="10243" max="10243" width="12.6640625" style="46" customWidth="1"/>
    <col min="10244" max="10244" width="11.33203125" style="46" customWidth="1"/>
    <col min="10245" max="10245" width="10.1640625" style="46" customWidth="1"/>
    <col min="10246" max="10246" width="18.1640625" style="46" customWidth="1"/>
    <col min="10247" max="10247" width="10.33203125" style="46" customWidth="1"/>
    <col min="10248" max="10249" width="8.83203125" style="46" customWidth="1"/>
    <col min="10250" max="10250" width="13.33203125" style="46" customWidth="1"/>
    <col min="10251" max="10251" width="12.6640625" style="46" customWidth="1"/>
    <col min="10252" max="10252" width="11.33203125" style="46" customWidth="1"/>
    <col min="10253" max="10253" width="12.6640625" style="46" customWidth="1"/>
    <col min="10254" max="10254" width="12.33203125" style="46" customWidth="1"/>
    <col min="10255" max="10496" width="9" style="46"/>
    <col min="10497" max="10497" width="2.83203125" style="46" customWidth="1"/>
    <col min="10498" max="10498" width="9" style="46" customWidth="1"/>
    <col min="10499" max="10499" width="12.6640625" style="46" customWidth="1"/>
    <col min="10500" max="10500" width="11.33203125" style="46" customWidth="1"/>
    <col min="10501" max="10501" width="10.1640625" style="46" customWidth="1"/>
    <col min="10502" max="10502" width="18.1640625" style="46" customWidth="1"/>
    <col min="10503" max="10503" width="10.33203125" style="46" customWidth="1"/>
    <col min="10504" max="10505" width="8.83203125" style="46" customWidth="1"/>
    <col min="10506" max="10506" width="13.33203125" style="46" customWidth="1"/>
    <col min="10507" max="10507" width="12.6640625" style="46" customWidth="1"/>
    <col min="10508" max="10508" width="11.33203125" style="46" customWidth="1"/>
    <col min="10509" max="10509" width="12.6640625" style="46" customWidth="1"/>
    <col min="10510" max="10510" width="12.33203125" style="46" customWidth="1"/>
    <col min="10511" max="10752" width="9" style="46"/>
    <col min="10753" max="10753" width="2.83203125" style="46" customWidth="1"/>
    <col min="10754" max="10754" width="9" style="46" customWidth="1"/>
    <col min="10755" max="10755" width="12.6640625" style="46" customWidth="1"/>
    <col min="10756" max="10756" width="11.33203125" style="46" customWidth="1"/>
    <col min="10757" max="10757" width="10.1640625" style="46" customWidth="1"/>
    <col min="10758" max="10758" width="18.1640625" style="46" customWidth="1"/>
    <col min="10759" max="10759" width="10.33203125" style="46" customWidth="1"/>
    <col min="10760" max="10761" width="8.83203125" style="46" customWidth="1"/>
    <col min="10762" max="10762" width="13.33203125" style="46" customWidth="1"/>
    <col min="10763" max="10763" width="12.6640625" style="46" customWidth="1"/>
    <col min="10764" max="10764" width="11.33203125" style="46" customWidth="1"/>
    <col min="10765" max="10765" width="12.6640625" style="46" customWidth="1"/>
    <col min="10766" max="10766" width="12.33203125" style="46" customWidth="1"/>
    <col min="10767" max="11008" width="9" style="46"/>
    <col min="11009" max="11009" width="2.83203125" style="46" customWidth="1"/>
    <col min="11010" max="11010" width="9" style="46" customWidth="1"/>
    <col min="11011" max="11011" width="12.6640625" style="46" customWidth="1"/>
    <col min="11012" max="11012" width="11.33203125" style="46" customWidth="1"/>
    <col min="11013" max="11013" width="10.1640625" style="46" customWidth="1"/>
    <col min="11014" max="11014" width="18.1640625" style="46" customWidth="1"/>
    <col min="11015" max="11015" width="10.33203125" style="46" customWidth="1"/>
    <col min="11016" max="11017" width="8.83203125" style="46" customWidth="1"/>
    <col min="11018" max="11018" width="13.33203125" style="46" customWidth="1"/>
    <col min="11019" max="11019" width="12.6640625" style="46" customWidth="1"/>
    <col min="11020" max="11020" width="11.33203125" style="46" customWidth="1"/>
    <col min="11021" max="11021" width="12.6640625" style="46" customWidth="1"/>
    <col min="11022" max="11022" width="12.33203125" style="46" customWidth="1"/>
    <col min="11023" max="11264" width="9" style="46"/>
    <col min="11265" max="11265" width="2.83203125" style="46" customWidth="1"/>
    <col min="11266" max="11266" width="9" style="46" customWidth="1"/>
    <col min="11267" max="11267" width="12.6640625" style="46" customWidth="1"/>
    <col min="11268" max="11268" width="11.33203125" style="46" customWidth="1"/>
    <col min="11269" max="11269" width="10.1640625" style="46" customWidth="1"/>
    <col min="11270" max="11270" width="18.1640625" style="46" customWidth="1"/>
    <col min="11271" max="11271" width="10.33203125" style="46" customWidth="1"/>
    <col min="11272" max="11273" width="8.83203125" style="46" customWidth="1"/>
    <col min="11274" max="11274" width="13.33203125" style="46" customWidth="1"/>
    <col min="11275" max="11275" width="12.6640625" style="46" customWidth="1"/>
    <col min="11276" max="11276" width="11.33203125" style="46" customWidth="1"/>
    <col min="11277" max="11277" width="12.6640625" style="46" customWidth="1"/>
    <col min="11278" max="11278" width="12.33203125" style="46" customWidth="1"/>
    <col min="11279" max="11520" width="9" style="46"/>
    <col min="11521" max="11521" width="2.83203125" style="46" customWidth="1"/>
    <col min="11522" max="11522" width="9" style="46" customWidth="1"/>
    <col min="11523" max="11523" width="12.6640625" style="46" customWidth="1"/>
    <col min="11524" max="11524" width="11.33203125" style="46" customWidth="1"/>
    <col min="11525" max="11525" width="10.1640625" style="46" customWidth="1"/>
    <col min="11526" max="11526" width="18.1640625" style="46" customWidth="1"/>
    <col min="11527" max="11527" width="10.33203125" style="46" customWidth="1"/>
    <col min="11528" max="11529" width="8.83203125" style="46" customWidth="1"/>
    <col min="11530" max="11530" width="13.33203125" style="46" customWidth="1"/>
    <col min="11531" max="11531" width="12.6640625" style="46" customWidth="1"/>
    <col min="11532" max="11532" width="11.33203125" style="46" customWidth="1"/>
    <col min="11533" max="11533" width="12.6640625" style="46" customWidth="1"/>
    <col min="11534" max="11534" width="12.33203125" style="46" customWidth="1"/>
    <col min="11535" max="11776" width="9" style="46"/>
    <col min="11777" max="11777" width="2.83203125" style="46" customWidth="1"/>
    <col min="11778" max="11778" width="9" style="46" customWidth="1"/>
    <col min="11779" max="11779" width="12.6640625" style="46" customWidth="1"/>
    <col min="11780" max="11780" width="11.33203125" style="46" customWidth="1"/>
    <col min="11781" max="11781" width="10.1640625" style="46" customWidth="1"/>
    <col min="11782" max="11782" width="18.1640625" style="46" customWidth="1"/>
    <col min="11783" max="11783" width="10.33203125" style="46" customWidth="1"/>
    <col min="11784" max="11785" width="8.83203125" style="46" customWidth="1"/>
    <col min="11786" max="11786" width="13.33203125" style="46" customWidth="1"/>
    <col min="11787" max="11787" width="12.6640625" style="46" customWidth="1"/>
    <col min="11788" max="11788" width="11.33203125" style="46" customWidth="1"/>
    <col min="11789" max="11789" width="12.6640625" style="46" customWidth="1"/>
    <col min="11790" max="11790" width="12.33203125" style="46" customWidth="1"/>
    <col min="11791" max="12032" width="9" style="46"/>
    <col min="12033" max="12033" width="2.83203125" style="46" customWidth="1"/>
    <col min="12034" max="12034" width="9" style="46" customWidth="1"/>
    <col min="12035" max="12035" width="12.6640625" style="46" customWidth="1"/>
    <col min="12036" max="12036" width="11.33203125" style="46" customWidth="1"/>
    <col min="12037" max="12037" width="10.1640625" style="46" customWidth="1"/>
    <col min="12038" max="12038" width="18.1640625" style="46" customWidth="1"/>
    <col min="12039" max="12039" width="10.33203125" style="46" customWidth="1"/>
    <col min="12040" max="12041" width="8.83203125" style="46" customWidth="1"/>
    <col min="12042" max="12042" width="13.33203125" style="46" customWidth="1"/>
    <col min="12043" max="12043" width="12.6640625" style="46" customWidth="1"/>
    <col min="12044" max="12044" width="11.33203125" style="46" customWidth="1"/>
    <col min="12045" max="12045" width="12.6640625" style="46" customWidth="1"/>
    <col min="12046" max="12046" width="12.33203125" style="46" customWidth="1"/>
    <col min="12047" max="12288" width="9" style="46"/>
    <col min="12289" max="12289" width="2.83203125" style="46" customWidth="1"/>
    <col min="12290" max="12290" width="9" style="46" customWidth="1"/>
    <col min="12291" max="12291" width="12.6640625" style="46" customWidth="1"/>
    <col min="12292" max="12292" width="11.33203125" style="46" customWidth="1"/>
    <col min="12293" max="12293" width="10.1640625" style="46" customWidth="1"/>
    <col min="12294" max="12294" width="18.1640625" style="46" customWidth="1"/>
    <col min="12295" max="12295" width="10.33203125" style="46" customWidth="1"/>
    <col min="12296" max="12297" width="8.83203125" style="46" customWidth="1"/>
    <col min="12298" max="12298" width="13.33203125" style="46" customWidth="1"/>
    <col min="12299" max="12299" width="12.6640625" style="46" customWidth="1"/>
    <col min="12300" max="12300" width="11.33203125" style="46" customWidth="1"/>
    <col min="12301" max="12301" width="12.6640625" style="46" customWidth="1"/>
    <col min="12302" max="12302" width="12.33203125" style="46" customWidth="1"/>
    <col min="12303" max="12544" width="9" style="46"/>
    <col min="12545" max="12545" width="2.83203125" style="46" customWidth="1"/>
    <col min="12546" max="12546" width="9" style="46" customWidth="1"/>
    <col min="12547" max="12547" width="12.6640625" style="46" customWidth="1"/>
    <col min="12548" max="12548" width="11.33203125" style="46" customWidth="1"/>
    <col min="12549" max="12549" width="10.1640625" style="46" customWidth="1"/>
    <col min="12550" max="12550" width="18.1640625" style="46" customWidth="1"/>
    <col min="12551" max="12551" width="10.33203125" style="46" customWidth="1"/>
    <col min="12552" max="12553" width="8.83203125" style="46" customWidth="1"/>
    <col min="12554" max="12554" width="13.33203125" style="46" customWidth="1"/>
    <col min="12555" max="12555" width="12.6640625" style="46" customWidth="1"/>
    <col min="12556" max="12556" width="11.33203125" style="46" customWidth="1"/>
    <col min="12557" max="12557" width="12.6640625" style="46" customWidth="1"/>
    <col min="12558" max="12558" width="12.33203125" style="46" customWidth="1"/>
    <col min="12559" max="12800" width="9" style="46"/>
    <col min="12801" max="12801" width="2.83203125" style="46" customWidth="1"/>
    <col min="12802" max="12802" width="9" style="46" customWidth="1"/>
    <col min="12803" max="12803" width="12.6640625" style="46" customWidth="1"/>
    <col min="12804" max="12804" width="11.33203125" style="46" customWidth="1"/>
    <col min="12805" max="12805" width="10.1640625" style="46" customWidth="1"/>
    <col min="12806" max="12806" width="18.1640625" style="46" customWidth="1"/>
    <col min="12807" max="12807" width="10.33203125" style="46" customWidth="1"/>
    <col min="12808" max="12809" width="8.83203125" style="46" customWidth="1"/>
    <col min="12810" max="12810" width="13.33203125" style="46" customWidth="1"/>
    <col min="12811" max="12811" width="12.6640625" style="46" customWidth="1"/>
    <col min="12812" max="12812" width="11.33203125" style="46" customWidth="1"/>
    <col min="12813" max="12813" width="12.6640625" style="46" customWidth="1"/>
    <col min="12814" max="12814" width="12.33203125" style="46" customWidth="1"/>
    <col min="12815" max="13056" width="9" style="46"/>
    <col min="13057" max="13057" width="2.83203125" style="46" customWidth="1"/>
    <col min="13058" max="13058" width="9" style="46" customWidth="1"/>
    <col min="13059" max="13059" width="12.6640625" style="46" customWidth="1"/>
    <col min="13060" max="13060" width="11.33203125" style="46" customWidth="1"/>
    <col min="13061" max="13061" width="10.1640625" style="46" customWidth="1"/>
    <col min="13062" max="13062" width="18.1640625" style="46" customWidth="1"/>
    <col min="13063" max="13063" width="10.33203125" style="46" customWidth="1"/>
    <col min="13064" max="13065" width="8.83203125" style="46" customWidth="1"/>
    <col min="13066" max="13066" width="13.33203125" style="46" customWidth="1"/>
    <col min="13067" max="13067" width="12.6640625" style="46" customWidth="1"/>
    <col min="13068" max="13068" width="11.33203125" style="46" customWidth="1"/>
    <col min="13069" max="13069" width="12.6640625" style="46" customWidth="1"/>
    <col min="13070" max="13070" width="12.33203125" style="46" customWidth="1"/>
    <col min="13071" max="13312" width="9" style="46"/>
    <col min="13313" max="13313" width="2.83203125" style="46" customWidth="1"/>
    <col min="13314" max="13314" width="9" style="46" customWidth="1"/>
    <col min="13315" max="13315" width="12.6640625" style="46" customWidth="1"/>
    <col min="13316" max="13316" width="11.33203125" style="46" customWidth="1"/>
    <col min="13317" max="13317" width="10.1640625" style="46" customWidth="1"/>
    <col min="13318" max="13318" width="18.1640625" style="46" customWidth="1"/>
    <col min="13319" max="13319" width="10.33203125" style="46" customWidth="1"/>
    <col min="13320" max="13321" width="8.83203125" style="46" customWidth="1"/>
    <col min="13322" max="13322" width="13.33203125" style="46" customWidth="1"/>
    <col min="13323" max="13323" width="12.6640625" style="46" customWidth="1"/>
    <col min="13324" max="13324" width="11.33203125" style="46" customWidth="1"/>
    <col min="13325" max="13325" width="12.6640625" style="46" customWidth="1"/>
    <col min="13326" max="13326" width="12.33203125" style="46" customWidth="1"/>
    <col min="13327" max="13568" width="9" style="46"/>
    <col min="13569" max="13569" width="2.83203125" style="46" customWidth="1"/>
    <col min="13570" max="13570" width="9" style="46" customWidth="1"/>
    <col min="13571" max="13571" width="12.6640625" style="46" customWidth="1"/>
    <col min="13572" max="13572" width="11.33203125" style="46" customWidth="1"/>
    <col min="13573" max="13573" width="10.1640625" style="46" customWidth="1"/>
    <col min="13574" max="13574" width="18.1640625" style="46" customWidth="1"/>
    <col min="13575" max="13575" width="10.33203125" style="46" customWidth="1"/>
    <col min="13576" max="13577" width="8.83203125" style="46" customWidth="1"/>
    <col min="13578" max="13578" width="13.33203125" style="46" customWidth="1"/>
    <col min="13579" max="13579" width="12.6640625" style="46" customWidth="1"/>
    <col min="13580" max="13580" width="11.33203125" style="46" customWidth="1"/>
    <col min="13581" max="13581" width="12.6640625" style="46" customWidth="1"/>
    <col min="13582" max="13582" width="12.33203125" style="46" customWidth="1"/>
    <col min="13583" max="13824" width="9" style="46"/>
    <col min="13825" max="13825" width="2.83203125" style="46" customWidth="1"/>
    <col min="13826" max="13826" width="9" style="46" customWidth="1"/>
    <col min="13827" max="13827" width="12.6640625" style="46" customWidth="1"/>
    <col min="13828" max="13828" width="11.33203125" style="46" customWidth="1"/>
    <col min="13829" max="13829" width="10.1640625" style="46" customWidth="1"/>
    <col min="13830" max="13830" width="18.1640625" style="46" customWidth="1"/>
    <col min="13831" max="13831" width="10.33203125" style="46" customWidth="1"/>
    <col min="13832" max="13833" width="8.83203125" style="46" customWidth="1"/>
    <col min="13834" max="13834" width="13.33203125" style="46" customWidth="1"/>
    <col min="13835" max="13835" width="12.6640625" style="46" customWidth="1"/>
    <col min="13836" max="13836" width="11.33203125" style="46" customWidth="1"/>
    <col min="13837" max="13837" width="12.6640625" style="46" customWidth="1"/>
    <col min="13838" max="13838" width="12.33203125" style="46" customWidth="1"/>
    <col min="13839" max="14080" width="9" style="46"/>
    <col min="14081" max="14081" width="2.83203125" style="46" customWidth="1"/>
    <col min="14082" max="14082" width="9" style="46" customWidth="1"/>
    <col min="14083" max="14083" width="12.6640625" style="46" customWidth="1"/>
    <col min="14084" max="14084" width="11.33203125" style="46" customWidth="1"/>
    <col min="14085" max="14085" width="10.1640625" style="46" customWidth="1"/>
    <col min="14086" max="14086" width="18.1640625" style="46" customWidth="1"/>
    <col min="14087" max="14087" width="10.33203125" style="46" customWidth="1"/>
    <col min="14088" max="14089" width="8.83203125" style="46" customWidth="1"/>
    <col min="14090" max="14090" width="13.33203125" style="46" customWidth="1"/>
    <col min="14091" max="14091" width="12.6640625" style="46" customWidth="1"/>
    <col min="14092" max="14092" width="11.33203125" style="46" customWidth="1"/>
    <col min="14093" max="14093" width="12.6640625" style="46" customWidth="1"/>
    <col min="14094" max="14094" width="12.33203125" style="46" customWidth="1"/>
    <col min="14095" max="14336" width="9" style="46"/>
    <col min="14337" max="14337" width="2.83203125" style="46" customWidth="1"/>
    <col min="14338" max="14338" width="9" style="46" customWidth="1"/>
    <col min="14339" max="14339" width="12.6640625" style="46" customWidth="1"/>
    <col min="14340" max="14340" width="11.33203125" style="46" customWidth="1"/>
    <col min="14341" max="14341" width="10.1640625" style="46" customWidth="1"/>
    <col min="14342" max="14342" width="18.1640625" style="46" customWidth="1"/>
    <col min="14343" max="14343" width="10.33203125" style="46" customWidth="1"/>
    <col min="14344" max="14345" width="8.83203125" style="46" customWidth="1"/>
    <col min="14346" max="14346" width="13.33203125" style="46" customWidth="1"/>
    <col min="14347" max="14347" width="12.6640625" style="46" customWidth="1"/>
    <col min="14348" max="14348" width="11.33203125" style="46" customWidth="1"/>
    <col min="14349" max="14349" width="12.6640625" style="46" customWidth="1"/>
    <col min="14350" max="14350" width="12.33203125" style="46" customWidth="1"/>
    <col min="14351" max="14592" width="9" style="46"/>
    <col min="14593" max="14593" width="2.83203125" style="46" customWidth="1"/>
    <col min="14594" max="14594" width="9" style="46" customWidth="1"/>
    <col min="14595" max="14595" width="12.6640625" style="46" customWidth="1"/>
    <col min="14596" max="14596" width="11.33203125" style="46" customWidth="1"/>
    <col min="14597" max="14597" width="10.1640625" style="46" customWidth="1"/>
    <col min="14598" max="14598" width="18.1640625" style="46" customWidth="1"/>
    <col min="14599" max="14599" width="10.33203125" style="46" customWidth="1"/>
    <col min="14600" max="14601" width="8.83203125" style="46" customWidth="1"/>
    <col min="14602" max="14602" width="13.33203125" style="46" customWidth="1"/>
    <col min="14603" max="14603" width="12.6640625" style="46" customWidth="1"/>
    <col min="14604" max="14604" width="11.33203125" style="46" customWidth="1"/>
    <col min="14605" max="14605" width="12.6640625" style="46" customWidth="1"/>
    <col min="14606" max="14606" width="12.33203125" style="46" customWidth="1"/>
    <col min="14607" max="14848" width="9" style="46"/>
    <col min="14849" max="14849" width="2.83203125" style="46" customWidth="1"/>
    <col min="14850" max="14850" width="9" style="46" customWidth="1"/>
    <col min="14851" max="14851" width="12.6640625" style="46" customWidth="1"/>
    <col min="14852" max="14852" width="11.33203125" style="46" customWidth="1"/>
    <col min="14853" max="14853" width="10.1640625" style="46" customWidth="1"/>
    <col min="14854" max="14854" width="18.1640625" style="46" customWidth="1"/>
    <col min="14855" max="14855" width="10.33203125" style="46" customWidth="1"/>
    <col min="14856" max="14857" width="8.83203125" style="46" customWidth="1"/>
    <col min="14858" max="14858" width="13.33203125" style="46" customWidth="1"/>
    <col min="14859" max="14859" width="12.6640625" style="46" customWidth="1"/>
    <col min="14860" max="14860" width="11.33203125" style="46" customWidth="1"/>
    <col min="14861" max="14861" width="12.6640625" style="46" customWidth="1"/>
    <col min="14862" max="14862" width="12.33203125" style="46" customWidth="1"/>
    <col min="14863" max="15104" width="9" style="46"/>
    <col min="15105" max="15105" width="2.83203125" style="46" customWidth="1"/>
    <col min="15106" max="15106" width="9" style="46" customWidth="1"/>
    <col min="15107" max="15107" width="12.6640625" style="46" customWidth="1"/>
    <col min="15108" max="15108" width="11.33203125" style="46" customWidth="1"/>
    <col min="15109" max="15109" width="10.1640625" style="46" customWidth="1"/>
    <col min="15110" max="15110" width="18.1640625" style="46" customWidth="1"/>
    <col min="15111" max="15111" width="10.33203125" style="46" customWidth="1"/>
    <col min="15112" max="15113" width="8.83203125" style="46" customWidth="1"/>
    <col min="15114" max="15114" width="13.33203125" style="46" customWidth="1"/>
    <col min="15115" max="15115" width="12.6640625" style="46" customWidth="1"/>
    <col min="15116" max="15116" width="11.33203125" style="46" customWidth="1"/>
    <col min="15117" max="15117" width="12.6640625" style="46" customWidth="1"/>
    <col min="15118" max="15118" width="12.33203125" style="46" customWidth="1"/>
    <col min="15119" max="15360" width="9" style="46"/>
    <col min="15361" max="15361" width="2.83203125" style="46" customWidth="1"/>
    <col min="15362" max="15362" width="9" style="46" customWidth="1"/>
    <col min="15363" max="15363" width="12.6640625" style="46" customWidth="1"/>
    <col min="15364" max="15364" width="11.33203125" style="46" customWidth="1"/>
    <col min="15365" max="15365" width="10.1640625" style="46" customWidth="1"/>
    <col min="15366" max="15366" width="18.1640625" style="46" customWidth="1"/>
    <col min="15367" max="15367" width="10.33203125" style="46" customWidth="1"/>
    <col min="15368" max="15369" width="8.83203125" style="46" customWidth="1"/>
    <col min="15370" max="15370" width="13.33203125" style="46" customWidth="1"/>
    <col min="15371" max="15371" width="12.6640625" style="46" customWidth="1"/>
    <col min="15372" max="15372" width="11.33203125" style="46" customWidth="1"/>
    <col min="15373" max="15373" width="12.6640625" style="46" customWidth="1"/>
    <col min="15374" max="15374" width="12.33203125" style="46" customWidth="1"/>
    <col min="15375" max="15616" width="9" style="46"/>
    <col min="15617" max="15617" width="2.83203125" style="46" customWidth="1"/>
    <col min="15618" max="15618" width="9" style="46" customWidth="1"/>
    <col min="15619" max="15619" width="12.6640625" style="46" customWidth="1"/>
    <col min="15620" max="15620" width="11.33203125" style="46" customWidth="1"/>
    <col min="15621" max="15621" width="10.1640625" style="46" customWidth="1"/>
    <col min="15622" max="15622" width="18.1640625" style="46" customWidth="1"/>
    <col min="15623" max="15623" width="10.33203125" style="46" customWidth="1"/>
    <col min="15624" max="15625" width="8.83203125" style="46" customWidth="1"/>
    <col min="15626" max="15626" width="13.33203125" style="46" customWidth="1"/>
    <col min="15627" max="15627" width="12.6640625" style="46" customWidth="1"/>
    <col min="15628" max="15628" width="11.33203125" style="46" customWidth="1"/>
    <col min="15629" max="15629" width="12.6640625" style="46" customWidth="1"/>
    <col min="15630" max="15630" width="12.33203125" style="46" customWidth="1"/>
    <col min="15631" max="15872" width="9" style="46"/>
    <col min="15873" max="15873" width="2.83203125" style="46" customWidth="1"/>
    <col min="15874" max="15874" width="9" style="46" customWidth="1"/>
    <col min="15875" max="15875" width="12.6640625" style="46" customWidth="1"/>
    <col min="15876" max="15876" width="11.33203125" style="46" customWidth="1"/>
    <col min="15877" max="15877" width="10.1640625" style="46" customWidth="1"/>
    <col min="15878" max="15878" width="18.1640625" style="46" customWidth="1"/>
    <col min="15879" max="15879" width="10.33203125" style="46" customWidth="1"/>
    <col min="15880" max="15881" width="8.83203125" style="46" customWidth="1"/>
    <col min="15882" max="15882" width="13.33203125" style="46" customWidth="1"/>
    <col min="15883" max="15883" width="12.6640625" style="46" customWidth="1"/>
    <col min="15884" max="15884" width="11.33203125" style="46" customWidth="1"/>
    <col min="15885" max="15885" width="12.6640625" style="46" customWidth="1"/>
    <col min="15886" max="15886" width="12.33203125" style="46" customWidth="1"/>
    <col min="15887" max="16128" width="9" style="46"/>
    <col min="16129" max="16129" width="2.83203125" style="46" customWidth="1"/>
    <col min="16130" max="16130" width="9" style="46" customWidth="1"/>
    <col min="16131" max="16131" width="12.6640625" style="46" customWidth="1"/>
    <col min="16132" max="16132" width="11.33203125" style="46" customWidth="1"/>
    <col min="16133" max="16133" width="10.1640625" style="46" customWidth="1"/>
    <col min="16134" max="16134" width="18.1640625" style="46" customWidth="1"/>
    <col min="16135" max="16135" width="10.33203125" style="46" customWidth="1"/>
    <col min="16136" max="16137" width="8.83203125" style="46" customWidth="1"/>
    <col min="16138" max="16138" width="13.33203125" style="46" customWidth="1"/>
    <col min="16139" max="16139" width="12.6640625" style="46" customWidth="1"/>
    <col min="16140" max="16140" width="11.33203125" style="46" customWidth="1"/>
    <col min="16141" max="16141" width="12.6640625" style="46" customWidth="1"/>
    <col min="16142" max="16142" width="12.33203125" style="46" customWidth="1"/>
    <col min="16143" max="16384" width="9" style="46"/>
  </cols>
  <sheetData>
    <row r="1" spans="2:12" s="1" customFormat="1" ht="63" customHeight="1" x14ac:dyDescent="0.2">
      <c r="B1" s="356" t="s">
        <v>0</v>
      </c>
      <c r="C1" s="356"/>
      <c r="D1" s="356"/>
      <c r="E1" s="356"/>
      <c r="F1" s="356"/>
      <c r="G1" s="356"/>
      <c r="H1" s="356"/>
      <c r="I1" s="356"/>
      <c r="J1" s="356"/>
      <c r="K1" s="356"/>
    </row>
    <row r="2" spans="2:12" s="1" customFormat="1" x14ac:dyDescent="0.2">
      <c r="B2" s="2" t="s">
        <v>1</v>
      </c>
      <c r="C2" s="3" t="s">
        <v>64</v>
      </c>
      <c r="D2" s="4" t="s">
        <v>2</v>
      </c>
      <c r="E2" s="3" t="s">
        <v>716</v>
      </c>
      <c r="F2" s="2" t="s">
        <v>3</v>
      </c>
      <c r="G2" s="357" t="s">
        <v>65</v>
      </c>
      <c r="H2" s="358"/>
      <c r="I2" s="358"/>
      <c r="J2" s="358"/>
      <c r="K2" s="359"/>
    </row>
    <row r="3" spans="2:12" s="1" customFormat="1" x14ac:dyDescent="0.2">
      <c r="B3" s="4" t="s">
        <v>4</v>
      </c>
      <c r="C3" s="58" t="s">
        <v>66</v>
      </c>
      <c r="D3" s="2" t="s">
        <v>5</v>
      </c>
      <c r="E3" s="5">
        <v>15811515220</v>
      </c>
      <c r="F3" s="4" t="s">
        <v>6</v>
      </c>
      <c r="G3" s="357" t="s">
        <v>67</v>
      </c>
      <c r="H3" s="358"/>
      <c r="I3" s="358"/>
      <c r="J3" s="358"/>
      <c r="K3" s="359"/>
    </row>
    <row r="4" spans="2:12" s="6" customFormat="1" x14ac:dyDescent="0.2"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2:12" s="11" customFormat="1" ht="19" thickBot="1" x14ac:dyDescent="0.25">
      <c r="B5" s="7" t="s">
        <v>7</v>
      </c>
      <c r="C5" s="8" t="s">
        <v>8</v>
      </c>
      <c r="D5" s="9" t="s">
        <v>660</v>
      </c>
      <c r="E5" s="7" t="s">
        <v>9</v>
      </c>
      <c r="F5" s="7" t="s">
        <v>661</v>
      </c>
      <c r="G5" s="10" t="s">
        <v>662</v>
      </c>
      <c r="H5" s="7" t="s">
        <v>661</v>
      </c>
      <c r="I5" s="7" t="s">
        <v>10</v>
      </c>
      <c r="J5" s="7" t="s">
        <v>11</v>
      </c>
      <c r="K5" s="7" t="s">
        <v>12</v>
      </c>
      <c r="L5" s="136"/>
    </row>
    <row r="6" spans="2:12" s="11" customFormat="1" x14ac:dyDescent="0.2">
      <c r="B6" s="361" t="s">
        <v>663</v>
      </c>
      <c r="C6" s="329" t="s">
        <v>13</v>
      </c>
      <c r="D6" s="33" t="s">
        <v>946</v>
      </c>
      <c r="E6" s="34">
        <v>1</v>
      </c>
      <c r="F6" s="330" t="s">
        <v>664</v>
      </c>
      <c r="G6" s="331">
        <v>1</v>
      </c>
      <c r="H6" s="330" t="s">
        <v>664</v>
      </c>
      <c r="I6" s="17">
        <f>'机票明细-青岛'!U46*0.8</f>
        <v>776864</v>
      </c>
      <c r="J6" s="17">
        <f>E6*G6*I6</f>
        <v>776864</v>
      </c>
      <c r="K6" s="332" t="s">
        <v>14</v>
      </c>
      <c r="L6" s="333"/>
    </row>
    <row r="7" spans="2:12" s="11" customFormat="1" ht="19" thickBot="1" x14ac:dyDescent="0.25">
      <c r="B7" s="362"/>
      <c r="C7" s="345" t="s">
        <v>665</v>
      </c>
      <c r="D7" s="345"/>
      <c r="E7" s="345"/>
      <c r="F7" s="345"/>
      <c r="G7" s="345"/>
      <c r="H7" s="345"/>
      <c r="I7" s="346"/>
      <c r="J7" s="19">
        <f>J6</f>
        <v>776864</v>
      </c>
      <c r="K7" s="20"/>
      <c r="L7" s="136"/>
    </row>
    <row r="8" spans="2:12" s="111" customFormat="1" ht="14" x14ac:dyDescent="0.2">
      <c r="B8" s="361" t="s">
        <v>15</v>
      </c>
      <c r="C8" s="105" t="s">
        <v>666</v>
      </c>
      <c r="D8" s="13" t="s">
        <v>69</v>
      </c>
      <c r="E8" s="92">
        <v>147</v>
      </c>
      <c r="F8" s="15" t="s">
        <v>667</v>
      </c>
      <c r="G8" s="14">
        <v>1</v>
      </c>
      <c r="H8" s="15" t="s">
        <v>668</v>
      </c>
      <c r="I8" s="16">
        <v>1100</v>
      </c>
      <c r="J8" s="126">
        <f>E8*G8*I8</f>
        <v>161700</v>
      </c>
      <c r="K8" s="21" t="s">
        <v>16</v>
      </c>
      <c r="L8" s="137"/>
    </row>
    <row r="9" spans="2:12" s="111" customFormat="1" ht="14" x14ac:dyDescent="0.2">
      <c r="B9" s="363"/>
      <c r="C9" s="29" t="s">
        <v>666</v>
      </c>
      <c r="D9" s="29" t="s">
        <v>70</v>
      </c>
      <c r="E9" s="63">
        <v>56</v>
      </c>
      <c r="F9" s="25" t="s">
        <v>669</v>
      </c>
      <c r="G9" s="24">
        <v>1</v>
      </c>
      <c r="H9" s="25" t="s">
        <v>668</v>
      </c>
      <c r="I9" s="26">
        <v>1000</v>
      </c>
      <c r="J9" s="127">
        <f t="shared" ref="J9:J20" si="0">E9*G9*I9</f>
        <v>56000</v>
      </c>
      <c r="K9" s="28" t="s">
        <v>16</v>
      </c>
      <c r="L9" s="137"/>
    </row>
    <row r="10" spans="2:12" s="111" customFormat="1" ht="14" x14ac:dyDescent="0.2">
      <c r="B10" s="363"/>
      <c r="C10" s="29" t="s">
        <v>666</v>
      </c>
      <c r="D10" s="29" t="s">
        <v>69</v>
      </c>
      <c r="E10" s="63">
        <v>147</v>
      </c>
      <c r="F10" s="25" t="s">
        <v>667</v>
      </c>
      <c r="G10" s="24">
        <v>1</v>
      </c>
      <c r="H10" s="25" t="s">
        <v>668</v>
      </c>
      <c r="I10" s="26">
        <v>1100</v>
      </c>
      <c r="J10" s="127">
        <f t="shared" si="0"/>
        <v>161700</v>
      </c>
      <c r="K10" s="28" t="s">
        <v>17</v>
      </c>
      <c r="L10" s="137"/>
    </row>
    <row r="11" spans="2:12" s="111" customFormat="1" ht="14" x14ac:dyDescent="0.2">
      <c r="B11" s="363"/>
      <c r="C11" s="29" t="s">
        <v>666</v>
      </c>
      <c r="D11" s="29" t="s">
        <v>70</v>
      </c>
      <c r="E11" s="63">
        <v>56</v>
      </c>
      <c r="F11" s="25" t="s">
        <v>669</v>
      </c>
      <c r="G11" s="24">
        <v>1</v>
      </c>
      <c r="H11" s="25" t="s">
        <v>668</v>
      </c>
      <c r="I11" s="26">
        <v>1000</v>
      </c>
      <c r="J11" s="127">
        <f t="shared" si="0"/>
        <v>56000</v>
      </c>
      <c r="K11" s="28" t="s">
        <v>17</v>
      </c>
      <c r="L11" s="137"/>
    </row>
    <row r="12" spans="2:12" s="111" customFormat="1" ht="14" x14ac:dyDescent="0.2">
      <c r="B12" s="363"/>
      <c r="C12" s="29" t="s">
        <v>666</v>
      </c>
      <c r="D12" s="29" t="s">
        <v>69</v>
      </c>
      <c r="E12" s="63">
        <v>147</v>
      </c>
      <c r="F12" s="25" t="s">
        <v>667</v>
      </c>
      <c r="G12" s="24">
        <v>1</v>
      </c>
      <c r="H12" s="25" t="s">
        <v>668</v>
      </c>
      <c r="I12" s="26">
        <v>1100</v>
      </c>
      <c r="J12" s="127">
        <f t="shared" si="0"/>
        <v>161700</v>
      </c>
      <c r="K12" s="28" t="s">
        <v>18</v>
      </c>
      <c r="L12" s="137"/>
    </row>
    <row r="13" spans="2:12" s="111" customFormat="1" ht="14" x14ac:dyDescent="0.2">
      <c r="B13" s="363"/>
      <c r="C13" s="29" t="s">
        <v>666</v>
      </c>
      <c r="D13" s="23" t="s">
        <v>70</v>
      </c>
      <c r="E13" s="63">
        <v>56</v>
      </c>
      <c r="F13" s="25" t="s">
        <v>669</v>
      </c>
      <c r="G13" s="24">
        <v>1</v>
      </c>
      <c r="H13" s="25" t="s">
        <v>668</v>
      </c>
      <c r="I13" s="26">
        <v>1000</v>
      </c>
      <c r="J13" s="127">
        <f t="shared" si="0"/>
        <v>56000</v>
      </c>
      <c r="K13" s="28" t="s">
        <v>670</v>
      </c>
      <c r="L13" s="137"/>
    </row>
    <row r="14" spans="2:12" s="111" customFormat="1" ht="14" x14ac:dyDescent="0.2">
      <c r="B14" s="363"/>
      <c r="C14" s="29" t="s">
        <v>666</v>
      </c>
      <c r="D14" s="23" t="s">
        <v>671</v>
      </c>
      <c r="E14" s="24">
        <v>1</v>
      </c>
      <c r="F14" s="25" t="s">
        <v>672</v>
      </c>
      <c r="G14" s="24">
        <v>1</v>
      </c>
      <c r="H14" s="25" t="s">
        <v>140</v>
      </c>
      <c r="I14" s="26">
        <v>80000</v>
      </c>
      <c r="J14" s="127">
        <f t="shared" si="0"/>
        <v>80000</v>
      </c>
      <c r="K14" s="28" t="s">
        <v>673</v>
      </c>
      <c r="L14" s="137"/>
    </row>
    <row r="15" spans="2:12" s="111" customFormat="1" ht="14" x14ac:dyDescent="0.2">
      <c r="B15" s="363"/>
      <c r="C15" s="29" t="s">
        <v>666</v>
      </c>
      <c r="D15" s="100" t="s">
        <v>784</v>
      </c>
      <c r="E15" s="63">
        <v>1</v>
      </c>
      <c r="F15" s="64" t="s">
        <v>672</v>
      </c>
      <c r="G15" s="63">
        <v>2</v>
      </c>
      <c r="H15" s="64" t="s">
        <v>140</v>
      </c>
      <c r="I15" s="65">
        <v>60000</v>
      </c>
      <c r="J15" s="128">
        <f t="shared" si="0"/>
        <v>120000</v>
      </c>
      <c r="K15" s="67" t="s">
        <v>72</v>
      </c>
      <c r="L15" s="137"/>
    </row>
    <row r="16" spans="2:12" s="260" customFormat="1" ht="14" x14ac:dyDescent="0.2">
      <c r="B16" s="363"/>
      <c r="C16" s="297" t="s">
        <v>666</v>
      </c>
      <c r="D16" s="306" t="s">
        <v>675</v>
      </c>
      <c r="E16" s="298">
        <v>0</v>
      </c>
      <c r="F16" s="299" t="s">
        <v>672</v>
      </c>
      <c r="G16" s="298">
        <v>1</v>
      </c>
      <c r="H16" s="299" t="s">
        <v>653</v>
      </c>
      <c r="I16" s="300">
        <v>10000</v>
      </c>
      <c r="J16" s="300">
        <f t="shared" si="0"/>
        <v>0</v>
      </c>
      <c r="K16" s="301" t="s">
        <v>718</v>
      </c>
      <c r="L16" s="289" t="s">
        <v>926</v>
      </c>
    </row>
    <row r="17" spans="2:13" s="111" customFormat="1" ht="14" x14ac:dyDescent="0.2">
      <c r="B17" s="363"/>
      <c r="C17" s="45" t="s">
        <v>666</v>
      </c>
      <c r="D17" s="100" t="s">
        <v>674</v>
      </c>
      <c r="E17" s="63">
        <v>1</v>
      </c>
      <c r="F17" s="64" t="s">
        <v>672</v>
      </c>
      <c r="G17" s="63">
        <v>1</v>
      </c>
      <c r="H17" s="64" t="s">
        <v>653</v>
      </c>
      <c r="I17" s="65">
        <v>10000</v>
      </c>
      <c r="J17" s="128">
        <f t="shared" si="0"/>
        <v>10000</v>
      </c>
      <c r="K17" s="28" t="s">
        <v>719</v>
      </c>
      <c r="L17" s="137"/>
    </row>
    <row r="18" spans="2:13" s="111" customFormat="1" ht="14" x14ac:dyDescent="0.2">
      <c r="B18" s="363"/>
      <c r="C18" s="29" t="s">
        <v>666</v>
      </c>
      <c r="D18" s="23" t="s">
        <v>717</v>
      </c>
      <c r="E18" s="24">
        <v>1</v>
      </c>
      <c r="F18" s="25" t="s">
        <v>672</v>
      </c>
      <c r="G18" s="24">
        <v>1</v>
      </c>
      <c r="H18" s="25" t="s">
        <v>653</v>
      </c>
      <c r="I18" s="26">
        <v>6000</v>
      </c>
      <c r="J18" s="127">
        <f>E18*G18*I18</f>
        <v>6000</v>
      </c>
      <c r="K18" s="28" t="s">
        <v>720</v>
      </c>
      <c r="L18" s="137"/>
    </row>
    <row r="19" spans="2:13" s="260" customFormat="1" ht="14" x14ac:dyDescent="0.2">
      <c r="B19" s="363"/>
      <c r="C19" s="265" t="s">
        <v>666</v>
      </c>
      <c r="D19" s="267" t="s">
        <v>727</v>
      </c>
      <c r="E19" s="268">
        <v>0</v>
      </c>
      <c r="F19" s="269" t="s">
        <v>672</v>
      </c>
      <c r="G19" s="268">
        <v>1</v>
      </c>
      <c r="H19" s="269" t="s">
        <v>171</v>
      </c>
      <c r="I19" s="110">
        <v>2000</v>
      </c>
      <c r="J19" s="270">
        <f t="shared" si="0"/>
        <v>0</v>
      </c>
      <c r="K19" s="271"/>
      <c r="L19" s="259" t="s">
        <v>927</v>
      </c>
    </row>
    <row r="20" spans="2:13" s="111" customFormat="1" ht="14" x14ac:dyDescent="0.2">
      <c r="B20" s="363"/>
      <c r="C20" s="45" t="s">
        <v>666</v>
      </c>
      <c r="D20" s="100" t="s">
        <v>71</v>
      </c>
      <c r="E20" s="63">
        <v>1</v>
      </c>
      <c r="F20" s="64" t="s">
        <v>672</v>
      </c>
      <c r="G20" s="63">
        <v>1</v>
      </c>
      <c r="H20" s="64" t="s">
        <v>140</v>
      </c>
      <c r="I20" s="110">
        <v>0</v>
      </c>
      <c r="J20" s="128">
        <f t="shared" si="0"/>
        <v>0</v>
      </c>
      <c r="K20" s="67" t="s">
        <v>676</v>
      </c>
      <c r="L20" s="137"/>
    </row>
    <row r="21" spans="2:13" s="111" customFormat="1" ht="14" x14ac:dyDescent="0.2">
      <c r="B21" s="363"/>
      <c r="C21" s="45" t="s">
        <v>666</v>
      </c>
      <c r="D21" s="29" t="s">
        <v>721</v>
      </c>
      <c r="E21" s="24">
        <v>20</v>
      </c>
      <c r="F21" s="25" t="s">
        <v>722</v>
      </c>
      <c r="G21" s="24">
        <v>1</v>
      </c>
      <c r="H21" s="25" t="s">
        <v>37</v>
      </c>
      <c r="I21" s="110">
        <v>50</v>
      </c>
      <c r="J21" s="129">
        <v>0</v>
      </c>
      <c r="K21" s="28" t="s">
        <v>723</v>
      </c>
      <c r="L21" s="137"/>
    </row>
    <row r="22" spans="2:13" s="11" customFormat="1" ht="19" thickBot="1" x14ac:dyDescent="0.25">
      <c r="B22" s="362"/>
      <c r="C22" s="345" t="s">
        <v>677</v>
      </c>
      <c r="D22" s="345"/>
      <c r="E22" s="345"/>
      <c r="F22" s="345"/>
      <c r="G22" s="345"/>
      <c r="H22" s="345"/>
      <c r="I22" s="346"/>
      <c r="J22" s="19">
        <f>SUM(J8:J21)</f>
        <v>869100</v>
      </c>
      <c r="K22" s="20"/>
      <c r="L22" s="138"/>
    </row>
    <row r="23" spans="2:13" s="111" customFormat="1" ht="14" x14ac:dyDescent="0.2">
      <c r="B23" s="361" t="s">
        <v>678</v>
      </c>
      <c r="C23" s="12" t="s">
        <v>724</v>
      </c>
      <c r="D23" s="30" t="s">
        <v>755</v>
      </c>
      <c r="E23" s="14">
        <v>1</v>
      </c>
      <c r="F23" s="15" t="s">
        <v>37</v>
      </c>
      <c r="G23" s="14">
        <v>60</v>
      </c>
      <c r="H23" s="15" t="s">
        <v>26</v>
      </c>
      <c r="I23" s="16">
        <v>300</v>
      </c>
      <c r="J23" s="126">
        <f>E23*G23*I23</f>
        <v>18000</v>
      </c>
      <c r="K23" s="61" t="s">
        <v>16</v>
      </c>
      <c r="L23" s="137"/>
    </row>
    <row r="24" spans="2:13" s="111" customFormat="1" ht="14" x14ac:dyDescent="0.2">
      <c r="B24" s="363"/>
      <c r="C24" s="22" t="s">
        <v>73</v>
      </c>
      <c r="D24" s="29" t="s">
        <v>725</v>
      </c>
      <c r="E24" s="24">
        <v>1</v>
      </c>
      <c r="F24" s="25" t="s">
        <v>37</v>
      </c>
      <c r="G24" s="24">
        <v>320</v>
      </c>
      <c r="H24" s="25" t="s">
        <v>26</v>
      </c>
      <c r="I24" s="26">
        <v>220</v>
      </c>
      <c r="J24" s="127">
        <f t="shared" ref="J24:J26" si="1">E24*G24*I24</f>
        <v>70400</v>
      </c>
      <c r="K24" s="62" t="s">
        <v>17</v>
      </c>
      <c r="L24" s="418"/>
      <c r="M24" s="338"/>
    </row>
    <row r="25" spans="2:13" s="111" customFormat="1" ht="14" x14ac:dyDescent="0.2">
      <c r="B25" s="363"/>
      <c r="C25" s="22" t="s">
        <v>147</v>
      </c>
      <c r="D25" s="29" t="s">
        <v>756</v>
      </c>
      <c r="E25" s="24">
        <v>1</v>
      </c>
      <c r="F25" s="24" t="s">
        <v>74</v>
      </c>
      <c r="G25" s="24">
        <v>20</v>
      </c>
      <c r="H25" s="24" t="s">
        <v>26</v>
      </c>
      <c r="I25" s="26">
        <v>300</v>
      </c>
      <c r="J25" s="127">
        <f t="shared" si="1"/>
        <v>6000</v>
      </c>
      <c r="K25" s="62" t="s">
        <v>17</v>
      </c>
      <c r="L25" s="137"/>
    </row>
    <row r="26" spans="2:13" s="111" customFormat="1" ht="14" x14ac:dyDescent="0.2">
      <c r="B26" s="363"/>
      <c r="C26" s="22" t="s">
        <v>75</v>
      </c>
      <c r="D26" s="29" t="s">
        <v>726</v>
      </c>
      <c r="E26" s="24">
        <v>1</v>
      </c>
      <c r="F26" s="24" t="s">
        <v>37</v>
      </c>
      <c r="G26" s="24">
        <v>34</v>
      </c>
      <c r="H26" s="24" t="s">
        <v>76</v>
      </c>
      <c r="I26" s="26">
        <v>2600</v>
      </c>
      <c r="J26" s="127">
        <f t="shared" si="1"/>
        <v>88400</v>
      </c>
      <c r="K26" s="62" t="s">
        <v>17</v>
      </c>
      <c r="L26" s="137"/>
    </row>
    <row r="27" spans="2:13" s="111" customFormat="1" ht="14" x14ac:dyDescent="0.2">
      <c r="B27" s="363"/>
      <c r="C27" s="22" t="s">
        <v>19</v>
      </c>
      <c r="D27" s="29" t="s">
        <v>728</v>
      </c>
      <c r="E27" s="24">
        <v>2</v>
      </c>
      <c r="F27" s="24" t="s">
        <v>171</v>
      </c>
      <c r="G27" s="63">
        <v>200</v>
      </c>
      <c r="H27" s="63" t="s">
        <v>26</v>
      </c>
      <c r="I27" s="26">
        <v>50</v>
      </c>
      <c r="J27" s="127">
        <f>E27*G27*I27</f>
        <v>20000</v>
      </c>
      <c r="K27" s="62" t="s">
        <v>17</v>
      </c>
      <c r="L27" s="137"/>
    </row>
    <row r="28" spans="2:13" s="111" customFormat="1" ht="14" x14ac:dyDescent="0.2">
      <c r="B28" s="363"/>
      <c r="C28" s="22" t="s">
        <v>679</v>
      </c>
      <c r="D28" s="29" t="s">
        <v>680</v>
      </c>
      <c r="E28" s="24">
        <v>1</v>
      </c>
      <c r="F28" s="24" t="s">
        <v>664</v>
      </c>
      <c r="G28" s="24">
        <v>1</v>
      </c>
      <c r="H28" s="24" t="s">
        <v>171</v>
      </c>
      <c r="I28" s="26">
        <v>20000</v>
      </c>
      <c r="J28" s="127">
        <f>E28*G28*I28</f>
        <v>20000</v>
      </c>
      <c r="K28" s="31" t="s">
        <v>681</v>
      </c>
      <c r="L28" s="137"/>
    </row>
    <row r="29" spans="2:13" s="11" customFormat="1" ht="19" thickBot="1" x14ac:dyDescent="0.25">
      <c r="B29" s="362"/>
      <c r="C29" s="346" t="s">
        <v>304</v>
      </c>
      <c r="D29" s="349"/>
      <c r="E29" s="349"/>
      <c r="F29" s="349"/>
      <c r="G29" s="349"/>
      <c r="H29" s="349"/>
      <c r="I29" s="349"/>
      <c r="J29" s="19">
        <f>SUM(J23:J28)</f>
        <v>222800</v>
      </c>
      <c r="K29" s="32"/>
      <c r="L29" s="136"/>
    </row>
    <row r="30" spans="2:13" s="111" customFormat="1" ht="14" x14ac:dyDescent="0.2">
      <c r="B30" s="364" t="s">
        <v>682</v>
      </c>
      <c r="C30" s="12" t="s">
        <v>207</v>
      </c>
      <c r="D30" s="33" t="s">
        <v>210</v>
      </c>
      <c r="E30" s="34">
        <v>1</v>
      </c>
      <c r="F30" s="83" t="s">
        <v>202</v>
      </c>
      <c r="G30" s="84">
        <v>20</v>
      </c>
      <c r="H30" s="83" t="s">
        <v>212</v>
      </c>
      <c r="I30" s="16">
        <v>400</v>
      </c>
      <c r="J30" s="122">
        <f>E30*G30*I30</f>
        <v>8000</v>
      </c>
      <c r="K30" s="18" t="s">
        <v>683</v>
      </c>
      <c r="L30" s="137"/>
    </row>
    <row r="31" spans="2:13" s="260" customFormat="1" ht="14" x14ac:dyDescent="0.2">
      <c r="B31" s="365"/>
      <c r="C31" s="264" t="s">
        <v>207</v>
      </c>
      <c r="D31" s="267" t="s">
        <v>211</v>
      </c>
      <c r="E31" s="268">
        <v>1</v>
      </c>
      <c r="F31" s="263" t="s">
        <v>202</v>
      </c>
      <c r="G31" s="262">
        <v>30</v>
      </c>
      <c r="H31" s="263" t="s">
        <v>212</v>
      </c>
      <c r="I31" s="110">
        <v>450</v>
      </c>
      <c r="J31" s="258">
        <f t="shared" ref="J31:J33" si="2">E31*G31*I31</f>
        <v>13500</v>
      </c>
      <c r="K31" s="44"/>
      <c r="L31" s="259" t="s">
        <v>928</v>
      </c>
    </row>
    <row r="32" spans="2:13" s="260" customFormat="1" ht="14" x14ac:dyDescent="0.2">
      <c r="B32" s="365"/>
      <c r="C32" s="264" t="s">
        <v>207</v>
      </c>
      <c r="D32" s="267" t="s">
        <v>213</v>
      </c>
      <c r="E32" s="268">
        <v>1</v>
      </c>
      <c r="F32" s="263" t="s">
        <v>202</v>
      </c>
      <c r="G32" s="262">
        <v>15</v>
      </c>
      <c r="H32" s="263" t="s">
        <v>212</v>
      </c>
      <c r="I32" s="110">
        <v>600</v>
      </c>
      <c r="J32" s="258">
        <f t="shared" si="2"/>
        <v>9000</v>
      </c>
      <c r="K32" s="44"/>
      <c r="L32" s="259" t="s">
        <v>942</v>
      </c>
    </row>
    <row r="33" spans="2:12" s="260" customFormat="1" ht="14" x14ac:dyDescent="0.2">
      <c r="B33" s="365"/>
      <c r="C33" s="264" t="s">
        <v>207</v>
      </c>
      <c r="D33" s="267" t="s">
        <v>214</v>
      </c>
      <c r="E33" s="268">
        <v>1</v>
      </c>
      <c r="F33" s="263" t="s">
        <v>202</v>
      </c>
      <c r="G33" s="262">
        <v>15</v>
      </c>
      <c r="H33" s="263" t="s">
        <v>212</v>
      </c>
      <c r="I33" s="110">
        <v>800</v>
      </c>
      <c r="J33" s="258">
        <f t="shared" si="2"/>
        <v>12000</v>
      </c>
      <c r="K33" s="44"/>
      <c r="L33" s="259" t="s">
        <v>943</v>
      </c>
    </row>
    <row r="34" spans="2:12" s="260" customFormat="1" ht="14" x14ac:dyDescent="0.2">
      <c r="B34" s="365"/>
      <c r="C34" s="264" t="s">
        <v>741</v>
      </c>
      <c r="D34" s="272" t="s">
        <v>208</v>
      </c>
      <c r="E34" s="262">
        <v>2</v>
      </c>
      <c r="F34" s="263" t="s">
        <v>202</v>
      </c>
      <c r="G34" s="262">
        <v>1</v>
      </c>
      <c r="H34" s="263" t="s">
        <v>140</v>
      </c>
      <c r="I34" s="110">
        <v>1500</v>
      </c>
      <c r="J34" s="258">
        <f>E34*G34*I34</f>
        <v>3000</v>
      </c>
      <c r="K34" s="44"/>
      <c r="L34" s="259" t="s">
        <v>928</v>
      </c>
    </row>
    <row r="35" spans="2:12" s="260" customFormat="1" ht="14" x14ac:dyDescent="0.2">
      <c r="B35" s="365"/>
      <c r="C35" s="264" t="s">
        <v>742</v>
      </c>
      <c r="D35" s="267" t="s">
        <v>209</v>
      </c>
      <c r="E35" s="268">
        <v>1</v>
      </c>
      <c r="F35" s="269" t="s">
        <v>202</v>
      </c>
      <c r="G35" s="268">
        <v>4</v>
      </c>
      <c r="H35" s="269" t="s">
        <v>140</v>
      </c>
      <c r="I35" s="110">
        <v>1000</v>
      </c>
      <c r="J35" s="258">
        <f>E35*G35*I35</f>
        <v>4000</v>
      </c>
      <c r="K35" s="44"/>
      <c r="L35" s="259" t="s">
        <v>928</v>
      </c>
    </row>
    <row r="36" spans="2:12" s="11" customFormat="1" ht="19" thickBot="1" x14ac:dyDescent="0.25">
      <c r="B36" s="366"/>
      <c r="C36" s="345" t="s">
        <v>684</v>
      </c>
      <c r="D36" s="345"/>
      <c r="E36" s="345"/>
      <c r="F36" s="345"/>
      <c r="G36" s="345"/>
      <c r="H36" s="345"/>
      <c r="I36" s="346"/>
      <c r="J36" s="19">
        <f>SUM(J30:J35)</f>
        <v>49500</v>
      </c>
      <c r="K36" s="20"/>
      <c r="L36" s="136"/>
    </row>
    <row r="37" spans="2:12" s="11" customFormat="1" ht="29" customHeight="1" x14ac:dyDescent="0.2">
      <c r="B37" s="374" t="s">
        <v>143</v>
      </c>
      <c r="C37" s="370" t="s">
        <v>313</v>
      </c>
      <c r="D37" s="371"/>
      <c r="E37" s="371"/>
      <c r="F37" s="371"/>
      <c r="G37" s="371"/>
      <c r="H37" s="371"/>
      <c r="I37" s="371"/>
      <c r="J37" s="371"/>
      <c r="K37" s="372"/>
      <c r="L37" s="136"/>
    </row>
    <row r="38" spans="2:12" s="111" customFormat="1" ht="28" x14ac:dyDescent="0.2">
      <c r="B38" s="379"/>
      <c r="C38" s="141" t="s">
        <v>224</v>
      </c>
      <c r="D38" s="141" t="s">
        <v>955</v>
      </c>
      <c r="E38" s="144">
        <v>90</v>
      </c>
      <c r="F38" s="142" t="s">
        <v>314</v>
      </c>
      <c r="G38" s="144">
        <v>1</v>
      </c>
      <c r="H38" s="142" t="s">
        <v>140</v>
      </c>
      <c r="I38" s="143">
        <v>600</v>
      </c>
      <c r="J38" s="123">
        <f>E38*G38*I38</f>
        <v>54000</v>
      </c>
      <c r="K38" s="82"/>
      <c r="L38" s="137"/>
    </row>
    <row r="39" spans="2:12" s="111" customFormat="1" ht="14" x14ac:dyDescent="0.2">
      <c r="B39" s="379"/>
      <c r="C39" s="141" t="s">
        <v>222</v>
      </c>
      <c r="D39" s="141" t="s">
        <v>223</v>
      </c>
      <c r="E39" s="144">
        <v>2</v>
      </c>
      <c r="F39" s="142" t="s">
        <v>187</v>
      </c>
      <c r="G39" s="144">
        <v>1</v>
      </c>
      <c r="H39" s="142" t="s">
        <v>140</v>
      </c>
      <c r="I39" s="143">
        <v>1500</v>
      </c>
      <c r="J39" s="123">
        <f t="shared" ref="J39:J52" si="3">E39*G39*I39</f>
        <v>3000</v>
      </c>
      <c r="K39" s="179"/>
      <c r="L39" s="137"/>
    </row>
    <row r="40" spans="2:12" s="260" customFormat="1" ht="14" x14ac:dyDescent="0.2">
      <c r="B40" s="379"/>
      <c r="C40" s="265" t="s">
        <v>306</v>
      </c>
      <c r="D40" s="265" t="s">
        <v>217</v>
      </c>
      <c r="E40" s="273">
        <v>1</v>
      </c>
      <c r="F40" s="269" t="s">
        <v>187</v>
      </c>
      <c r="G40" s="273">
        <v>1</v>
      </c>
      <c r="H40" s="269" t="s">
        <v>140</v>
      </c>
      <c r="I40" s="110">
        <v>8000</v>
      </c>
      <c r="J40" s="258">
        <f t="shared" si="3"/>
        <v>8000</v>
      </c>
      <c r="K40" s="179"/>
      <c r="L40" s="259" t="s">
        <v>939</v>
      </c>
    </row>
    <row r="41" spans="2:12" s="292" customFormat="1" ht="14" x14ac:dyDescent="0.2">
      <c r="B41" s="379"/>
      <c r="C41" s="45" t="s">
        <v>218</v>
      </c>
      <c r="D41" s="45" t="s">
        <v>219</v>
      </c>
      <c r="E41" s="147">
        <v>1</v>
      </c>
      <c r="F41" s="64" t="s">
        <v>187</v>
      </c>
      <c r="G41" s="147">
        <v>1</v>
      </c>
      <c r="H41" s="64" t="s">
        <v>140</v>
      </c>
      <c r="I41" s="65">
        <v>10000</v>
      </c>
      <c r="J41" s="124">
        <f t="shared" si="3"/>
        <v>10000</v>
      </c>
      <c r="K41" s="307"/>
      <c r="L41" s="291"/>
    </row>
    <row r="42" spans="2:12" s="111" customFormat="1" ht="14" x14ac:dyDescent="0.2">
      <c r="B42" s="379"/>
      <c r="C42" s="141" t="s">
        <v>220</v>
      </c>
      <c r="D42" s="141" t="s">
        <v>221</v>
      </c>
      <c r="E42" s="144">
        <v>2</v>
      </c>
      <c r="F42" s="142" t="s">
        <v>187</v>
      </c>
      <c r="G42" s="144">
        <v>1</v>
      </c>
      <c r="H42" s="142" t="s">
        <v>140</v>
      </c>
      <c r="I42" s="143">
        <v>1000</v>
      </c>
      <c r="J42" s="123">
        <f t="shared" si="3"/>
        <v>2000</v>
      </c>
      <c r="K42" s="82"/>
      <c r="L42" s="137"/>
    </row>
    <row r="43" spans="2:12" s="111" customFormat="1" ht="14" x14ac:dyDescent="0.2">
      <c r="B43" s="379"/>
      <c r="C43" s="141" t="s">
        <v>225</v>
      </c>
      <c r="D43" s="141" t="s">
        <v>226</v>
      </c>
      <c r="E43" s="144">
        <v>2</v>
      </c>
      <c r="F43" s="142" t="s">
        <v>187</v>
      </c>
      <c r="G43" s="144">
        <v>1</v>
      </c>
      <c r="H43" s="142" t="s">
        <v>140</v>
      </c>
      <c r="I43" s="143">
        <v>2000</v>
      </c>
      <c r="J43" s="123">
        <f t="shared" si="3"/>
        <v>4000</v>
      </c>
      <c r="K43" s="82"/>
      <c r="L43" s="137"/>
    </row>
    <row r="44" spans="2:12" s="111" customFormat="1" ht="14" x14ac:dyDescent="0.2">
      <c r="B44" s="379"/>
      <c r="C44" s="141" t="s">
        <v>227</v>
      </c>
      <c r="D44" s="141" t="s">
        <v>228</v>
      </c>
      <c r="E44" s="144">
        <v>1</v>
      </c>
      <c r="F44" s="142" t="s">
        <v>187</v>
      </c>
      <c r="G44" s="144">
        <v>1</v>
      </c>
      <c r="H44" s="142" t="s">
        <v>140</v>
      </c>
      <c r="I44" s="143">
        <v>1500</v>
      </c>
      <c r="J44" s="123">
        <f t="shared" si="3"/>
        <v>1500</v>
      </c>
      <c r="K44" s="82"/>
      <c r="L44" s="137"/>
    </row>
    <row r="45" spans="2:12" s="111" customFormat="1" ht="14" x14ac:dyDescent="0.2">
      <c r="B45" s="379"/>
      <c r="C45" s="141" t="s">
        <v>229</v>
      </c>
      <c r="D45" s="141" t="s">
        <v>230</v>
      </c>
      <c r="E45" s="144">
        <v>5</v>
      </c>
      <c r="F45" s="142" t="s">
        <v>187</v>
      </c>
      <c r="G45" s="144">
        <v>1</v>
      </c>
      <c r="H45" s="142" t="s">
        <v>140</v>
      </c>
      <c r="I45" s="143">
        <v>1000</v>
      </c>
      <c r="J45" s="123">
        <f t="shared" si="3"/>
        <v>5000</v>
      </c>
      <c r="K45" s="82"/>
      <c r="L45" s="137"/>
    </row>
    <row r="46" spans="2:12" s="111" customFormat="1" ht="14" x14ac:dyDescent="0.2">
      <c r="B46" s="379"/>
      <c r="C46" s="141" t="s">
        <v>231</v>
      </c>
      <c r="D46" s="141" t="s">
        <v>232</v>
      </c>
      <c r="E46" s="144">
        <v>5</v>
      </c>
      <c r="F46" s="142" t="s">
        <v>187</v>
      </c>
      <c r="G46" s="144">
        <v>1</v>
      </c>
      <c r="H46" s="142" t="s">
        <v>140</v>
      </c>
      <c r="I46" s="143">
        <v>600</v>
      </c>
      <c r="J46" s="123">
        <f t="shared" si="3"/>
        <v>3000</v>
      </c>
      <c r="K46" s="82"/>
      <c r="L46" s="137"/>
    </row>
    <row r="47" spans="2:12" s="111" customFormat="1" ht="14" x14ac:dyDescent="0.2">
      <c r="B47" s="379"/>
      <c r="C47" s="141" t="s">
        <v>233</v>
      </c>
      <c r="D47" s="141" t="s">
        <v>234</v>
      </c>
      <c r="E47" s="144">
        <v>1</v>
      </c>
      <c r="F47" s="142" t="s">
        <v>187</v>
      </c>
      <c r="G47" s="144">
        <v>1</v>
      </c>
      <c r="H47" s="142" t="s">
        <v>140</v>
      </c>
      <c r="I47" s="143">
        <v>500</v>
      </c>
      <c r="J47" s="123">
        <f t="shared" si="3"/>
        <v>500</v>
      </c>
      <c r="K47" s="82"/>
      <c r="L47" s="137"/>
    </row>
    <row r="48" spans="2:12" s="260" customFormat="1" ht="14" x14ac:dyDescent="0.2">
      <c r="B48" s="379"/>
      <c r="C48" s="265" t="s">
        <v>235</v>
      </c>
      <c r="D48" s="265" t="s">
        <v>236</v>
      </c>
      <c r="E48" s="273">
        <v>2</v>
      </c>
      <c r="F48" s="269" t="s">
        <v>316</v>
      </c>
      <c r="G48" s="273">
        <v>1</v>
      </c>
      <c r="H48" s="269" t="s">
        <v>140</v>
      </c>
      <c r="I48" s="110">
        <v>900</v>
      </c>
      <c r="J48" s="258">
        <f t="shared" si="3"/>
        <v>1800</v>
      </c>
      <c r="K48" s="179"/>
      <c r="L48" s="259" t="s">
        <v>939</v>
      </c>
    </row>
    <row r="49" spans="2:12" s="111" customFormat="1" ht="14" x14ac:dyDescent="0.2">
      <c r="B49" s="379"/>
      <c r="C49" s="141" t="s">
        <v>237</v>
      </c>
      <c r="D49" s="141" t="s">
        <v>238</v>
      </c>
      <c r="E49" s="144">
        <v>4</v>
      </c>
      <c r="F49" s="142" t="s">
        <v>316</v>
      </c>
      <c r="G49" s="144">
        <v>1</v>
      </c>
      <c r="H49" s="142" t="s">
        <v>140</v>
      </c>
      <c r="I49" s="143">
        <v>500</v>
      </c>
      <c r="J49" s="123">
        <f t="shared" si="3"/>
        <v>2000</v>
      </c>
      <c r="K49" s="82"/>
      <c r="L49" s="137"/>
    </row>
    <row r="50" spans="2:12" s="111" customFormat="1" ht="14" x14ac:dyDescent="0.2">
      <c r="B50" s="379"/>
      <c r="C50" s="141" t="s">
        <v>239</v>
      </c>
      <c r="D50" s="141" t="s">
        <v>240</v>
      </c>
      <c r="E50" s="144">
        <v>4</v>
      </c>
      <c r="F50" s="142" t="s">
        <v>316</v>
      </c>
      <c r="G50" s="144">
        <v>1</v>
      </c>
      <c r="H50" s="142" t="s">
        <v>140</v>
      </c>
      <c r="I50" s="143">
        <v>500</v>
      </c>
      <c r="J50" s="123">
        <f t="shared" si="3"/>
        <v>2000</v>
      </c>
      <c r="K50" s="82"/>
      <c r="L50" s="137"/>
    </row>
    <row r="51" spans="2:12" s="111" customFormat="1" ht="14" x14ac:dyDescent="0.2">
      <c r="B51" s="379"/>
      <c r="C51" s="141" t="s">
        <v>241</v>
      </c>
      <c r="D51" s="141" t="s">
        <v>242</v>
      </c>
      <c r="E51" s="144">
        <v>2</v>
      </c>
      <c r="F51" s="142" t="s">
        <v>187</v>
      </c>
      <c r="G51" s="144">
        <v>1</v>
      </c>
      <c r="H51" s="142" t="s">
        <v>140</v>
      </c>
      <c r="I51" s="143">
        <v>600</v>
      </c>
      <c r="J51" s="123">
        <f t="shared" si="3"/>
        <v>1200</v>
      </c>
      <c r="K51" s="82"/>
      <c r="L51" s="137"/>
    </row>
    <row r="52" spans="2:12" s="260" customFormat="1" ht="14" x14ac:dyDescent="0.2">
      <c r="B52" s="379"/>
      <c r="C52" s="265" t="s">
        <v>243</v>
      </c>
      <c r="D52" s="265" t="s">
        <v>244</v>
      </c>
      <c r="E52" s="274">
        <v>1</v>
      </c>
      <c r="F52" s="269" t="s">
        <v>187</v>
      </c>
      <c r="G52" s="274">
        <v>1</v>
      </c>
      <c r="H52" s="269" t="s">
        <v>140</v>
      </c>
      <c r="I52" s="110">
        <v>500</v>
      </c>
      <c r="J52" s="258">
        <f t="shared" si="3"/>
        <v>500</v>
      </c>
      <c r="K52" s="179"/>
      <c r="L52" s="259" t="s">
        <v>939</v>
      </c>
    </row>
    <row r="53" spans="2:12" s="111" customFormat="1" ht="14" x14ac:dyDescent="0.2">
      <c r="B53" s="379"/>
      <c r="C53" s="367" t="s">
        <v>312</v>
      </c>
      <c r="D53" s="368"/>
      <c r="E53" s="368"/>
      <c r="F53" s="368"/>
      <c r="G53" s="368"/>
      <c r="H53" s="368"/>
      <c r="I53" s="368"/>
      <c r="J53" s="368"/>
      <c r="K53" s="369"/>
      <c r="L53" s="137"/>
    </row>
    <row r="54" spans="2:12" s="111" customFormat="1" ht="14" x14ac:dyDescent="0.2">
      <c r="B54" s="379"/>
      <c r="C54" s="45" t="s">
        <v>245</v>
      </c>
      <c r="D54" s="45" t="s">
        <v>246</v>
      </c>
      <c r="E54" s="146">
        <v>12</v>
      </c>
      <c r="F54" s="64" t="s">
        <v>216</v>
      </c>
      <c r="G54" s="146">
        <v>1</v>
      </c>
      <c r="H54" s="25" t="s">
        <v>140</v>
      </c>
      <c r="I54" s="26">
        <v>800</v>
      </c>
      <c r="J54" s="123">
        <f>E54*G54*I54</f>
        <v>9600</v>
      </c>
      <c r="K54" s="82"/>
      <c r="L54" s="137"/>
    </row>
    <row r="55" spans="2:12" s="111" customFormat="1" ht="14" x14ac:dyDescent="0.2">
      <c r="B55" s="379"/>
      <c r="C55" s="45" t="s">
        <v>247</v>
      </c>
      <c r="D55" s="45" t="s">
        <v>248</v>
      </c>
      <c r="E55" s="146">
        <v>4</v>
      </c>
      <c r="F55" s="64" t="s">
        <v>216</v>
      </c>
      <c r="G55" s="146">
        <v>1</v>
      </c>
      <c r="H55" s="25" t="s">
        <v>140</v>
      </c>
      <c r="I55" s="26">
        <v>800</v>
      </c>
      <c r="J55" s="123">
        <f t="shared" ref="J55:J68" si="4">E55*G55*I55</f>
        <v>3200</v>
      </c>
      <c r="K55" s="82"/>
      <c r="L55" s="137"/>
    </row>
    <row r="56" spans="2:12" s="111" customFormat="1" ht="14" x14ac:dyDescent="0.2">
      <c r="B56" s="379"/>
      <c r="C56" s="45" t="s">
        <v>249</v>
      </c>
      <c r="D56" s="45" t="s">
        <v>250</v>
      </c>
      <c r="E56" s="146">
        <v>4</v>
      </c>
      <c r="F56" s="64" t="s">
        <v>216</v>
      </c>
      <c r="G56" s="146">
        <v>1</v>
      </c>
      <c r="H56" s="25" t="s">
        <v>140</v>
      </c>
      <c r="I56" s="26">
        <v>600</v>
      </c>
      <c r="J56" s="123">
        <f t="shared" si="4"/>
        <v>2400</v>
      </c>
      <c r="K56" s="82"/>
      <c r="L56" s="137"/>
    </row>
    <row r="57" spans="2:12" s="260" customFormat="1" ht="14" x14ac:dyDescent="0.2">
      <c r="B57" s="379"/>
      <c r="C57" s="265" t="s">
        <v>251</v>
      </c>
      <c r="D57" s="265" t="s">
        <v>250</v>
      </c>
      <c r="E57" s="274">
        <v>2</v>
      </c>
      <c r="F57" s="269" t="s">
        <v>216</v>
      </c>
      <c r="G57" s="274">
        <v>1</v>
      </c>
      <c r="H57" s="269" t="s">
        <v>140</v>
      </c>
      <c r="I57" s="110">
        <v>600</v>
      </c>
      <c r="J57" s="258">
        <f t="shared" si="4"/>
        <v>1200</v>
      </c>
      <c r="K57" s="179"/>
      <c r="L57" s="259" t="s">
        <v>941</v>
      </c>
    </row>
    <row r="58" spans="2:12" s="111" customFormat="1" ht="14" x14ac:dyDescent="0.2">
      <c r="B58" s="379"/>
      <c r="C58" s="45" t="s">
        <v>252</v>
      </c>
      <c r="D58" s="45" t="s">
        <v>253</v>
      </c>
      <c r="E58" s="146">
        <v>4</v>
      </c>
      <c r="F58" s="64" t="s">
        <v>187</v>
      </c>
      <c r="G58" s="146">
        <v>1</v>
      </c>
      <c r="H58" s="25" t="s">
        <v>140</v>
      </c>
      <c r="I58" s="26">
        <v>1000</v>
      </c>
      <c r="J58" s="123">
        <f t="shared" si="4"/>
        <v>4000</v>
      </c>
      <c r="K58" s="82"/>
      <c r="L58" s="137"/>
    </row>
    <row r="59" spans="2:12" s="260" customFormat="1" ht="14" x14ac:dyDescent="0.2">
      <c r="B59" s="379"/>
      <c r="C59" s="265" t="s">
        <v>254</v>
      </c>
      <c r="D59" s="265" t="s">
        <v>255</v>
      </c>
      <c r="E59" s="274">
        <v>1</v>
      </c>
      <c r="F59" s="269" t="s">
        <v>187</v>
      </c>
      <c r="G59" s="274">
        <v>1</v>
      </c>
      <c r="H59" s="269" t="s">
        <v>140</v>
      </c>
      <c r="I59" s="110">
        <v>1200</v>
      </c>
      <c r="J59" s="258">
        <f t="shared" si="4"/>
        <v>1200</v>
      </c>
      <c r="K59" s="179" t="s">
        <v>953</v>
      </c>
      <c r="L59" s="259"/>
    </row>
    <row r="60" spans="2:12" s="260" customFormat="1" ht="14" x14ac:dyDescent="0.2">
      <c r="B60" s="379"/>
      <c r="C60" s="265" t="s">
        <v>256</v>
      </c>
      <c r="D60" s="265" t="s">
        <v>257</v>
      </c>
      <c r="E60" s="274">
        <v>4</v>
      </c>
      <c r="F60" s="269" t="s">
        <v>187</v>
      </c>
      <c r="G60" s="274">
        <v>1</v>
      </c>
      <c r="H60" s="269" t="s">
        <v>140</v>
      </c>
      <c r="I60" s="110">
        <v>500</v>
      </c>
      <c r="J60" s="258">
        <f t="shared" si="4"/>
        <v>2000</v>
      </c>
      <c r="K60" s="179"/>
      <c r="L60" s="259" t="s">
        <v>941</v>
      </c>
    </row>
    <row r="61" spans="2:12" s="260" customFormat="1" ht="14" x14ac:dyDescent="0.2">
      <c r="B61" s="379"/>
      <c r="C61" s="265" t="s">
        <v>258</v>
      </c>
      <c r="D61" s="265" t="s">
        <v>259</v>
      </c>
      <c r="E61" s="274">
        <v>6</v>
      </c>
      <c r="F61" s="269" t="s">
        <v>187</v>
      </c>
      <c r="G61" s="274">
        <v>1</v>
      </c>
      <c r="H61" s="269" t="s">
        <v>140</v>
      </c>
      <c r="I61" s="110">
        <v>200</v>
      </c>
      <c r="J61" s="258">
        <f t="shared" si="4"/>
        <v>1200</v>
      </c>
      <c r="K61" s="179"/>
      <c r="L61" s="259" t="s">
        <v>941</v>
      </c>
    </row>
    <row r="62" spans="2:12" s="260" customFormat="1" ht="14" x14ac:dyDescent="0.2">
      <c r="B62" s="379"/>
      <c r="C62" s="265" t="s">
        <v>260</v>
      </c>
      <c r="D62" s="265" t="s">
        <v>261</v>
      </c>
      <c r="E62" s="274">
        <v>0</v>
      </c>
      <c r="F62" s="269" t="s">
        <v>187</v>
      </c>
      <c r="G62" s="274">
        <v>1</v>
      </c>
      <c r="H62" s="269" t="s">
        <v>140</v>
      </c>
      <c r="I62" s="110">
        <v>200</v>
      </c>
      <c r="J62" s="258">
        <f t="shared" si="4"/>
        <v>0</v>
      </c>
      <c r="K62" s="179"/>
      <c r="L62" s="259" t="s">
        <v>941</v>
      </c>
    </row>
    <row r="63" spans="2:12" s="260" customFormat="1" ht="14" x14ac:dyDescent="0.2">
      <c r="B63" s="379"/>
      <c r="C63" s="265" t="s">
        <v>685</v>
      </c>
      <c r="D63" s="265" t="s">
        <v>262</v>
      </c>
      <c r="E63" s="274">
        <v>2</v>
      </c>
      <c r="F63" s="269" t="s">
        <v>187</v>
      </c>
      <c r="G63" s="274">
        <v>1</v>
      </c>
      <c r="H63" s="269" t="s">
        <v>140</v>
      </c>
      <c r="I63" s="110">
        <v>500</v>
      </c>
      <c r="J63" s="258">
        <f t="shared" si="4"/>
        <v>1000</v>
      </c>
      <c r="K63" s="179"/>
      <c r="L63" s="259" t="s">
        <v>939</v>
      </c>
    </row>
    <row r="64" spans="2:12" s="111" customFormat="1" ht="14" x14ac:dyDescent="0.2">
      <c r="B64" s="379"/>
      <c r="C64" s="45" t="s">
        <v>263</v>
      </c>
      <c r="D64" s="45" t="s">
        <v>264</v>
      </c>
      <c r="E64" s="146">
        <v>1</v>
      </c>
      <c r="F64" s="64" t="s">
        <v>187</v>
      </c>
      <c r="G64" s="146">
        <v>1</v>
      </c>
      <c r="H64" s="25" t="s">
        <v>140</v>
      </c>
      <c r="I64" s="26">
        <v>1200</v>
      </c>
      <c r="J64" s="123">
        <f>E64*G64*I64</f>
        <v>1200</v>
      </c>
      <c r="K64" s="82"/>
      <c r="L64" s="137"/>
    </row>
    <row r="65" spans="2:12" s="111" customFormat="1" ht="14" x14ac:dyDescent="0.2">
      <c r="B65" s="379"/>
      <c r="C65" s="45" t="s">
        <v>265</v>
      </c>
      <c r="D65" s="45" t="s">
        <v>266</v>
      </c>
      <c r="E65" s="146">
        <v>8</v>
      </c>
      <c r="F65" s="64" t="s">
        <v>187</v>
      </c>
      <c r="G65" s="146">
        <v>1</v>
      </c>
      <c r="H65" s="25" t="s">
        <v>140</v>
      </c>
      <c r="I65" s="26">
        <v>200</v>
      </c>
      <c r="J65" s="123">
        <f t="shared" si="4"/>
        <v>1600</v>
      </c>
      <c r="K65" s="82"/>
      <c r="L65" s="137"/>
    </row>
    <row r="66" spans="2:12" s="111" customFormat="1" ht="14" x14ac:dyDescent="0.2">
      <c r="B66" s="379"/>
      <c r="C66" s="45" t="s">
        <v>267</v>
      </c>
      <c r="D66" s="45" t="s">
        <v>264</v>
      </c>
      <c r="E66" s="146">
        <v>1</v>
      </c>
      <c r="F66" s="64" t="s">
        <v>187</v>
      </c>
      <c r="G66" s="146">
        <v>1</v>
      </c>
      <c r="H66" s="25" t="s">
        <v>140</v>
      </c>
      <c r="I66" s="26">
        <v>1200</v>
      </c>
      <c r="J66" s="123">
        <f t="shared" si="4"/>
        <v>1200</v>
      </c>
      <c r="K66" s="82"/>
      <c r="L66" s="137"/>
    </row>
    <row r="67" spans="2:12" s="111" customFormat="1" ht="14" x14ac:dyDescent="0.2">
      <c r="B67" s="379"/>
      <c r="C67" s="45" t="s">
        <v>268</v>
      </c>
      <c r="D67" s="45" t="s">
        <v>269</v>
      </c>
      <c r="E67" s="274">
        <v>4</v>
      </c>
      <c r="F67" s="64" t="s">
        <v>187</v>
      </c>
      <c r="G67" s="146">
        <v>1</v>
      </c>
      <c r="H67" s="25" t="s">
        <v>140</v>
      </c>
      <c r="I67" s="26">
        <v>200</v>
      </c>
      <c r="J67" s="123">
        <f t="shared" si="4"/>
        <v>800</v>
      </c>
      <c r="K67" s="82"/>
      <c r="L67" s="137"/>
    </row>
    <row r="68" spans="2:12" s="111" customFormat="1" ht="14" x14ac:dyDescent="0.2">
      <c r="B68" s="379"/>
      <c r="C68" s="45" t="s">
        <v>239</v>
      </c>
      <c r="D68" s="45" t="s">
        <v>240</v>
      </c>
      <c r="E68" s="146">
        <v>1</v>
      </c>
      <c r="F68" s="64" t="s">
        <v>316</v>
      </c>
      <c r="G68" s="146">
        <v>1</v>
      </c>
      <c r="H68" s="25" t="s">
        <v>140</v>
      </c>
      <c r="I68" s="26">
        <v>500</v>
      </c>
      <c r="J68" s="123">
        <f t="shared" si="4"/>
        <v>500</v>
      </c>
      <c r="K68" s="82"/>
      <c r="L68" s="137"/>
    </row>
    <row r="69" spans="2:12" s="111" customFormat="1" ht="14" x14ac:dyDescent="0.2">
      <c r="B69" s="379"/>
      <c r="C69" s="367" t="s">
        <v>311</v>
      </c>
      <c r="D69" s="368"/>
      <c r="E69" s="368"/>
      <c r="F69" s="368"/>
      <c r="G69" s="368"/>
      <c r="H69" s="368"/>
      <c r="I69" s="368"/>
      <c r="J69" s="368"/>
      <c r="K69" s="369"/>
      <c r="L69" s="137"/>
    </row>
    <row r="70" spans="2:12" s="260" customFormat="1" ht="14" x14ac:dyDescent="0.2">
      <c r="B70" s="379"/>
      <c r="C70" s="265" t="s">
        <v>270</v>
      </c>
      <c r="D70" s="265" t="s">
        <v>308</v>
      </c>
      <c r="E70" s="274">
        <v>24</v>
      </c>
      <c r="F70" s="269" t="s">
        <v>317</v>
      </c>
      <c r="G70" s="274">
        <v>1</v>
      </c>
      <c r="H70" s="269" t="s">
        <v>315</v>
      </c>
      <c r="I70" s="110">
        <v>500</v>
      </c>
      <c r="J70" s="258">
        <f>E70*G70*I70</f>
        <v>12000</v>
      </c>
      <c r="K70" s="179" t="s">
        <v>947</v>
      </c>
      <c r="L70" s="259"/>
    </row>
    <row r="71" spans="2:12" s="111" customFormat="1" ht="14" x14ac:dyDescent="0.2">
      <c r="B71" s="379"/>
      <c r="C71" s="45" t="s">
        <v>271</v>
      </c>
      <c r="D71" s="45" t="s">
        <v>272</v>
      </c>
      <c r="E71" s="146">
        <v>30</v>
      </c>
      <c r="F71" s="64" t="s">
        <v>317</v>
      </c>
      <c r="G71" s="146">
        <v>1</v>
      </c>
      <c r="H71" s="25" t="s">
        <v>315</v>
      </c>
      <c r="I71" s="26">
        <v>500</v>
      </c>
      <c r="J71" s="123">
        <f t="shared" ref="J71:J82" si="5">E71*G71*I71</f>
        <v>15000</v>
      </c>
      <c r="K71" s="82"/>
      <c r="L71" s="137"/>
    </row>
    <row r="72" spans="2:12" s="111" customFormat="1" ht="14" x14ac:dyDescent="0.2">
      <c r="B72" s="379"/>
      <c r="C72" s="45" t="s">
        <v>273</v>
      </c>
      <c r="D72" s="45"/>
      <c r="E72" s="146">
        <v>30</v>
      </c>
      <c r="F72" s="64" t="s">
        <v>317</v>
      </c>
      <c r="G72" s="146">
        <v>1</v>
      </c>
      <c r="H72" s="25" t="s">
        <v>315</v>
      </c>
      <c r="I72" s="26">
        <v>500</v>
      </c>
      <c r="J72" s="123">
        <f t="shared" si="5"/>
        <v>15000</v>
      </c>
      <c r="K72" s="82"/>
      <c r="L72" s="137"/>
    </row>
    <row r="73" spans="2:12" s="111" customFormat="1" ht="14" x14ac:dyDescent="0.2">
      <c r="B73" s="379"/>
      <c r="C73" s="45" t="s">
        <v>274</v>
      </c>
      <c r="D73" s="45" t="s">
        <v>275</v>
      </c>
      <c r="E73" s="146">
        <v>15</v>
      </c>
      <c r="F73" s="64" t="s">
        <v>317</v>
      </c>
      <c r="G73" s="146">
        <v>1</v>
      </c>
      <c r="H73" s="25" t="s">
        <v>315</v>
      </c>
      <c r="I73" s="26">
        <v>200</v>
      </c>
      <c r="J73" s="123">
        <f t="shared" si="5"/>
        <v>3000</v>
      </c>
      <c r="K73" s="82"/>
      <c r="L73" s="137"/>
    </row>
    <row r="74" spans="2:12" s="111" customFormat="1" ht="14" x14ac:dyDescent="0.2">
      <c r="B74" s="379"/>
      <c r="C74" s="45" t="s">
        <v>309</v>
      </c>
      <c r="D74" s="45"/>
      <c r="E74" s="146">
        <v>6</v>
      </c>
      <c r="F74" s="64" t="s">
        <v>317</v>
      </c>
      <c r="G74" s="146">
        <v>1</v>
      </c>
      <c r="H74" s="25" t="s">
        <v>315</v>
      </c>
      <c r="I74" s="26">
        <v>200</v>
      </c>
      <c r="J74" s="123">
        <f t="shared" si="5"/>
        <v>1200</v>
      </c>
      <c r="K74" s="82"/>
      <c r="L74" s="137"/>
    </row>
    <row r="75" spans="2:12" s="111" customFormat="1" ht="14" x14ac:dyDescent="0.2">
      <c r="B75" s="379"/>
      <c r="C75" s="45" t="s">
        <v>310</v>
      </c>
      <c r="D75" s="45"/>
      <c r="E75" s="146">
        <v>2</v>
      </c>
      <c r="F75" s="64" t="s">
        <v>187</v>
      </c>
      <c r="G75" s="146">
        <v>1</v>
      </c>
      <c r="H75" s="25" t="s">
        <v>315</v>
      </c>
      <c r="I75" s="26">
        <v>200</v>
      </c>
      <c r="J75" s="123">
        <f t="shared" si="5"/>
        <v>400</v>
      </c>
      <c r="K75" s="82"/>
      <c r="L75" s="137"/>
    </row>
    <row r="76" spans="2:12" s="260" customFormat="1" ht="14" x14ac:dyDescent="0.2">
      <c r="B76" s="379"/>
      <c r="C76" s="265" t="s">
        <v>276</v>
      </c>
      <c r="D76" s="265" t="s">
        <v>277</v>
      </c>
      <c r="E76" s="274">
        <v>1</v>
      </c>
      <c r="F76" s="269" t="s">
        <v>187</v>
      </c>
      <c r="G76" s="274">
        <v>1</v>
      </c>
      <c r="H76" s="269" t="s">
        <v>315</v>
      </c>
      <c r="I76" s="110">
        <v>1200</v>
      </c>
      <c r="J76" s="258">
        <f t="shared" si="5"/>
        <v>1200</v>
      </c>
      <c r="K76" s="179" t="s">
        <v>954</v>
      </c>
      <c r="L76" s="259"/>
    </row>
    <row r="77" spans="2:12" s="111" customFormat="1" ht="14" x14ac:dyDescent="0.2">
      <c r="B77" s="379"/>
      <c r="C77" s="45" t="s">
        <v>278</v>
      </c>
      <c r="D77" s="45" t="s">
        <v>279</v>
      </c>
      <c r="E77" s="146">
        <v>2</v>
      </c>
      <c r="F77" s="64" t="s">
        <v>187</v>
      </c>
      <c r="G77" s="146">
        <v>1</v>
      </c>
      <c r="H77" s="25" t="s">
        <v>315</v>
      </c>
      <c r="I77" s="26">
        <v>200</v>
      </c>
      <c r="J77" s="123">
        <f t="shared" si="5"/>
        <v>400</v>
      </c>
      <c r="K77" s="82"/>
      <c r="L77" s="137"/>
    </row>
    <row r="78" spans="2:12" s="260" customFormat="1" ht="14" x14ac:dyDescent="0.2">
      <c r="B78" s="379"/>
      <c r="C78" s="265" t="s">
        <v>280</v>
      </c>
      <c r="D78" s="265" t="s">
        <v>281</v>
      </c>
      <c r="E78" s="274">
        <v>100</v>
      </c>
      <c r="F78" s="269" t="s">
        <v>307</v>
      </c>
      <c r="G78" s="274">
        <v>1</v>
      </c>
      <c r="H78" s="269" t="s">
        <v>315</v>
      </c>
      <c r="I78" s="110">
        <v>80</v>
      </c>
      <c r="J78" s="258">
        <f t="shared" si="5"/>
        <v>8000</v>
      </c>
      <c r="K78" s="179"/>
      <c r="L78" s="259" t="s">
        <v>939</v>
      </c>
    </row>
    <row r="79" spans="2:12" s="111" customFormat="1" ht="14" x14ac:dyDescent="0.2">
      <c r="B79" s="379"/>
      <c r="C79" s="45" t="s">
        <v>282</v>
      </c>
      <c r="D79" s="45" t="s">
        <v>283</v>
      </c>
      <c r="E79" s="146">
        <v>2</v>
      </c>
      <c r="F79" s="64" t="s">
        <v>317</v>
      </c>
      <c r="G79" s="146">
        <v>1</v>
      </c>
      <c r="H79" s="25" t="s">
        <v>315</v>
      </c>
      <c r="I79" s="26">
        <v>900</v>
      </c>
      <c r="J79" s="123">
        <f t="shared" si="5"/>
        <v>1800</v>
      </c>
      <c r="K79" s="82"/>
      <c r="L79" s="137"/>
    </row>
    <row r="80" spans="2:12" s="111" customFormat="1" ht="14" x14ac:dyDescent="0.2">
      <c r="B80" s="379"/>
      <c r="C80" s="45" t="s">
        <v>284</v>
      </c>
      <c r="D80" s="45" t="s">
        <v>285</v>
      </c>
      <c r="E80" s="146">
        <v>6</v>
      </c>
      <c r="F80" s="64" t="s">
        <v>187</v>
      </c>
      <c r="G80" s="146">
        <v>1</v>
      </c>
      <c r="H80" s="25" t="s">
        <v>315</v>
      </c>
      <c r="I80" s="26">
        <v>50</v>
      </c>
      <c r="J80" s="123">
        <f t="shared" si="5"/>
        <v>300</v>
      </c>
      <c r="K80" s="82"/>
      <c r="L80" s="137"/>
    </row>
    <row r="81" spans="2:12" s="111" customFormat="1" ht="14" x14ac:dyDescent="0.2">
      <c r="B81" s="379"/>
      <c r="C81" s="45" t="s">
        <v>286</v>
      </c>
      <c r="D81" s="45" t="s">
        <v>287</v>
      </c>
      <c r="E81" s="146">
        <v>2</v>
      </c>
      <c r="F81" s="64" t="s">
        <v>187</v>
      </c>
      <c r="G81" s="146">
        <v>1</v>
      </c>
      <c r="H81" s="25" t="s">
        <v>315</v>
      </c>
      <c r="I81" s="26">
        <v>500</v>
      </c>
      <c r="J81" s="123">
        <f t="shared" si="5"/>
        <v>1000</v>
      </c>
      <c r="K81" s="82"/>
      <c r="L81" s="137"/>
    </row>
    <row r="82" spans="2:12" s="260" customFormat="1" ht="15" thickBot="1" x14ac:dyDescent="0.25">
      <c r="B82" s="379"/>
      <c r="C82" s="265" t="s">
        <v>288</v>
      </c>
      <c r="D82" s="265" t="s">
        <v>289</v>
      </c>
      <c r="E82" s="274">
        <v>2</v>
      </c>
      <c r="F82" s="269" t="s">
        <v>187</v>
      </c>
      <c r="G82" s="274">
        <v>1</v>
      </c>
      <c r="H82" s="269" t="s">
        <v>315</v>
      </c>
      <c r="I82" s="110">
        <v>500</v>
      </c>
      <c r="J82" s="258">
        <f t="shared" si="5"/>
        <v>1000</v>
      </c>
      <c r="K82" s="179"/>
      <c r="L82" s="259" t="s">
        <v>939</v>
      </c>
    </row>
    <row r="83" spans="2:12" s="111" customFormat="1" ht="14" x14ac:dyDescent="0.2">
      <c r="B83" s="379"/>
      <c r="C83" s="370" t="s">
        <v>290</v>
      </c>
      <c r="D83" s="371"/>
      <c r="E83" s="371"/>
      <c r="F83" s="371"/>
      <c r="G83" s="371"/>
      <c r="H83" s="371"/>
      <c r="I83" s="371"/>
      <c r="J83" s="371"/>
      <c r="K83" s="372"/>
      <c r="L83" s="137"/>
    </row>
    <row r="84" spans="2:12" s="111" customFormat="1" ht="14" x14ac:dyDescent="0.2">
      <c r="B84" s="379"/>
      <c r="C84" s="308" t="s">
        <v>744</v>
      </c>
      <c r="D84" s="308" t="s">
        <v>757</v>
      </c>
      <c r="E84" s="309">
        <v>0</v>
      </c>
      <c r="F84" s="310" t="s">
        <v>314</v>
      </c>
      <c r="G84" s="311">
        <v>1</v>
      </c>
      <c r="H84" s="312" t="s">
        <v>140</v>
      </c>
      <c r="I84" s="313">
        <v>1000</v>
      </c>
      <c r="J84" s="313">
        <f>E84*G84*I84</f>
        <v>0</v>
      </c>
      <c r="K84" s="314"/>
      <c r="L84" s="316" t="s">
        <v>932</v>
      </c>
    </row>
    <row r="85" spans="2:12" s="111" customFormat="1" ht="14" x14ac:dyDescent="0.2">
      <c r="B85" s="379"/>
      <c r="C85" s="308" t="s">
        <v>222</v>
      </c>
      <c r="D85" s="308" t="s">
        <v>223</v>
      </c>
      <c r="E85" s="315">
        <v>0</v>
      </c>
      <c r="F85" s="310" t="s">
        <v>187</v>
      </c>
      <c r="G85" s="311">
        <v>1</v>
      </c>
      <c r="H85" s="312" t="s">
        <v>140</v>
      </c>
      <c r="I85" s="313">
        <v>1500</v>
      </c>
      <c r="J85" s="313">
        <f t="shared" ref="J85:J86" si="6">E85*G85*I85</f>
        <v>0</v>
      </c>
      <c r="K85" s="314"/>
      <c r="L85" s="316" t="s">
        <v>932</v>
      </c>
    </row>
    <row r="86" spans="2:12" s="260" customFormat="1" ht="28" x14ac:dyDescent="0.2">
      <c r="B86" s="379"/>
      <c r="C86" s="265" t="s">
        <v>758</v>
      </c>
      <c r="D86" s="265" t="s">
        <v>759</v>
      </c>
      <c r="E86" s="273">
        <v>25</v>
      </c>
      <c r="F86" s="269" t="s">
        <v>314</v>
      </c>
      <c r="G86" s="273">
        <v>1</v>
      </c>
      <c r="H86" s="269" t="s">
        <v>140</v>
      </c>
      <c r="I86" s="110">
        <v>800</v>
      </c>
      <c r="J86" s="258">
        <f t="shared" si="6"/>
        <v>20000</v>
      </c>
      <c r="K86" s="179" t="s">
        <v>948</v>
      </c>
      <c r="L86" s="259"/>
    </row>
    <row r="87" spans="2:12" s="111" customFormat="1" ht="14" x14ac:dyDescent="0.2">
      <c r="B87" s="379"/>
      <c r="C87" s="45" t="s">
        <v>222</v>
      </c>
      <c r="D87" s="45" t="s">
        <v>223</v>
      </c>
      <c r="E87" s="146">
        <v>2</v>
      </c>
      <c r="F87" s="64" t="s">
        <v>187</v>
      </c>
      <c r="G87" s="147">
        <v>1</v>
      </c>
      <c r="H87" s="25" t="s">
        <v>140</v>
      </c>
      <c r="I87" s="26">
        <v>1500</v>
      </c>
      <c r="J87" s="123">
        <f t="shared" ref="J87:J101" si="7">E87*G87*I87</f>
        <v>3000</v>
      </c>
      <c r="K87" s="82"/>
      <c r="L87" s="137"/>
    </row>
    <row r="88" spans="2:12" s="111" customFormat="1" ht="14" x14ac:dyDescent="0.2">
      <c r="B88" s="379"/>
      <c r="C88" s="45" t="s">
        <v>748</v>
      </c>
      <c r="D88" s="45" t="s">
        <v>686</v>
      </c>
      <c r="E88" s="146">
        <v>2</v>
      </c>
      <c r="F88" s="64" t="s">
        <v>187</v>
      </c>
      <c r="G88" s="147">
        <v>1</v>
      </c>
      <c r="H88" s="25" t="s">
        <v>140</v>
      </c>
      <c r="I88" s="26">
        <v>1000</v>
      </c>
      <c r="J88" s="123">
        <f t="shared" si="7"/>
        <v>2000</v>
      </c>
      <c r="K88" s="82"/>
      <c r="L88" s="137"/>
    </row>
    <row r="89" spans="2:12" s="111" customFormat="1" ht="14" x14ac:dyDescent="0.2">
      <c r="B89" s="379"/>
      <c r="C89" s="45" t="s">
        <v>749</v>
      </c>
      <c r="D89" s="45" t="s">
        <v>232</v>
      </c>
      <c r="E89" s="146">
        <v>2</v>
      </c>
      <c r="F89" s="64" t="s">
        <v>187</v>
      </c>
      <c r="G89" s="147">
        <v>1</v>
      </c>
      <c r="H89" s="25" t="s">
        <v>140</v>
      </c>
      <c r="I89" s="26">
        <v>600</v>
      </c>
      <c r="J89" s="123">
        <f t="shared" si="7"/>
        <v>1200</v>
      </c>
      <c r="K89" s="82"/>
      <c r="L89" s="137"/>
    </row>
    <row r="90" spans="2:12" s="111" customFormat="1" ht="14" x14ac:dyDescent="0.2">
      <c r="B90" s="379"/>
      <c r="C90" s="45" t="s">
        <v>750</v>
      </c>
      <c r="D90" s="45" t="s">
        <v>634</v>
      </c>
      <c r="E90" s="146">
        <v>1</v>
      </c>
      <c r="F90" s="64" t="s">
        <v>187</v>
      </c>
      <c r="G90" s="147">
        <v>1</v>
      </c>
      <c r="H90" s="25" t="s">
        <v>140</v>
      </c>
      <c r="I90" s="26">
        <v>1000</v>
      </c>
      <c r="J90" s="123">
        <f t="shared" si="7"/>
        <v>1000</v>
      </c>
      <c r="K90" s="82"/>
      <c r="L90" s="137"/>
    </row>
    <row r="91" spans="2:12" s="111" customFormat="1" ht="14" x14ac:dyDescent="0.2">
      <c r="B91" s="379"/>
      <c r="C91" s="45" t="s">
        <v>225</v>
      </c>
      <c r="D91" s="45" t="s">
        <v>226</v>
      </c>
      <c r="E91" s="146">
        <v>1</v>
      </c>
      <c r="F91" s="64" t="s">
        <v>187</v>
      </c>
      <c r="G91" s="147">
        <v>1</v>
      </c>
      <c r="H91" s="25" t="s">
        <v>140</v>
      </c>
      <c r="I91" s="26">
        <v>2000</v>
      </c>
      <c r="J91" s="123">
        <f t="shared" si="7"/>
        <v>2000</v>
      </c>
      <c r="K91" s="82"/>
      <c r="L91" s="137"/>
    </row>
    <row r="92" spans="2:12" s="111" customFormat="1" ht="14" x14ac:dyDescent="0.2">
      <c r="B92" s="379"/>
      <c r="C92" s="45" t="s">
        <v>239</v>
      </c>
      <c r="D92" s="45" t="s">
        <v>240</v>
      </c>
      <c r="E92" s="146">
        <v>1</v>
      </c>
      <c r="F92" s="64" t="s">
        <v>316</v>
      </c>
      <c r="G92" s="147">
        <v>1</v>
      </c>
      <c r="H92" s="25" t="s">
        <v>140</v>
      </c>
      <c r="I92" s="26">
        <v>500</v>
      </c>
      <c r="J92" s="123">
        <f t="shared" si="7"/>
        <v>500</v>
      </c>
      <c r="K92" s="82"/>
      <c r="L92" s="137"/>
    </row>
    <row r="93" spans="2:12" s="111" customFormat="1" ht="14" x14ac:dyDescent="0.2">
      <c r="B93" s="379"/>
      <c r="C93" s="45" t="s">
        <v>249</v>
      </c>
      <c r="D93" s="45" t="s">
        <v>250</v>
      </c>
      <c r="E93" s="146">
        <v>6</v>
      </c>
      <c r="F93" s="64" t="s">
        <v>216</v>
      </c>
      <c r="G93" s="146">
        <v>1</v>
      </c>
      <c r="H93" s="25" t="s">
        <v>140</v>
      </c>
      <c r="I93" s="26">
        <v>600</v>
      </c>
      <c r="J93" s="123">
        <f t="shared" si="7"/>
        <v>3600</v>
      </c>
      <c r="K93" s="82"/>
      <c r="L93" s="137"/>
    </row>
    <row r="94" spans="2:12" s="111" customFormat="1" ht="14" x14ac:dyDescent="0.2">
      <c r="B94" s="379"/>
      <c r="C94" s="45" t="s">
        <v>635</v>
      </c>
      <c r="D94" s="45" t="s">
        <v>687</v>
      </c>
      <c r="E94" s="146">
        <v>1</v>
      </c>
      <c r="F94" s="64" t="s">
        <v>187</v>
      </c>
      <c r="G94" s="146">
        <v>1</v>
      </c>
      <c r="H94" s="25" t="s">
        <v>140</v>
      </c>
      <c r="I94" s="26">
        <v>1000</v>
      </c>
      <c r="J94" s="123">
        <f t="shared" si="7"/>
        <v>1000</v>
      </c>
      <c r="K94" s="82"/>
      <c r="L94" s="137"/>
    </row>
    <row r="95" spans="2:12" s="260" customFormat="1" ht="14" x14ac:dyDescent="0.2">
      <c r="B95" s="379"/>
      <c r="C95" s="265" t="s">
        <v>895</v>
      </c>
      <c r="D95" s="265" t="s">
        <v>255</v>
      </c>
      <c r="E95" s="274">
        <v>1</v>
      </c>
      <c r="F95" s="269" t="s">
        <v>187</v>
      </c>
      <c r="G95" s="274">
        <v>1</v>
      </c>
      <c r="H95" s="269" t="s">
        <v>140</v>
      </c>
      <c r="I95" s="110">
        <v>1000</v>
      </c>
      <c r="J95" s="258">
        <f t="shared" si="7"/>
        <v>1000</v>
      </c>
      <c r="K95" s="179"/>
      <c r="L95" s="259" t="s">
        <v>939</v>
      </c>
    </row>
    <row r="96" spans="2:12" s="111" customFormat="1" ht="14" x14ac:dyDescent="0.2">
      <c r="B96" s="379"/>
      <c r="C96" s="45" t="s">
        <v>752</v>
      </c>
      <c r="D96" s="45" t="s">
        <v>240</v>
      </c>
      <c r="E96" s="146">
        <v>1</v>
      </c>
      <c r="F96" s="64" t="s">
        <v>316</v>
      </c>
      <c r="G96" s="146">
        <v>1</v>
      </c>
      <c r="H96" s="25" t="s">
        <v>140</v>
      </c>
      <c r="I96" s="26">
        <v>500</v>
      </c>
      <c r="J96" s="123">
        <f t="shared" si="7"/>
        <v>500</v>
      </c>
      <c r="K96" s="82"/>
      <c r="L96" s="137"/>
    </row>
    <row r="97" spans="2:12" s="111" customFormat="1" ht="14" x14ac:dyDescent="0.2">
      <c r="B97" s="379"/>
      <c r="C97" s="45" t="s">
        <v>273</v>
      </c>
      <c r="D97" s="45"/>
      <c r="E97" s="146">
        <v>12</v>
      </c>
      <c r="F97" s="64" t="s">
        <v>317</v>
      </c>
      <c r="G97" s="146">
        <v>1</v>
      </c>
      <c r="H97" s="25" t="s">
        <v>315</v>
      </c>
      <c r="I97" s="26">
        <v>500</v>
      </c>
      <c r="J97" s="123">
        <f t="shared" si="7"/>
        <v>6000</v>
      </c>
      <c r="K97" s="82"/>
      <c r="L97" s="137"/>
    </row>
    <row r="98" spans="2:12" s="111" customFormat="1" ht="14" x14ac:dyDescent="0.2">
      <c r="B98" s="379"/>
      <c r="C98" s="45" t="s">
        <v>753</v>
      </c>
      <c r="D98" s="45" t="s">
        <v>688</v>
      </c>
      <c r="E98" s="146">
        <v>30</v>
      </c>
      <c r="F98" s="64" t="s">
        <v>317</v>
      </c>
      <c r="G98" s="146">
        <v>1</v>
      </c>
      <c r="H98" s="25" t="s">
        <v>315</v>
      </c>
      <c r="I98" s="26">
        <v>200</v>
      </c>
      <c r="J98" s="123">
        <f t="shared" si="7"/>
        <v>6000</v>
      </c>
      <c r="K98" s="82"/>
      <c r="L98" s="137"/>
    </row>
    <row r="99" spans="2:12" s="111" customFormat="1" ht="14" x14ac:dyDescent="0.2">
      <c r="B99" s="379"/>
      <c r="C99" s="45" t="s">
        <v>276</v>
      </c>
      <c r="D99" s="45" t="s">
        <v>689</v>
      </c>
      <c r="E99" s="146">
        <v>1</v>
      </c>
      <c r="F99" s="64" t="s">
        <v>187</v>
      </c>
      <c r="G99" s="146">
        <v>1</v>
      </c>
      <c r="H99" s="25" t="s">
        <v>315</v>
      </c>
      <c r="I99" s="26">
        <v>1500</v>
      </c>
      <c r="J99" s="123">
        <f t="shared" si="7"/>
        <v>1500</v>
      </c>
      <c r="K99" s="82"/>
      <c r="L99" s="137"/>
    </row>
    <row r="100" spans="2:12" s="111" customFormat="1" ht="14" x14ac:dyDescent="0.2">
      <c r="B100" s="379"/>
      <c r="C100" s="45" t="s">
        <v>754</v>
      </c>
      <c r="D100" s="45" t="s">
        <v>281</v>
      </c>
      <c r="E100" s="146">
        <v>6</v>
      </c>
      <c r="F100" s="64" t="s">
        <v>187</v>
      </c>
      <c r="G100" s="146">
        <v>1</v>
      </c>
      <c r="H100" s="25" t="s">
        <v>140</v>
      </c>
      <c r="I100" s="26">
        <v>350</v>
      </c>
      <c r="J100" s="123">
        <f t="shared" si="7"/>
        <v>2100</v>
      </c>
      <c r="K100" s="82"/>
      <c r="L100" s="137"/>
    </row>
    <row r="101" spans="2:12" s="260" customFormat="1" ht="15" thickBot="1" x14ac:dyDescent="0.25">
      <c r="B101" s="379"/>
      <c r="C101" s="265" t="s">
        <v>243</v>
      </c>
      <c r="D101" s="265" t="s">
        <v>244</v>
      </c>
      <c r="E101" s="274">
        <v>2</v>
      </c>
      <c r="F101" s="269" t="s">
        <v>187</v>
      </c>
      <c r="G101" s="274">
        <v>1</v>
      </c>
      <c r="H101" s="269" t="s">
        <v>315</v>
      </c>
      <c r="I101" s="110">
        <v>500</v>
      </c>
      <c r="J101" s="258">
        <f t="shared" si="7"/>
        <v>1000</v>
      </c>
      <c r="K101" s="179"/>
      <c r="L101" s="259" t="s">
        <v>939</v>
      </c>
    </row>
    <row r="102" spans="2:12" s="111" customFormat="1" ht="14" x14ac:dyDescent="0.2">
      <c r="B102" s="379"/>
      <c r="C102" s="370" t="s">
        <v>291</v>
      </c>
      <c r="D102" s="371"/>
      <c r="E102" s="371"/>
      <c r="F102" s="371"/>
      <c r="G102" s="371"/>
      <c r="H102" s="371"/>
      <c r="I102" s="371"/>
      <c r="J102" s="371"/>
      <c r="K102" s="372"/>
      <c r="L102" s="137"/>
    </row>
    <row r="103" spans="2:12" s="260" customFormat="1" ht="14" x14ac:dyDescent="0.2">
      <c r="B103" s="379"/>
      <c r="C103" s="275" t="s">
        <v>292</v>
      </c>
      <c r="D103" s="276" t="s">
        <v>293</v>
      </c>
      <c r="E103" s="277">
        <v>1</v>
      </c>
      <c r="F103" s="278" t="s">
        <v>26</v>
      </c>
      <c r="G103" s="277">
        <v>4</v>
      </c>
      <c r="H103" s="278" t="s">
        <v>140</v>
      </c>
      <c r="I103" s="279">
        <v>500</v>
      </c>
      <c r="J103" s="280">
        <f>E103*G103*I103</f>
        <v>2000</v>
      </c>
      <c r="K103" s="179"/>
      <c r="L103" s="259" t="s">
        <v>939</v>
      </c>
    </row>
    <row r="104" spans="2:12" s="111" customFormat="1" ht="14" x14ac:dyDescent="0.2">
      <c r="B104" s="379"/>
      <c r="C104" s="89" t="s">
        <v>294</v>
      </c>
      <c r="D104" s="85" t="s">
        <v>295</v>
      </c>
      <c r="E104" s="86">
        <v>2</v>
      </c>
      <c r="F104" s="87" t="s">
        <v>26</v>
      </c>
      <c r="G104" s="86">
        <v>4</v>
      </c>
      <c r="H104" s="87" t="s">
        <v>140</v>
      </c>
      <c r="I104" s="88">
        <v>400</v>
      </c>
      <c r="J104" s="125">
        <f t="shared" ref="J104:J109" si="8">E104*G104*I104</f>
        <v>3200</v>
      </c>
      <c r="K104" s="82"/>
      <c r="L104" s="137"/>
    </row>
    <row r="105" spans="2:12" s="111" customFormat="1" ht="14" x14ac:dyDescent="0.2">
      <c r="B105" s="379"/>
      <c r="C105" s="89" t="s">
        <v>296</v>
      </c>
      <c r="D105" s="85" t="s">
        <v>297</v>
      </c>
      <c r="E105" s="86">
        <v>2</v>
      </c>
      <c r="F105" s="87" t="s">
        <v>26</v>
      </c>
      <c r="G105" s="86">
        <v>4</v>
      </c>
      <c r="H105" s="87" t="s">
        <v>140</v>
      </c>
      <c r="I105" s="88">
        <v>400</v>
      </c>
      <c r="J105" s="125">
        <f t="shared" si="8"/>
        <v>3200</v>
      </c>
      <c r="K105" s="82"/>
      <c r="L105" s="137"/>
    </row>
    <row r="106" spans="2:12" s="111" customFormat="1" ht="14" x14ac:dyDescent="0.2">
      <c r="B106" s="379"/>
      <c r="C106" s="89" t="s">
        <v>298</v>
      </c>
      <c r="D106" s="85" t="s">
        <v>299</v>
      </c>
      <c r="E106" s="86">
        <v>2</v>
      </c>
      <c r="F106" s="87" t="s">
        <v>26</v>
      </c>
      <c r="G106" s="86">
        <v>4</v>
      </c>
      <c r="H106" s="87" t="s">
        <v>140</v>
      </c>
      <c r="I106" s="88">
        <v>400</v>
      </c>
      <c r="J106" s="125">
        <f t="shared" si="8"/>
        <v>3200</v>
      </c>
      <c r="K106" s="82"/>
      <c r="L106" s="137"/>
    </row>
    <row r="107" spans="2:12" s="111" customFormat="1" ht="14" x14ac:dyDescent="0.2">
      <c r="B107" s="379"/>
      <c r="C107" s="89" t="s">
        <v>300</v>
      </c>
      <c r="D107" s="85" t="s">
        <v>303</v>
      </c>
      <c r="E107" s="86">
        <v>11</v>
      </c>
      <c r="F107" s="87" t="s">
        <v>26</v>
      </c>
      <c r="G107" s="86">
        <v>4</v>
      </c>
      <c r="H107" s="87" t="s">
        <v>140</v>
      </c>
      <c r="I107" s="88">
        <v>300</v>
      </c>
      <c r="J107" s="125">
        <f t="shared" si="8"/>
        <v>13200</v>
      </c>
      <c r="K107" s="82"/>
      <c r="L107" s="137"/>
    </row>
    <row r="108" spans="2:12" s="260" customFormat="1" ht="14" x14ac:dyDescent="0.2">
      <c r="B108" s="379"/>
      <c r="C108" s="275" t="s">
        <v>745</v>
      </c>
      <c r="D108" s="276" t="s">
        <v>760</v>
      </c>
      <c r="E108" s="277">
        <v>18</v>
      </c>
      <c r="F108" s="278" t="s">
        <v>26</v>
      </c>
      <c r="G108" s="277">
        <v>3</v>
      </c>
      <c r="H108" s="278" t="s">
        <v>140</v>
      </c>
      <c r="I108" s="279">
        <v>150</v>
      </c>
      <c r="J108" s="280">
        <f t="shared" si="8"/>
        <v>8100</v>
      </c>
      <c r="K108" s="179" t="s">
        <v>949</v>
      </c>
      <c r="L108" s="259"/>
    </row>
    <row r="109" spans="2:12" s="111" customFormat="1" ht="14" x14ac:dyDescent="0.2">
      <c r="B109" s="379"/>
      <c r="C109" s="89" t="s">
        <v>745</v>
      </c>
      <c r="D109" s="85" t="s">
        <v>761</v>
      </c>
      <c r="E109" s="86">
        <v>4</v>
      </c>
      <c r="F109" s="87" t="s">
        <v>26</v>
      </c>
      <c r="G109" s="86">
        <v>2</v>
      </c>
      <c r="H109" s="87" t="s">
        <v>37</v>
      </c>
      <c r="I109" s="88">
        <v>336</v>
      </c>
      <c r="J109" s="125">
        <f t="shared" si="8"/>
        <v>2688</v>
      </c>
      <c r="K109" s="82" t="s">
        <v>747</v>
      </c>
      <c r="L109" s="137"/>
    </row>
    <row r="110" spans="2:12" s="260" customFormat="1" ht="14" x14ac:dyDescent="0.2">
      <c r="B110" s="379"/>
      <c r="C110" s="275" t="s">
        <v>301</v>
      </c>
      <c r="D110" s="276" t="s">
        <v>302</v>
      </c>
      <c r="E110" s="277">
        <v>1</v>
      </c>
      <c r="F110" s="278" t="s">
        <v>135</v>
      </c>
      <c r="G110" s="277">
        <v>1</v>
      </c>
      <c r="H110" s="278" t="s">
        <v>37</v>
      </c>
      <c r="I110" s="279">
        <v>16000</v>
      </c>
      <c r="J110" s="280">
        <f>E110*G110*I110</f>
        <v>16000</v>
      </c>
      <c r="K110" s="179"/>
      <c r="L110" s="259" t="s">
        <v>939</v>
      </c>
    </row>
    <row r="111" spans="2:12" s="11" customFormat="1" ht="19" thickBot="1" x14ac:dyDescent="0.25">
      <c r="B111" s="378"/>
      <c r="C111" s="373" t="s">
        <v>20</v>
      </c>
      <c r="D111" s="345"/>
      <c r="E111" s="345"/>
      <c r="F111" s="345"/>
      <c r="G111" s="345"/>
      <c r="H111" s="345"/>
      <c r="I111" s="346"/>
      <c r="J111" s="40">
        <f>SUM(J37:J110)</f>
        <v>293888</v>
      </c>
      <c r="K111" s="32"/>
      <c r="L111" s="136"/>
    </row>
    <row r="112" spans="2:12" s="111" customFormat="1" ht="14" x14ac:dyDescent="0.2">
      <c r="B112" s="374" t="s">
        <v>21</v>
      </c>
      <c r="C112" s="90" t="s">
        <v>633</v>
      </c>
      <c r="D112" s="30" t="s">
        <v>935</v>
      </c>
      <c r="E112" s="317">
        <v>15</v>
      </c>
      <c r="F112" s="318" t="s">
        <v>636</v>
      </c>
      <c r="G112" s="317">
        <v>1</v>
      </c>
      <c r="H112" s="318" t="s">
        <v>37</v>
      </c>
      <c r="I112" s="319">
        <v>220</v>
      </c>
      <c r="J112" s="122">
        <f>E112*G112*I112</f>
        <v>3300</v>
      </c>
      <c r="K112" s="38"/>
      <c r="L112" s="259" t="s">
        <v>945</v>
      </c>
    </row>
    <row r="113" spans="2:12" s="111" customFormat="1" ht="14" x14ac:dyDescent="0.2">
      <c r="B113" s="375"/>
      <c r="C113" s="293" t="s">
        <v>934</v>
      </c>
      <c r="D113" s="321" t="s">
        <v>936</v>
      </c>
      <c r="E113" s="322">
        <v>15</v>
      </c>
      <c r="F113" s="323" t="s">
        <v>636</v>
      </c>
      <c r="G113" s="322">
        <v>1</v>
      </c>
      <c r="H113" s="323" t="s">
        <v>37</v>
      </c>
      <c r="I113" s="294">
        <v>220</v>
      </c>
      <c r="J113" s="294">
        <f>E113*G113*I113</f>
        <v>3300</v>
      </c>
      <c r="K113" s="324"/>
      <c r="L113" s="296" t="s">
        <v>938</v>
      </c>
    </row>
    <row r="114" spans="2:12" s="260" customFormat="1" ht="14" x14ac:dyDescent="0.2">
      <c r="B114" s="375"/>
      <c r="C114" s="265" t="s">
        <v>658</v>
      </c>
      <c r="D114" s="320" t="s">
        <v>764</v>
      </c>
      <c r="E114" s="277">
        <v>5</v>
      </c>
      <c r="F114" s="278" t="s">
        <v>187</v>
      </c>
      <c r="G114" s="277">
        <v>1</v>
      </c>
      <c r="H114" s="278" t="s">
        <v>37</v>
      </c>
      <c r="I114" s="279">
        <v>500</v>
      </c>
      <c r="J114" s="280">
        <f>E114*G114*I114</f>
        <v>2500</v>
      </c>
      <c r="K114" s="179"/>
      <c r="L114" s="259" t="s">
        <v>937</v>
      </c>
    </row>
    <row r="115" spans="2:12" s="11" customFormat="1" x14ac:dyDescent="0.2">
      <c r="B115" s="375"/>
      <c r="C115" s="367" t="s">
        <v>290</v>
      </c>
      <c r="D115" s="368"/>
      <c r="E115" s="368"/>
      <c r="F115" s="368"/>
      <c r="G115" s="368"/>
      <c r="H115" s="368"/>
      <c r="I115" s="368"/>
      <c r="J115" s="368"/>
      <c r="K115" s="369"/>
      <c r="L115" s="136"/>
    </row>
    <row r="116" spans="2:12" s="11" customFormat="1" ht="28" x14ac:dyDescent="0.2">
      <c r="B116" s="375"/>
      <c r="C116" s="325" t="s">
        <v>645</v>
      </c>
      <c r="D116" s="326" t="s">
        <v>765</v>
      </c>
      <c r="E116" s="298">
        <v>0</v>
      </c>
      <c r="F116" s="312" t="s">
        <v>135</v>
      </c>
      <c r="G116" s="327">
        <v>1</v>
      </c>
      <c r="H116" s="312" t="s">
        <v>37</v>
      </c>
      <c r="I116" s="313">
        <v>2000</v>
      </c>
      <c r="J116" s="313">
        <f t="shared" ref="J116:J117" si="9">E116*G116*I116</f>
        <v>0</v>
      </c>
      <c r="K116" s="328"/>
      <c r="L116" s="290" t="s">
        <v>926</v>
      </c>
    </row>
    <row r="117" spans="2:12" s="11" customFormat="1" x14ac:dyDescent="0.2">
      <c r="B117" s="375"/>
      <c r="C117" s="121" t="s">
        <v>766</v>
      </c>
      <c r="D117" s="35" t="s">
        <v>767</v>
      </c>
      <c r="E117" s="36">
        <v>1</v>
      </c>
      <c r="F117" s="37" t="s">
        <v>135</v>
      </c>
      <c r="G117" s="36">
        <v>1</v>
      </c>
      <c r="H117" s="37" t="s">
        <v>37</v>
      </c>
      <c r="I117" s="27">
        <v>5000</v>
      </c>
      <c r="J117" s="258">
        <f t="shared" si="9"/>
        <v>5000</v>
      </c>
      <c r="K117" s="28"/>
      <c r="L117" s="136"/>
    </row>
    <row r="118" spans="2:12" s="11" customFormat="1" x14ac:dyDescent="0.2">
      <c r="B118" s="375"/>
      <c r="C118" s="121" t="s">
        <v>656</v>
      </c>
      <c r="D118" s="35" t="s">
        <v>769</v>
      </c>
      <c r="E118" s="36">
        <v>69</v>
      </c>
      <c r="F118" s="37" t="s">
        <v>314</v>
      </c>
      <c r="G118" s="36">
        <v>2</v>
      </c>
      <c r="H118" s="37" t="s">
        <v>216</v>
      </c>
      <c r="I118" s="27">
        <v>300</v>
      </c>
      <c r="J118" s="123">
        <f>E118*G118*I118</f>
        <v>41400</v>
      </c>
      <c r="K118" s="28"/>
      <c r="L118" s="136"/>
    </row>
    <row r="119" spans="2:12" s="11" customFormat="1" x14ac:dyDescent="0.2">
      <c r="B119" s="375"/>
      <c r="C119" s="121" t="s">
        <v>768</v>
      </c>
      <c r="D119" s="35" t="s">
        <v>770</v>
      </c>
      <c r="E119" s="36">
        <v>69</v>
      </c>
      <c r="F119" s="37" t="s">
        <v>314</v>
      </c>
      <c r="G119" s="36">
        <v>2</v>
      </c>
      <c r="H119" s="37" t="s">
        <v>216</v>
      </c>
      <c r="I119" s="27">
        <v>35</v>
      </c>
      <c r="J119" s="123">
        <f>E119*G119*I119</f>
        <v>4830</v>
      </c>
      <c r="K119" s="28"/>
      <c r="L119" s="136"/>
    </row>
    <row r="120" spans="2:12" s="11" customFormat="1" x14ac:dyDescent="0.2">
      <c r="B120" s="375"/>
      <c r="C120" s="121" t="s">
        <v>772</v>
      </c>
      <c r="D120" s="35" t="s">
        <v>773</v>
      </c>
      <c r="E120" s="36">
        <v>1</v>
      </c>
      <c r="F120" s="37" t="s">
        <v>135</v>
      </c>
      <c r="G120" s="36">
        <v>1</v>
      </c>
      <c r="H120" s="37" t="s">
        <v>37</v>
      </c>
      <c r="I120" s="27">
        <v>5000</v>
      </c>
      <c r="J120" s="123">
        <f>E120*G120*I120</f>
        <v>5000</v>
      </c>
      <c r="K120" s="28"/>
      <c r="L120" s="136"/>
    </row>
    <row r="121" spans="2:12" s="11" customFormat="1" x14ac:dyDescent="0.2">
      <c r="B121" s="375"/>
      <c r="C121" s="121" t="s">
        <v>774</v>
      </c>
      <c r="D121" s="35" t="s">
        <v>775</v>
      </c>
      <c r="E121" s="36">
        <v>5</v>
      </c>
      <c r="F121" s="37" t="s">
        <v>316</v>
      </c>
      <c r="G121" s="36">
        <v>1</v>
      </c>
      <c r="H121" s="37" t="s">
        <v>37</v>
      </c>
      <c r="I121" s="27">
        <v>2000</v>
      </c>
      <c r="J121" s="123">
        <f>E121*G121*I121</f>
        <v>10000</v>
      </c>
      <c r="K121" s="380" t="s">
        <v>929</v>
      </c>
      <c r="L121" s="136"/>
    </row>
    <row r="122" spans="2:12" s="111" customFormat="1" ht="14" x14ac:dyDescent="0.2">
      <c r="B122" s="376"/>
      <c r="C122" s="121" t="s">
        <v>776</v>
      </c>
      <c r="D122" s="35" t="s">
        <v>777</v>
      </c>
      <c r="E122" s="36">
        <v>1</v>
      </c>
      <c r="F122" s="37" t="s">
        <v>26</v>
      </c>
      <c r="G122" s="36">
        <v>1</v>
      </c>
      <c r="H122" s="37" t="s">
        <v>37</v>
      </c>
      <c r="I122" s="27">
        <v>500</v>
      </c>
      <c r="J122" s="123">
        <f>E122*G122*I122</f>
        <v>500</v>
      </c>
      <c r="K122" s="381"/>
      <c r="L122" s="137"/>
    </row>
    <row r="123" spans="2:12" s="11" customFormat="1" x14ac:dyDescent="0.2">
      <c r="B123" s="377"/>
      <c r="C123" s="367" t="s">
        <v>638</v>
      </c>
      <c r="D123" s="368"/>
      <c r="E123" s="368"/>
      <c r="F123" s="368"/>
      <c r="G123" s="368"/>
      <c r="H123" s="368"/>
      <c r="I123" s="368"/>
      <c r="J123" s="368"/>
      <c r="K123" s="369"/>
      <c r="L123" s="136"/>
    </row>
    <row r="124" spans="2:12" s="260" customFormat="1" ht="14" x14ac:dyDescent="0.2">
      <c r="B124" s="377"/>
      <c r="C124" s="281" t="s">
        <v>637</v>
      </c>
      <c r="D124" s="272" t="s">
        <v>639</v>
      </c>
      <c r="E124" s="262">
        <v>154</v>
      </c>
      <c r="F124" s="263" t="s">
        <v>314</v>
      </c>
      <c r="G124" s="262">
        <v>1</v>
      </c>
      <c r="H124" s="263" t="s">
        <v>37</v>
      </c>
      <c r="I124" s="282">
        <v>350</v>
      </c>
      <c r="J124" s="258">
        <f>E124*G124*I124</f>
        <v>53900</v>
      </c>
      <c r="K124" s="44"/>
      <c r="L124" s="259" t="s">
        <v>939</v>
      </c>
    </row>
    <row r="125" spans="2:12" s="111" customFormat="1" ht="14" x14ac:dyDescent="0.2">
      <c r="B125" s="377"/>
      <c r="C125" s="39" t="s">
        <v>640</v>
      </c>
      <c r="D125" s="35" t="s">
        <v>690</v>
      </c>
      <c r="E125" s="36">
        <v>154</v>
      </c>
      <c r="F125" s="37" t="s">
        <v>314</v>
      </c>
      <c r="G125" s="36">
        <v>1</v>
      </c>
      <c r="H125" s="37" t="s">
        <v>37</v>
      </c>
      <c r="I125" s="27">
        <v>25</v>
      </c>
      <c r="J125" s="123">
        <f t="shared" ref="J125:J136" si="10">E125*G125*I125</f>
        <v>3850</v>
      </c>
      <c r="K125" s="31"/>
      <c r="L125" s="137"/>
    </row>
    <row r="126" spans="2:12" s="260" customFormat="1" ht="14" x14ac:dyDescent="0.2">
      <c r="B126" s="377"/>
      <c r="C126" s="281" t="s">
        <v>641</v>
      </c>
      <c r="D126" s="272" t="s">
        <v>642</v>
      </c>
      <c r="E126" s="262">
        <v>20</v>
      </c>
      <c r="F126" s="263" t="s">
        <v>643</v>
      </c>
      <c r="G126" s="262">
        <v>1</v>
      </c>
      <c r="H126" s="263" t="s">
        <v>37</v>
      </c>
      <c r="I126" s="282">
        <v>700</v>
      </c>
      <c r="J126" s="258">
        <f t="shared" si="10"/>
        <v>14000</v>
      </c>
      <c r="K126" s="44"/>
      <c r="L126" s="259" t="s">
        <v>939</v>
      </c>
    </row>
    <row r="127" spans="2:12" s="260" customFormat="1" ht="28" x14ac:dyDescent="0.2">
      <c r="B127" s="377"/>
      <c r="C127" s="281" t="s">
        <v>644</v>
      </c>
      <c r="D127" s="272" t="s">
        <v>691</v>
      </c>
      <c r="E127" s="262">
        <v>15</v>
      </c>
      <c r="F127" s="263" t="s">
        <v>314</v>
      </c>
      <c r="G127" s="262">
        <v>2</v>
      </c>
      <c r="H127" s="263" t="s">
        <v>216</v>
      </c>
      <c r="I127" s="282">
        <v>0</v>
      </c>
      <c r="J127" s="258">
        <f t="shared" si="10"/>
        <v>0</v>
      </c>
      <c r="K127" s="44"/>
      <c r="L127" s="259" t="s">
        <v>939</v>
      </c>
    </row>
    <row r="128" spans="2:12" s="260" customFormat="1" ht="28" x14ac:dyDescent="0.2">
      <c r="B128" s="377"/>
      <c r="C128" s="281" t="s">
        <v>781</v>
      </c>
      <c r="D128" s="272" t="s">
        <v>692</v>
      </c>
      <c r="E128" s="262">
        <v>0</v>
      </c>
      <c r="F128" s="263" t="s">
        <v>216</v>
      </c>
      <c r="G128" s="262">
        <v>1</v>
      </c>
      <c r="H128" s="263" t="s">
        <v>37</v>
      </c>
      <c r="I128" s="282">
        <v>5000</v>
      </c>
      <c r="J128" s="258">
        <f t="shared" si="10"/>
        <v>0</v>
      </c>
      <c r="K128" s="44"/>
      <c r="L128" s="288" t="s">
        <v>940</v>
      </c>
    </row>
    <row r="129" spans="2:12" s="111" customFormat="1" ht="28" x14ac:dyDescent="0.2">
      <c r="B129" s="377"/>
      <c r="C129" s="39" t="s">
        <v>645</v>
      </c>
      <c r="D129" s="35" t="s">
        <v>763</v>
      </c>
      <c r="E129" s="36">
        <v>17</v>
      </c>
      <c r="F129" s="37" t="s">
        <v>646</v>
      </c>
      <c r="G129" s="36">
        <v>1</v>
      </c>
      <c r="H129" s="37" t="s">
        <v>37</v>
      </c>
      <c r="I129" s="27">
        <v>600</v>
      </c>
      <c r="J129" s="123">
        <f t="shared" si="10"/>
        <v>10200</v>
      </c>
      <c r="K129" s="31"/>
      <c r="L129" s="137"/>
    </row>
    <row r="130" spans="2:12" s="111" customFormat="1" ht="28" x14ac:dyDescent="0.2">
      <c r="B130" s="377"/>
      <c r="C130" s="39" t="s">
        <v>659</v>
      </c>
      <c r="D130" s="35" t="s">
        <v>762</v>
      </c>
      <c r="E130" s="36">
        <v>10</v>
      </c>
      <c r="F130" s="37" t="s">
        <v>314</v>
      </c>
      <c r="G130" s="36">
        <v>1</v>
      </c>
      <c r="H130" s="37" t="s">
        <v>37</v>
      </c>
      <c r="I130" s="27">
        <v>200</v>
      </c>
      <c r="J130" s="123">
        <f t="shared" si="10"/>
        <v>2000</v>
      </c>
      <c r="K130" s="31"/>
      <c r="L130" s="137"/>
    </row>
    <row r="131" spans="2:12" s="111" customFormat="1" ht="14" x14ac:dyDescent="0.2">
      <c r="B131" s="377"/>
      <c r="C131" s="39" t="s">
        <v>782</v>
      </c>
      <c r="D131" s="35" t="s">
        <v>783</v>
      </c>
      <c r="E131" s="36">
        <v>1</v>
      </c>
      <c r="F131" s="37" t="s">
        <v>135</v>
      </c>
      <c r="G131" s="36">
        <v>1</v>
      </c>
      <c r="H131" s="37" t="s">
        <v>37</v>
      </c>
      <c r="I131" s="27">
        <v>5000</v>
      </c>
      <c r="J131" s="123">
        <f t="shared" si="10"/>
        <v>5000</v>
      </c>
      <c r="K131" s="31"/>
      <c r="L131" s="137"/>
    </row>
    <row r="132" spans="2:12" s="260" customFormat="1" ht="14" x14ac:dyDescent="0.2">
      <c r="B132" s="377"/>
      <c r="C132" s="281" t="s">
        <v>647</v>
      </c>
      <c r="D132" s="272" t="s">
        <v>693</v>
      </c>
      <c r="E132" s="262">
        <v>0</v>
      </c>
      <c r="F132" s="263" t="s">
        <v>135</v>
      </c>
      <c r="G132" s="262">
        <v>1</v>
      </c>
      <c r="H132" s="263" t="s">
        <v>37</v>
      </c>
      <c r="I132" s="282">
        <v>8000</v>
      </c>
      <c r="J132" s="258">
        <f t="shared" si="10"/>
        <v>0</v>
      </c>
      <c r="K132" s="44"/>
      <c r="L132" s="259" t="s">
        <v>941</v>
      </c>
    </row>
    <row r="133" spans="2:12" s="260" customFormat="1" ht="14" x14ac:dyDescent="0.2">
      <c r="B133" s="377"/>
      <c r="C133" s="281" t="s">
        <v>648</v>
      </c>
      <c r="D133" s="272" t="s">
        <v>730</v>
      </c>
      <c r="E133" s="262">
        <v>2</v>
      </c>
      <c r="F133" s="263" t="s">
        <v>649</v>
      </c>
      <c r="G133" s="262">
        <v>2</v>
      </c>
      <c r="H133" s="263" t="s">
        <v>212</v>
      </c>
      <c r="I133" s="282">
        <v>5000</v>
      </c>
      <c r="J133" s="258">
        <f t="shared" si="10"/>
        <v>20000</v>
      </c>
      <c r="K133" s="271"/>
      <c r="L133" s="259" t="s">
        <v>939</v>
      </c>
    </row>
    <row r="134" spans="2:12" s="260" customFormat="1" ht="14" x14ac:dyDescent="0.2">
      <c r="B134" s="377"/>
      <c r="C134" s="281" t="s">
        <v>790</v>
      </c>
      <c r="D134" s="272" t="s">
        <v>746</v>
      </c>
      <c r="E134" s="262">
        <v>20</v>
      </c>
      <c r="F134" s="263" t="s">
        <v>26</v>
      </c>
      <c r="G134" s="262">
        <v>4</v>
      </c>
      <c r="H134" s="263" t="s">
        <v>140</v>
      </c>
      <c r="I134" s="282">
        <v>150</v>
      </c>
      <c r="J134" s="258">
        <f t="shared" si="10"/>
        <v>12000</v>
      </c>
      <c r="K134" s="179" t="s">
        <v>949</v>
      </c>
      <c r="L134" s="259"/>
    </row>
    <row r="135" spans="2:12" s="111" customFormat="1" ht="14" x14ac:dyDescent="0.2">
      <c r="B135" s="377"/>
      <c r="C135" s="39" t="s">
        <v>651</v>
      </c>
      <c r="D135" s="35" t="s">
        <v>791</v>
      </c>
      <c r="E135" s="36">
        <v>10</v>
      </c>
      <c r="F135" s="37" t="s">
        <v>26</v>
      </c>
      <c r="G135" s="36">
        <v>2</v>
      </c>
      <c r="H135" s="37" t="s">
        <v>37</v>
      </c>
      <c r="I135" s="27">
        <v>300</v>
      </c>
      <c r="J135" s="123">
        <f t="shared" si="10"/>
        <v>6000</v>
      </c>
      <c r="K135" s="28" t="s">
        <v>652</v>
      </c>
      <c r="L135" s="137"/>
    </row>
    <row r="136" spans="2:12" s="260" customFormat="1" ht="14" x14ac:dyDescent="0.2">
      <c r="B136" s="377"/>
      <c r="C136" s="281" t="s">
        <v>650</v>
      </c>
      <c r="D136" s="272" t="s">
        <v>792</v>
      </c>
      <c r="E136" s="262">
        <v>20</v>
      </c>
      <c r="F136" s="263" t="s">
        <v>26</v>
      </c>
      <c r="G136" s="262">
        <v>5</v>
      </c>
      <c r="H136" s="263" t="s">
        <v>789</v>
      </c>
      <c r="I136" s="282">
        <v>300</v>
      </c>
      <c r="J136" s="258">
        <f t="shared" si="10"/>
        <v>30000</v>
      </c>
      <c r="K136" s="271"/>
      <c r="L136" s="259" t="s">
        <v>939</v>
      </c>
    </row>
    <row r="137" spans="2:12" s="11" customFormat="1" ht="19" thickBot="1" x14ac:dyDescent="0.25">
      <c r="B137" s="378"/>
      <c r="C137" s="345" t="s">
        <v>694</v>
      </c>
      <c r="D137" s="345"/>
      <c r="E137" s="345"/>
      <c r="F137" s="345"/>
      <c r="G137" s="345"/>
      <c r="H137" s="345"/>
      <c r="I137" s="346"/>
      <c r="J137" s="40">
        <f>SUM(J112:J136)</f>
        <v>232780</v>
      </c>
      <c r="K137" s="32"/>
      <c r="L137" s="136"/>
    </row>
    <row r="138" spans="2:12" s="111" customFormat="1" ht="14" x14ac:dyDescent="0.2">
      <c r="B138" s="382" t="s">
        <v>22</v>
      </c>
      <c r="C138" s="80" t="s">
        <v>159</v>
      </c>
      <c r="D138" s="81" t="s">
        <v>160</v>
      </c>
      <c r="E138" s="80">
        <v>10</v>
      </c>
      <c r="F138" s="80" t="s">
        <v>161</v>
      </c>
      <c r="G138" s="80">
        <v>1</v>
      </c>
      <c r="H138" s="80" t="s">
        <v>161</v>
      </c>
      <c r="I138" s="26">
        <v>50</v>
      </c>
      <c r="J138" s="123">
        <f>E138*G138*I138</f>
        <v>500</v>
      </c>
      <c r="K138" s="38"/>
      <c r="L138" s="137"/>
    </row>
    <row r="139" spans="2:12" s="111" customFormat="1" ht="14" x14ac:dyDescent="0.2">
      <c r="B139" s="383"/>
      <c r="C139" s="80" t="s">
        <v>159</v>
      </c>
      <c r="D139" s="81" t="s">
        <v>162</v>
      </c>
      <c r="E139" s="80">
        <v>16</v>
      </c>
      <c r="F139" s="80" t="s">
        <v>161</v>
      </c>
      <c r="G139" s="80">
        <v>1</v>
      </c>
      <c r="H139" s="80" t="s">
        <v>161</v>
      </c>
      <c r="I139" s="26">
        <v>15</v>
      </c>
      <c r="J139" s="123">
        <f t="shared" ref="J139:J163" si="11">E139*G139*I139</f>
        <v>240</v>
      </c>
      <c r="K139" s="31"/>
      <c r="L139" s="137"/>
    </row>
    <row r="140" spans="2:12" s="111" customFormat="1" ht="14" x14ac:dyDescent="0.2">
      <c r="B140" s="383"/>
      <c r="C140" s="80" t="s">
        <v>159</v>
      </c>
      <c r="D140" s="81" t="s">
        <v>163</v>
      </c>
      <c r="E140" s="80">
        <v>8</v>
      </c>
      <c r="F140" s="80" t="s">
        <v>161</v>
      </c>
      <c r="G140" s="80">
        <v>1</v>
      </c>
      <c r="H140" s="80" t="s">
        <v>161</v>
      </c>
      <c r="I140" s="26">
        <v>15</v>
      </c>
      <c r="J140" s="123">
        <f t="shared" si="11"/>
        <v>120</v>
      </c>
      <c r="K140" s="31"/>
      <c r="L140" s="137"/>
    </row>
    <row r="141" spans="2:12" s="111" customFormat="1" ht="14" x14ac:dyDescent="0.2">
      <c r="B141" s="383"/>
      <c r="C141" s="80" t="s">
        <v>159</v>
      </c>
      <c r="D141" s="81" t="s">
        <v>176</v>
      </c>
      <c r="E141" s="80">
        <v>18</v>
      </c>
      <c r="F141" s="80" t="s">
        <v>161</v>
      </c>
      <c r="G141" s="80">
        <v>1</v>
      </c>
      <c r="H141" s="80" t="s">
        <v>161</v>
      </c>
      <c r="I141" s="26">
        <v>350</v>
      </c>
      <c r="J141" s="123">
        <f t="shared" si="11"/>
        <v>6300</v>
      </c>
      <c r="K141" s="31"/>
      <c r="L141" s="137"/>
    </row>
    <row r="142" spans="2:12" s="111" customFormat="1" ht="14" x14ac:dyDescent="0.2">
      <c r="B142" s="383"/>
      <c r="C142" s="80" t="s">
        <v>159</v>
      </c>
      <c r="D142" s="81" t="s">
        <v>164</v>
      </c>
      <c r="E142" s="80">
        <v>500</v>
      </c>
      <c r="F142" s="80" t="s">
        <v>161</v>
      </c>
      <c r="G142" s="80">
        <v>1</v>
      </c>
      <c r="H142" s="80" t="s">
        <v>161</v>
      </c>
      <c r="I142" s="26">
        <v>1</v>
      </c>
      <c r="J142" s="123">
        <f t="shared" si="11"/>
        <v>500</v>
      </c>
      <c r="K142" s="31"/>
      <c r="L142" s="137"/>
    </row>
    <row r="143" spans="2:12" s="111" customFormat="1" ht="14" x14ac:dyDescent="0.2">
      <c r="B143" s="383"/>
      <c r="C143" s="80" t="s">
        <v>184</v>
      </c>
      <c r="D143" s="81" t="s">
        <v>185</v>
      </c>
      <c r="E143" s="80">
        <v>100</v>
      </c>
      <c r="F143" s="80" t="s">
        <v>187</v>
      </c>
      <c r="G143" s="80">
        <v>1</v>
      </c>
      <c r="H143" s="80" t="s">
        <v>186</v>
      </c>
      <c r="I143" s="26">
        <v>2</v>
      </c>
      <c r="J143" s="123">
        <f t="shared" si="11"/>
        <v>200</v>
      </c>
      <c r="K143" s="31"/>
      <c r="L143" s="137"/>
    </row>
    <row r="144" spans="2:12" s="111" customFormat="1" ht="14" x14ac:dyDescent="0.2">
      <c r="B144" s="383"/>
      <c r="C144" s="80" t="s">
        <v>184</v>
      </c>
      <c r="D144" s="81" t="s">
        <v>188</v>
      </c>
      <c r="E144" s="80">
        <v>1</v>
      </c>
      <c r="F144" s="80" t="s">
        <v>187</v>
      </c>
      <c r="G144" s="80">
        <v>1</v>
      </c>
      <c r="H144" s="80" t="s">
        <v>37</v>
      </c>
      <c r="I144" s="26">
        <v>350</v>
      </c>
      <c r="J144" s="123">
        <f t="shared" si="11"/>
        <v>350</v>
      </c>
      <c r="K144" s="31"/>
      <c r="L144" s="137"/>
    </row>
    <row r="145" spans="2:12" s="111" customFormat="1" ht="14" x14ac:dyDescent="0.2">
      <c r="B145" s="383"/>
      <c r="C145" s="80" t="s">
        <v>184</v>
      </c>
      <c r="D145" s="81" t="s">
        <v>189</v>
      </c>
      <c r="E145" s="80">
        <v>340</v>
      </c>
      <c r="F145" s="80" t="s">
        <v>187</v>
      </c>
      <c r="G145" s="80">
        <v>1</v>
      </c>
      <c r="H145" s="80" t="s">
        <v>37</v>
      </c>
      <c r="I145" s="26">
        <v>2</v>
      </c>
      <c r="J145" s="123">
        <f t="shared" si="11"/>
        <v>680</v>
      </c>
      <c r="K145" s="31"/>
      <c r="L145" s="137"/>
    </row>
    <row r="146" spans="2:12" s="111" customFormat="1" ht="14" x14ac:dyDescent="0.2">
      <c r="B146" s="383"/>
      <c r="C146" s="80" t="s">
        <v>159</v>
      </c>
      <c r="D146" s="80" t="s">
        <v>657</v>
      </c>
      <c r="E146" s="80">
        <v>340</v>
      </c>
      <c r="F146" s="80" t="s">
        <v>161</v>
      </c>
      <c r="G146" s="80">
        <v>1</v>
      </c>
      <c r="H146" s="80" t="s">
        <v>161</v>
      </c>
      <c r="I146" s="26">
        <v>15</v>
      </c>
      <c r="J146" s="123">
        <f t="shared" si="11"/>
        <v>5100</v>
      </c>
      <c r="K146" s="31"/>
      <c r="L146" s="137"/>
    </row>
    <row r="147" spans="2:12" s="111" customFormat="1" ht="14" x14ac:dyDescent="0.2">
      <c r="B147" s="383"/>
      <c r="C147" s="80" t="s">
        <v>159</v>
      </c>
      <c r="D147" s="80" t="s">
        <v>165</v>
      </c>
      <c r="E147" s="80">
        <v>340</v>
      </c>
      <c r="F147" s="80" t="s">
        <v>161</v>
      </c>
      <c r="G147" s="80">
        <v>1</v>
      </c>
      <c r="H147" s="80" t="s">
        <v>161</v>
      </c>
      <c r="I147" s="26">
        <v>5</v>
      </c>
      <c r="J147" s="123">
        <f t="shared" si="11"/>
        <v>1700</v>
      </c>
      <c r="K147" s="31"/>
      <c r="L147" s="137"/>
    </row>
    <row r="148" spans="2:12" s="111" customFormat="1" ht="14" x14ac:dyDescent="0.2">
      <c r="B148" s="383"/>
      <c r="C148" s="80" t="s">
        <v>159</v>
      </c>
      <c r="D148" s="80" t="s">
        <v>166</v>
      </c>
      <c r="E148" s="80">
        <v>340</v>
      </c>
      <c r="F148" s="80" t="s">
        <v>161</v>
      </c>
      <c r="G148" s="80">
        <v>1</v>
      </c>
      <c r="H148" s="80" t="s">
        <v>161</v>
      </c>
      <c r="I148" s="26">
        <v>1</v>
      </c>
      <c r="J148" s="123">
        <f t="shared" si="11"/>
        <v>340</v>
      </c>
      <c r="K148" s="31"/>
      <c r="L148" s="137"/>
    </row>
    <row r="149" spans="2:12" s="111" customFormat="1" ht="14" x14ac:dyDescent="0.2">
      <c r="B149" s="383"/>
      <c r="C149" s="257" t="s">
        <v>159</v>
      </c>
      <c r="D149" s="257" t="s">
        <v>793</v>
      </c>
      <c r="E149" s="257">
        <v>20</v>
      </c>
      <c r="F149" s="257" t="s">
        <v>161</v>
      </c>
      <c r="G149" s="257">
        <v>1</v>
      </c>
      <c r="H149" s="257" t="s">
        <v>161</v>
      </c>
      <c r="I149" s="110">
        <v>5</v>
      </c>
      <c r="J149" s="258">
        <f t="shared" ref="J149" si="12">E149*G149*I149</f>
        <v>100</v>
      </c>
      <c r="K149" s="44"/>
      <c r="L149" s="259" t="s">
        <v>944</v>
      </c>
    </row>
    <row r="150" spans="2:12" s="111" customFormat="1" ht="14" x14ac:dyDescent="0.2">
      <c r="B150" s="383"/>
      <c r="C150" s="80" t="s">
        <v>184</v>
      </c>
      <c r="D150" s="80" t="s">
        <v>191</v>
      </c>
      <c r="E150" s="80">
        <v>12</v>
      </c>
      <c r="F150" s="80" t="s">
        <v>187</v>
      </c>
      <c r="G150" s="80">
        <v>1</v>
      </c>
      <c r="H150" s="80" t="s">
        <v>37</v>
      </c>
      <c r="I150" s="26">
        <v>60</v>
      </c>
      <c r="J150" s="123">
        <f t="shared" si="11"/>
        <v>720</v>
      </c>
      <c r="K150" s="31"/>
      <c r="L150" s="137"/>
    </row>
    <row r="151" spans="2:12" s="111" customFormat="1" ht="14" x14ac:dyDescent="0.2">
      <c r="B151" s="383"/>
      <c r="C151" s="80" t="s">
        <v>184</v>
      </c>
      <c r="D151" s="80" t="s">
        <v>192</v>
      </c>
      <c r="E151" s="80">
        <v>8</v>
      </c>
      <c r="F151" s="80" t="s">
        <v>187</v>
      </c>
      <c r="G151" s="80">
        <v>1</v>
      </c>
      <c r="H151" s="80" t="s">
        <v>37</v>
      </c>
      <c r="I151" s="26">
        <v>80</v>
      </c>
      <c r="J151" s="123">
        <f t="shared" si="11"/>
        <v>640</v>
      </c>
      <c r="K151" s="31"/>
      <c r="L151" s="137"/>
    </row>
    <row r="152" spans="2:12" s="111" customFormat="1" ht="14" x14ac:dyDescent="0.2">
      <c r="B152" s="383"/>
      <c r="C152" s="80" t="s">
        <v>184</v>
      </c>
      <c r="D152" s="80" t="s">
        <v>195</v>
      </c>
      <c r="E152" s="80">
        <v>40</v>
      </c>
      <c r="F152" s="80" t="s">
        <v>187</v>
      </c>
      <c r="G152" s="80">
        <v>1</v>
      </c>
      <c r="H152" s="80" t="s">
        <v>37</v>
      </c>
      <c r="I152" s="26">
        <v>300</v>
      </c>
      <c r="J152" s="123">
        <f t="shared" si="11"/>
        <v>12000</v>
      </c>
      <c r="K152" s="31"/>
      <c r="L152" s="137"/>
    </row>
    <row r="153" spans="2:12" s="111" customFormat="1" ht="14" x14ac:dyDescent="0.2">
      <c r="B153" s="383"/>
      <c r="C153" s="293" t="s">
        <v>930</v>
      </c>
      <c r="D153" s="293" t="s">
        <v>194</v>
      </c>
      <c r="E153" s="293">
        <v>1</v>
      </c>
      <c r="F153" s="293" t="s">
        <v>135</v>
      </c>
      <c r="G153" s="293">
        <v>1</v>
      </c>
      <c r="H153" s="293" t="s">
        <v>37</v>
      </c>
      <c r="I153" s="294">
        <v>150000</v>
      </c>
      <c r="J153" s="294">
        <f t="shared" si="11"/>
        <v>150000</v>
      </c>
      <c r="K153" s="295"/>
      <c r="L153" s="296" t="s">
        <v>931</v>
      </c>
    </row>
    <row r="154" spans="2:12" s="260" customFormat="1" ht="14" x14ac:dyDescent="0.2">
      <c r="B154" s="383"/>
      <c r="C154" s="297" t="s">
        <v>159</v>
      </c>
      <c r="D154" s="297" t="s">
        <v>167</v>
      </c>
      <c r="E154" s="297">
        <v>0</v>
      </c>
      <c r="F154" s="297" t="s">
        <v>161</v>
      </c>
      <c r="G154" s="297">
        <v>1</v>
      </c>
      <c r="H154" s="297" t="s">
        <v>161</v>
      </c>
      <c r="I154" s="300">
        <v>0</v>
      </c>
      <c r="J154" s="300">
        <f t="shared" si="11"/>
        <v>0</v>
      </c>
      <c r="K154" s="301"/>
      <c r="L154" s="289" t="s">
        <v>932</v>
      </c>
    </row>
    <row r="155" spans="2:12" s="260" customFormat="1" ht="14" x14ac:dyDescent="0.2">
      <c r="B155" s="383"/>
      <c r="C155" s="297" t="s">
        <v>184</v>
      </c>
      <c r="D155" s="297" t="s">
        <v>190</v>
      </c>
      <c r="E155" s="297">
        <v>0</v>
      </c>
      <c r="F155" s="297" t="s">
        <v>187</v>
      </c>
      <c r="G155" s="297">
        <v>1</v>
      </c>
      <c r="H155" s="297" t="s">
        <v>186</v>
      </c>
      <c r="I155" s="300">
        <v>0</v>
      </c>
      <c r="J155" s="300">
        <f t="shared" si="11"/>
        <v>0</v>
      </c>
      <c r="K155" s="301"/>
      <c r="L155" s="289" t="s">
        <v>932</v>
      </c>
    </row>
    <row r="156" spans="2:12" s="260" customFormat="1" ht="14" x14ac:dyDescent="0.2">
      <c r="B156" s="383"/>
      <c r="C156" s="257" t="s">
        <v>172</v>
      </c>
      <c r="D156" s="257" t="s">
        <v>193</v>
      </c>
      <c r="E156" s="257">
        <v>1</v>
      </c>
      <c r="F156" s="257" t="s">
        <v>187</v>
      </c>
      <c r="G156" s="257">
        <v>1</v>
      </c>
      <c r="H156" s="257" t="s">
        <v>187</v>
      </c>
      <c r="I156" s="110">
        <v>1000</v>
      </c>
      <c r="J156" s="258">
        <f t="shared" si="11"/>
        <v>1000</v>
      </c>
      <c r="K156" s="44" t="s">
        <v>194</v>
      </c>
      <c r="L156" s="259" t="s">
        <v>939</v>
      </c>
    </row>
    <row r="157" spans="2:12" s="111" customFormat="1" ht="14" x14ac:dyDescent="0.2">
      <c r="B157" s="383"/>
      <c r="C157" s="80" t="s">
        <v>695</v>
      </c>
      <c r="D157" s="80" t="s">
        <v>696</v>
      </c>
      <c r="E157" s="80">
        <v>1</v>
      </c>
      <c r="F157" s="80" t="s">
        <v>135</v>
      </c>
      <c r="G157" s="80">
        <v>1</v>
      </c>
      <c r="H157" s="80" t="s">
        <v>37</v>
      </c>
      <c r="I157" s="26">
        <v>500</v>
      </c>
      <c r="J157" s="124">
        <f t="shared" si="11"/>
        <v>500</v>
      </c>
      <c r="K157" s="31"/>
      <c r="L157" s="137"/>
    </row>
    <row r="158" spans="2:12" s="260" customFormat="1" ht="14" x14ac:dyDescent="0.2">
      <c r="B158" s="383"/>
      <c r="C158" s="257" t="s">
        <v>168</v>
      </c>
      <c r="D158" s="257" t="s">
        <v>169</v>
      </c>
      <c r="E158" s="257">
        <v>0</v>
      </c>
      <c r="F158" s="257" t="s">
        <v>170</v>
      </c>
      <c r="G158" s="257">
        <v>1</v>
      </c>
      <c r="H158" s="257" t="s">
        <v>171</v>
      </c>
      <c r="I158" s="110">
        <v>200</v>
      </c>
      <c r="J158" s="258">
        <f t="shared" si="11"/>
        <v>0</v>
      </c>
      <c r="K158" s="44" t="s">
        <v>950</v>
      </c>
      <c r="L158" s="259" t="s">
        <v>939</v>
      </c>
    </row>
    <row r="159" spans="2:12" s="260" customFormat="1" ht="14" x14ac:dyDescent="0.2">
      <c r="B159" s="383"/>
      <c r="C159" s="257" t="s">
        <v>172</v>
      </c>
      <c r="D159" s="257" t="s">
        <v>173</v>
      </c>
      <c r="E159" s="257">
        <v>1</v>
      </c>
      <c r="F159" s="257">
        <v>1</v>
      </c>
      <c r="G159" s="257">
        <v>1</v>
      </c>
      <c r="H159" s="257" t="s">
        <v>135</v>
      </c>
      <c r="I159" s="110">
        <v>600</v>
      </c>
      <c r="J159" s="258">
        <f t="shared" si="11"/>
        <v>600</v>
      </c>
      <c r="K159" s="44"/>
      <c r="L159" s="259"/>
    </row>
    <row r="160" spans="2:12" s="111" customFormat="1" ht="14" x14ac:dyDescent="0.2">
      <c r="B160" s="383"/>
      <c r="C160" s="80" t="s">
        <v>695</v>
      </c>
      <c r="D160" s="80" t="s">
        <v>786</v>
      </c>
      <c r="E160" s="80">
        <v>1</v>
      </c>
      <c r="F160" s="80" t="s">
        <v>135</v>
      </c>
      <c r="G160" s="80">
        <v>1</v>
      </c>
      <c r="H160" s="80" t="s">
        <v>37</v>
      </c>
      <c r="I160" s="26">
        <v>2000</v>
      </c>
      <c r="J160" s="123">
        <f t="shared" si="11"/>
        <v>2000</v>
      </c>
      <c r="K160" s="31"/>
      <c r="L160" s="137"/>
    </row>
    <row r="161" spans="2:12" s="260" customFormat="1" ht="14" x14ac:dyDescent="0.2">
      <c r="B161" s="383"/>
      <c r="C161" s="261" t="s">
        <v>172</v>
      </c>
      <c r="D161" s="261" t="s">
        <v>780</v>
      </c>
      <c r="E161" s="261">
        <v>1</v>
      </c>
      <c r="F161" s="261" t="s">
        <v>785</v>
      </c>
      <c r="G161" s="261">
        <v>1</v>
      </c>
      <c r="H161" s="261" t="s">
        <v>37</v>
      </c>
      <c r="I161" s="282">
        <v>10000</v>
      </c>
      <c r="J161" s="258">
        <f t="shared" si="11"/>
        <v>10000</v>
      </c>
      <c r="K161" s="271" t="s">
        <v>951</v>
      </c>
      <c r="L161" s="259"/>
    </row>
    <row r="162" spans="2:12" s="111" customFormat="1" ht="14" x14ac:dyDescent="0.2">
      <c r="B162" s="383"/>
      <c r="C162" s="80" t="s">
        <v>174</v>
      </c>
      <c r="D162" s="80" t="s">
        <v>175</v>
      </c>
      <c r="E162" s="80">
        <v>1</v>
      </c>
      <c r="F162" s="80" t="s">
        <v>170</v>
      </c>
      <c r="G162" s="80">
        <v>1</v>
      </c>
      <c r="H162" s="80" t="s">
        <v>161</v>
      </c>
      <c r="I162" s="26">
        <v>1000</v>
      </c>
      <c r="J162" s="123">
        <f t="shared" si="11"/>
        <v>1000</v>
      </c>
      <c r="K162" s="31"/>
      <c r="L162" s="137"/>
    </row>
    <row r="163" spans="2:12" s="111" customFormat="1" ht="14" x14ac:dyDescent="0.2">
      <c r="B163" s="383"/>
      <c r="C163" s="257" t="s">
        <v>174</v>
      </c>
      <c r="D163" s="257" t="s">
        <v>178</v>
      </c>
      <c r="E163" s="257">
        <v>10</v>
      </c>
      <c r="F163" s="257" t="s">
        <v>161</v>
      </c>
      <c r="G163" s="257">
        <v>1</v>
      </c>
      <c r="H163" s="257" t="s">
        <v>171</v>
      </c>
      <c r="I163" s="110">
        <v>50</v>
      </c>
      <c r="J163" s="258">
        <f t="shared" si="11"/>
        <v>500</v>
      </c>
      <c r="K163" s="44"/>
      <c r="L163" s="259" t="s">
        <v>941</v>
      </c>
    </row>
    <row r="164" spans="2:12" s="11" customFormat="1" ht="19" thickBot="1" x14ac:dyDescent="0.25">
      <c r="B164" s="384"/>
      <c r="C164" s="345" t="s">
        <v>697</v>
      </c>
      <c r="D164" s="345"/>
      <c r="E164" s="345"/>
      <c r="F164" s="345"/>
      <c r="G164" s="345"/>
      <c r="H164" s="345"/>
      <c r="I164" s="346"/>
      <c r="J164" s="40">
        <f>SUM(J138:J163)</f>
        <v>195090</v>
      </c>
      <c r="K164" s="32"/>
      <c r="L164" s="136"/>
    </row>
    <row r="165" spans="2:12" s="111" customFormat="1" ht="14" x14ac:dyDescent="0.2">
      <c r="B165" s="361" t="s">
        <v>23</v>
      </c>
      <c r="C165" s="386" t="s">
        <v>196</v>
      </c>
      <c r="D165" s="114" t="s">
        <v>179</v>
      </c>
      <c r="E165" s="114">
        <v>1</v>
      </c>
      <c r="F165" s="114" t="s">
        <v>26</v>
      </c>
      <c r="G165" s="114">
        <v>1</v>
      </c>
      <c r="H165" s="114" t="s">
        <v>140</v>
      </c>
      <c r="I165" s="26">
        <v>3000</v>
      </c>
      <c r="J165" s="124">
        <f>E165*G165*I165</f>
        <v>3000</v>
      </c>
      <c r="K165" s="38"/>
      <c r="L165" s="137"/>
    </row>
    <row r="166" spans="2:12" s="111" customFormat="1" ht="14" x14ac:dyDescent="0.2">
      <c r="B166" s="385"/>
      <c r="C166" s="387"/>
      <c r="D166" s="115" t="s">
        <v>199</v>
      </c>
      <c r="E166" s="116">
        <v>2</v>
      </c>
      <c r="F166" s="115" t="s">
        <v>26</v>
      </c>
      <c r="G166" s="115">
        <v>1</v>
      </c>
      <c r="H166" s="115" t="s">
        <v>140</v>
      </c>
      <c r="I166" s="26">
        <v>3500</v>
      </c>
      <c r="J166" s="124">
        <f t="shared" ref="J166:J172" si="13">E166*G166*I166</f>
        <v>7000</v>
      </c>
      <c r="K166" s="82"/>
      <c r="L166" s="137"/>
    </row>
    <row r="167" spans="2:12" s="111" customFormat="1" ht="14" x14ac:dyDescent="0.2">
      <c r="B167" s="385"/>
      <c r="C167" s="388"/>
      <c r="D167" s="115" t="s">
        <v>201</v>
      </c>
      <c r="E167" s="116">
        <v>3</v>
      </c>
      <c r="F167" s="115" t="s">
        <v>26</v>
      </c>
      <c r="G167" s="115">
        <v>1</v>
      </c>
      <c r="H167" s="115" t="s">
        <v>140</v>
      </c>
      <c r="I167" s="26">
        <v>3000</v>
      </c>
      <c r="J167" s="124">
        <f t="shared" si="13"/>
        <v>9000</v>
      </c>
      <c r="K167" s="82"/>
      <c r="L167" s="137"/>
    </row>
    <row r="168" spans="2:12" s="111" customFormat="1" ht="14" x14ac:dyDescent="0.2">
      <c r="B168" s="385"/>
      <c r="C168" s="389" t="s">
        <v>197</v>
      </c>
      <c r="D168" s="115" t="s">
        <v>179</v>
      </c>
      <c r="E168" s="117">
        <v>1</v>
      </c>
      <c r="F168" s="115" t="s">
        <v>26</v>
      </c>
      <c r="G168" s="115">
        <v>1</v>
      </c>
      <c r="H168" s="115" t="s">
        <v>140</v>
      </c>
      <c r="I168" s="26">
        <v>3000</v>
      </c>
      <c r="J168" s="124">
        <f t="shared" si="13"/>
        <v>3000</v>
      </c>
      <c r="K168" s="82"/>
      <c r="L168" s="137"/>
    </row>
    <row r="169" spans="2:12" s="111" customFormat="1" ht="14" x14ac:dyDescent="0.2">
      <c r="B169" s="385"/>
      <c r="C169" s="388"/>
      <c r="D169" s="115" t="s">
        <v>200</v>
      </c>
      <c r="E169" s="117">
        <v>3</v>
      </c>
      <c r="F169" s="115" t="s">
        <v>26</v>
      </c>
      <c r="G169" s="115">
        <v>2</v>
      </c>
      <c r="H169" s="115" t="s">
        <v>140</v>
      </c>
      <c r="I169" s="26">
        <v>3500</v>
      </c>
      <c r="J169" s="124">
        <f t="shared" si="13"/>
        <v>21000</v>
      </c>
      <c r="K169" s="82" t="s">
        <v>731</v>
      </c>
      <c r="L169" s="137"/>
    </row>
    <row r="170" spans="2:12" s="260" customFormat="1" ht="14" x14ac:dyDescent="0.2">
      <c r="B170" s="385"/>
      <c r="C170" s="285" t="s">
        <v>732</v>
      </c>
      <c r="D170" s="286" t="s">
        <v>734</v>
      </c>
      <c r="E170" s="286">
        <v>0</v>
      </c>
      <c r="F170" s="287" t="s">
        <v>26</v>
      </c>
      <c r="G170" s="287">
        <v>2</v>
      </c>
      <c r="H170" s="287" t="s">
        <v>140</v>
      </c>
      <c r="I170" s="110">
        <v>5000</v>
      </c>
      <c r="J170" s="258">
        <f t="shared" si="13"/>
        <v>0</v>
      </c>
      <c r="K170" s="179"/>
      <c r="L170" s="288" t="s">
        <v>940</v>
      </c>
    </row>
    <row r="171" spans="2:12" s="260" customFormat="1" ht="14" x14ac:dyDescent="0.2">
      <c r="B171" s="385"/>
      <c r="C171" s="285" t="s">
        <v>733</v>
      </c>
      <c r="D171" s="286" t="s">
        <v>734</v>
      </c>
      <c r="E171" s="286">
        <v>0</v>
      </c>
      <c r="F171" s="287" t="s">
        <v>216</v>
      </c>
      <c r="G171" s="287">
        <v>2</v>
      </c>
      <c r="H171" s="287" t="s">
        <v>140</v>
      </c>
      <c r="I171" s="110">
        <v>8000</v>
      </c>
      <c r="J171" s="258">
        <f t="shared" si="13"/>
        <v>0</v>
      </c>
      <c r="K171" s="179"/>
      <c r="L171" s="288" t="s">
        <v>940</v>
      </c>
    </row>
    <row r="172" spans="2:12" s="111" customFormat="1" ht="14" x14ac:dyDescent="0.2">
      <c r="B172" s="385"/>
      <c r="C172" s="117" t="s">
        <v>180</v>
      </c>
      <c r="D172" s="117" t="s">
        <v>181</v>
      </c>
      <c r="E172" s="117">
        <v>1</v>
      </c>
      <c r="F172" s="115" t="s">
        <v>37</v>
      </c>
      <c r="G172" s="115">
        <v>3</v>
      </c>
      <c r="H172" s="115" t="s">
        <v>140</v>
      </c>
      <c r="I172" s="26">
        <v>3000</v>
      </c>
      <c r="J172" s="124">
        <f t="shared" si="13"/>
        <v>9000</v>
      </c>
      <c r="K172" s="82"/>
      <c r="L172" s="137"/>
    </row>
    <row r="173" spans="2:12" s="111" customFormat="1" ht="14" x14ac:dyDescent="0.2">
      <c r="B173" s="363"/>
      <c r="C173" s="117" t="s">
        <v>198</v>
      </c>
      <c r="D173" s="117" t="s">
        <v>779</v>
      </c>
      <c r="E173" s="117">
        <v>3</v>
      </c>
      <c r="F173" s="117" t="s">
        <v>182</v>
      </c>
      <c r="G173" s="117">
        <v>1</v>
      </c>
      <c r="H173" s="115" t="s">
        <v>37</v>
      </c>
      <c r="I173" s="26">
        <v>3000</v>
      </c>
      <c r="J173" s="124">
        <f>E173*G173*I173</f>
        <v>9000</v>
      </c>
      <c r="K173" s="31"/>
      <c r="L173" s="137"/>
    </row>
    <row r="174" spans="2:12" s="260" customFormat="1" ht="14" x14ac:dyDescent="0.2">
      <c r="B174" s="363"/>
      <c r="C174" s="112" t="s">
        <v>698</v>
      </c>
      <c r="D174" s="112" t="s">
        <v>699</v>
      </c>
      <c r="E174" s="112">
        <v>1</v>
      </c>
      <c r="F174" s="112" t="s">
        <v>135</v>
      </c>
      <c r="G174" s="112">
        <v>1</v>
      </c>
      <c r="H174" s="113" t="s">
        <v>37</v>
      </c>
      <c r="I174" s="65">
        <v>8000</v>
      </c>
      <c r="J174" s="124">
        <f>E174*G174*I174</f>
        <v>8000</v>
      </c>
      <c r="K174" s="62"/>
      <c r="L174" s="334"/>
    </row>
    <row r="175" spans="2:12" s="292" customFormat="1" ht="14" x14ac:dyDescent="0.2">
      <c r="B175" s="363"/>
      <c r="C175" s="112" t="s">
        <v>183</v>
      </c>
      <c r="D175" s="112" t="s">
        <v>743</v>
      </c>
      <c r="E175" s="112">
        <v>6</v>
      </c>
      <c r="F175" s="112" t="s">
        <v>26</v>
      </c>
      <c r="G175" s="112">
        <v>2</v>
      </c>
      <c r="H175" s="112" t="s">
        <v>736</v>
      </c>
      <c r="I175" s="335">
        <v>336</v>
      </c>
      <c r="J175" s="336">
        <f>E175*G175*I175</f>
        <v>4032</v>
      </c>
      <c r="K175" s="62"/>
      <c r="L175" s="337" t="s">
        <v>940</v>
      </c>
    </row>
    <row r="176" spans="2:12" s="111" customFormat="1" ht="14" x14ac:dyDescent="0.2">
      <c r="B176" s="363"/>
      <c r="C176" s="286" t="s">
        <v>183</v>
      </c>
      <c r="D176" s="287" t="s">
        <v>952</v>
      </c>
      <c r="E176" s="287">
        <v>6</v>
      </c>
      <c r="F176" s="287" t="s">
        <v>26</v>
      </c>
      <c r="G176" s="287">
        <v>4</v>
      </c>
      <c r="H176" s="269" t="s">
        <v>140</v>
      </c>
      <c r="I176" s="110">
        <v>300</v>
      </c>
      <c r="J176" s="258">
        <f>E176*G176*I176</f>
        <v>7200</v>
      </c>
      <c r="K176" s="31"/>
      <c r="L176" s="288" t="s">
        <v>940</v>
      </c>
    </row>
    <row r="177" spans="2:12" s="11" customFormat="1" ht="19" thickBot="1" x14ac:dyDescent="0.25">
      <c r="B177" s="362"/>
      <c r="C177" s="373" t="s">
        <v>305</v>
      </c>
      <c r="D177" s="345"/>
      <c r="E177" s="345"/>
      <c r="F177" s="345"/>
      <c r="G177" s="345"/>
      <c r="H177" s="345"/>
      <c r="I177" s="346"/>
      <c r="J177" s="40">
        <f>SUM(J165:J176)</f>
        <v>80232</v>
      </c>
      <c r="K177" s="32"/>
      <c r="L177" s="136"/>
    </row>
    <row r="178" spans="2:12" s="111" customFormat="1" ht="14" x14ac:dyDescent="0.2">
      <c r="B178" s="390" t="s">
        <v>24</v>
      </c>
      <c r="C178" s="41" t="s">
        <v>25</v>
      </c>
      <c r="D178" s="30" t="s">
        <v>128</v>
      </c>
      <c r="E178" s="42">
        <v>1</v>
      </c>
      <c r="F178" s="43" t="s">
        <v>26</v>
      </c>
      <c r="G178" s="42">
        <v>1</v>
      </c>
      <c r="H178" s="43" t="s">
        <v>27</v>
      </c>
      <c r="I178" s="16">
        <v>10000</v>
      </c>
      <c r="J178" s="125">
        <f>E178*G178*I178</f>
        <v>10000</v>
      </c>
      <c r="K178" s="18"/>
      <c r="L178" s="137"/>
    </row>
    <row r="179" spans="2:12" s="111" customFormat="1" ht="14" x14ac:dyDescent="0.2">
      <c r="B179" s="391"/>
      <c r="C179" s="41" t="s">
        <v>28</v>
      </c>
      <c r="D179" s="29" t="s">
        <v>129</v>
      </c>
      <c r="E179" s="42">
        <v>2</v>
      </c>
      <c r="F179" s="43" t="s">
        <v>26</v>
      </c>
      <c r="G179" s="42">
        <v>1</v>
      </c>
      <c r="H179" s="43" t="s">
        <v>27</v>
      </c>
      <c r="I179" s="26">
        <v>3000</v>
      </c>
      <c r="J179" s="123">
        <f t="shared" ref="J179:J182" si="14">E179*G179*I179</f>
        <v>6000</v>
      </c>
      <c r="K179" s="44"/>
      <c r="L179" s="137"/>
    </row>
    <row r="180" spans="2:12" s="111" customFormat="1" ht="14" x14ac:dyDescent="0.2">
      <c r="B180" s="391"/>
      <c r="C180" s="41" t="s">
        <v>29</v>
      </c>
      <c r="D180" s="29" t="s">
        <v>130</v>
      </c>
      <c r="E180" s="42">
        <v>5</v>
      </c>
      <c r="F180" s="43" t="s">
        <v>26</v>
      </c>
      <c r="G180" s="42">
        <v>1</v>
      </c>
      <c r="H180" s="43" t="s">
        <v>27</v>
      </c>
      <c r="I180" s="26">
        <v>1500</v>
      </c>
      <c r="J180" s="123">
        <f t="shared" si="14"/>
        <v>7500</v>
      </c>
      <c r="K180" s="44"/>
      <c r="L180" s="137"/>
    </row>
    <row r="181" spans="2:12" s="111" customFormat="1" ht="14" x14ac:dyDescent="0.2">
      <c r="B181" s="391"/>
      <c r="C181" s="41" t="s">
        <v>30</v>
      </c>
      <c r="D181" s="29" t="s">
        <v>132</v>
      </c>
      <c r="E181" s="42">
        <v>20</v>
      </c>
      <c r="F181" s="43" t="s">
        <v>26</v>
      </c>
      <c r="G181" s="42">
        <v>1</v>
      </c>
      <c r="H181" s="43" t="s">
        <v>27</v>
      </c>
      <c r="I181" s="26">
        <v>500</v>
      </c>
      <c r="J181" s="123">
        <f t="shared" si="14"/>
        <v>10000</v>
      </c>
      <c r="K181" s="44"/>
      <c r="L181" s="137"/>
    </row>
    <row r="182" spans="2:12" s="111" customFormat="1" ht="14" x14ac:dyDescent="0.2">
      <c r="B182" s="391"/>
      <c r="C182" s="41" t="s">
        <v>31</v>
      </c>
      <c r="D182" s="29" t="s">
        <v>131</v>
      </c>
      <c r="E182" s="24">
        <v>340</v>
      </c>
      <c r="F182" s="25" t="s">
        <v>32</v>
      </c>
      <c r="G182" s="24">
        <v>1</v>
      </c>
      <c r="H182" s="43" t="s">
        <v>27</v>
      </c>
      <c r="I182" s="65">
        <v>200</v>
      </c>
      <c r="J182" s="123">
        <f t="shared" si="14"/>
        <v>68000</v>
      </c>
      <c r="K182" s="44"/>
      <c r="L182" s="137"/>
    </row>
    <row r="183" spans="2:12" s="11" customFormat="1" ht="19" thickBot="1" x14ac:dyDescent="0.25">
      <c r="B183" s="392"/>
      <c r="C183" s="345" t="s">
        <v>33</v>
      </c>
      <c r="D183" s="345"/>
      <c r="E183" s="345"/>
      <c r="F183" s="345"/>
      <c r="G183" s="345"/>
      <c r="H183" s="345"/>
      <c r="I183" s="346"/>
      <c r="J183" s="40">
        <f>SUM(J178:J182)</f>
        <v>101500</v>
      </c>
      <c r="K183" s="32"/>
      <c r="L183" s="136"/>
    </row>
    <row r="184" spans="2:12" s="111" customFormat="1" ht="14" x14ac:dyDescent="0.2">
      <c r="B184" s="390" t="s">
        <v>700</v>
      </c>
      <c r="C184" s="41" t="s">
        <v>34</v>
      </c>
      <c r="D184" s="41" t="s">
        <v>35</v>
      </c>
      <c r="E184" s="42">
        <v>1</v>
      </c>
      <c r="F184" s="43" t="s">
        <v>36</v>
      </c>
      <c r="G184" s="42">
        <v>1</v>
      </c>
      <c r="H184" s="43" t="s">
        <v>37</v>
      </c>
      <c r="I184" s="16">
        <v>80000</v>
      </c>
      <c r="J184" s="130">
        <f>E184*G184*I184</f>
        <v>80000</v>
      </c>
      <c r="K184" s="38"/>
      <c r="L184" s="137"/>
    </row>
    <row r="185" spans="2:12" s="260" customFormat="1" ht="14" x14ac:dyDescent="0.2">
      <c r="B185" s="391"/>
      <c r="C185" s="297" t="s">
        <v>38</v>
      </c>
      <c r="D185" s="297" t="s">
        <v>39</v>
      </c>
      <c r="E185" s="298">
        <v>0</v>
      </c>
      <c r="F185" s="299" t="s">
        <v>36</v>
      </c>
      <c r="G185" s="298">
        <v>1</v>
      </c>
      <c r="H185" s="299" t="s">
        <v>37</v>
      </c>
      <c r="I185" s="300">
        <v>50000</v>
      </c>
      <c r="J185" s="300">
        <f>E185*G185*I185</f>
        <v>0</v>
      </c>
      <c r="K185" s="301"/>
      <c r="L185" s="289" t="s">
        <v>932</v>
      </c>
    </row>
    <row r="186" spans="2:12" s="111" customFormat="1" ht="28" x14ac:dyDescent="0.2">
      <c r="B186" s="391"/>
      <c r="C186" s="41" t="s">
        <v>40</v>
      </c>
      <c r="D186" s="41" t="s">
        <v>41</v>
      </c>
      <c r="E186" s="42">
        <v>4</v>
      </c>
      <c r="F186" s="43" t="s">
        <v>36</v>
      </c>
      <c r="G186" s="42">
        <v>1</v>
      </c>
      <c r="H186" s="43" t="s">
        <v>37</v>
      </c>
      <c r="I186" s="26">
        <v>15000</v>
      </c>
      <c r="J186" s="123">
        <f>E186*G186*I186</f>
        <v>60000</v>
      </c>
      <c r="K186" s="44">
        <v>10000</v>
      </c>
      <c r="L186" s="137"/>
    </row>
    <row r="187" spans="2:12" s="260" customFormat="1" ht="14" x14ac:dyDescent="0.2">
      <c r="B187" s="391"/>
      <c r="C187" s="261" t="s">
        <v>701</v>
      </c>
      <c r="D187" s="261" t="s">
        <v>702</v>
      </c>
      <c r="E187" s="262">
        <v>2</v>
      </c>
      <c r="F187" s="263" t="s">
        <v>36</v>
      </c>
      <c r="G187" s="262">
        <v>1</v>
      </c>
      <c r="H187" s="263" t="s">
        <v>37</v>
      </c>
      <c r="I187" s="110">
        <v>5000</v>
      </c>
      <c r="J187" s="258">
        <f>E187*G187*I187</f>
        <v>10000</v>
      </c>
      <c r="K187" s="44"/>
      <c r="L187" s="259" t="s">
        <v>939</v>
      </c>
    </row>
    <row r="188" spans="2:12" s="260" customFormat="1" ht="14" x14ac:dyDescent="0.2">
      <c r="B188" s="391"/>
      <c r="C188" s="265" t="s">
        <v>133</v>
      </c>
      <c r="D188" s="265" t="s">
        <v>134</v>
      </c>
      <c r="E188" s="268">
        <v>1</v>
      </c>
      <c r="F188" s="269" t="s">
        <v>135</v>
      </c>
      <c r="G188" s="268">
        <v>1</v>
      </c>
      <c r="H188" s="269" t="s">
        <v>37</v>
      </c>
      <c r="I188" s="110">
        <v>15000</v>
      </c>
      <c r="J188" s="258">
        <f>E188*G188*I188</f>
        <v>15000</v>
      </c>
      <c r="K188" s="44"/>
      <c r="L188" s="259" t="s">
        <v>939</v>
      </c>
    </row>
    <row r="189" spans="2:12" s="11" customFormat="1" ht="19" thickBot="1" x14ac:dyDescent="0.25">
      <c r="B189" s="392"/>
      <c r="C189" s="345" t="s">
        <v>703</v>
      </c>
      <c r="D189" s="345"/>
      <c r="E189" s="345"/>
      <c r="F189" s="345"/>
      <c r="G189" s="345"/>
      <c r="H189" s="345"/>
      <c r="I189" s="346"/>
      <c r="J189" s="40">
        <f>SUM(J184:J188)</f>
        <v>165000</v>
      </c>
      <c r="K189" s="32"/>
      <c r="L189" s="136"/>
    </row>
    <row r="190" spans="2:12" s="111" customFormat="1" ht="14" x14ac:dyDescent="0.2">
      <c r="B190" s="361" t="s">
        <v>704</v>
      </c>
      <c r="C190" s="96" t="s">
        <v>144</v>
      </c>
      <c r="D190" s="91" t="s">
        <v>735</v>
      </c>
      <c r="E190" s="92">
        <v>8</v>
      </c>
      <c r="F190" s="93" t="s">
        <v>202</v>
      </c>
      <c r="G190" s="92">
        <v>1</v>
      </c>
      <c r="H190" s="93" t="s">
        <v>140</v>
      </c>
      <c r="I190" s="94">
        <v>3000</v>
      </c>
      <c r="J190" s="131">
        <f>E190*G190*I190</f>
        <v>24000</v>
      </c>
      <c r="K190" s="18" t="s">
        <v>42</v>
      </c>
      <c r="L190" s="137"/>
    </row>
    <row r="191" spans="2:12" s="111" customFormat="1" ht="14" x14ac:dyDescent="0.2">
      <c r="B191" s="363"/>
      <c r="C191" s="97" t="s">
        <v>145</v>
      </c>
      <c r="D191" s="98" t="s">
        <v>705</v>
      </c>
      <c r="E191" s="63">
        <v>9</v>
      </c>
      <c r="F191" s="64" t="s">
        <v>26</v>
      </c>
      <c r="G191" s="63">
        <v>1</v>
      </c>
      <c r="H191" s="64" t="s">
        <v>140</v>
      </c>
      <c r="I191" s="65">
        <v>800</v>
      </c>
      <c r="J191" s="132">
        <f>E191*G191*I191</f>
        <v>7200</v>
      </c>
      <c r="K191" s="31"/>
      <c r="L191" s="137"/>
    </row>
    <row r="192" spans="2:12" s="260" customFormat="1" ht="14" x14ac:dyDescent="0.2">
      <c r="B192" s="363"/>
      <c r="C192" s="283" t="s">
        <v>706</v>
      </c>
      <c r="D192" s="272" t="s">
        <v>740</v>
      </c>
      <c r="E192" s="268">
        <v>32</v>
      </c>
      <c r="F192" s="269" t="s">
        <v>76</v>
      </c>
      <c r="G192" s="268">
        <v>1</v>
      </c>
      <c r="H192" s="269" t="s">
        <v>37</v>
      </c>
      <c r="I192" s="110">
        <v>1500</v>
      </c>
      <c r="J192" s="284">
        <f>E192*G192*I192</f>
        <v>48000</v>
      </c>
      <c r="K192" s="44"/>
      <c r="L192" s="259" t="s">
        <v>939</v>
      </c>
    </row>
    <row r="193" spans="2:12" s="111" customFormat="1" ht="14" x14ac:dyDescent="0.2">
      <c r="B193" s="363"/>
      <c r="C193" s="339" t="s">
        <v>215</v>
      </c>
      <c r="D193" s="98" t="s">
        <v>707</v>
      </c>
      <c r="E193" s="63">
        <v>320</v>
      </c>
      <c r="F193" s="64" t="s">
        <v>26</v>
      </c>
      <c r="G193" s="63">
        <v>1</v>
      </c>
      <c r="H193" s="64" t="s">
        <v>37</v>
      </c>
      <c r="I193" s="65">
        <v>130</v>
      </c>
      <c r="J193" s="132">
        <f>E193*G193*I193</f>
        <v>41600</v>
      </c>
      <c r="K193" s="31"/>
      <c r="L193" s="137"/>
    </row>
    <row r="194" spans="2:12" s="111" customFormat="1" ht="14" x14ac:dyDescent="0.2">
      <c r="B194" s="363"/>
      <c r="C194" s="340"/>
      <c r="D194" s="98" t="s">
        <v>708</v>
      </c>
      <c r="E194" s="63">
        <v>320</v>
      </c>
      <c r="F194" s="64" t="s">
        <v>26</v>
      </c>
      <c r="G194" s="63">
        <v>1</v>
      </c>
      <c r="H194" s="64" t="s">
        <v>37</v>
      </c>
      <c r="I194" s="65">
        <v>60</v>
      </c>
      <c r="J194" s="132">
        <f>E194*G194*I194</f>
        <v>19200</v>
      </c>
      <c r="K194" s="31"/>
      <c r="L194" s="137"/>
    </row>
    <row r="195" spans="2:12" s="111" customFormat="1" ht="14" x14ac:dyDescent="0.2">
      <c r="B195" s="363"/>
      <c r="C195" s="99" t="s">
        <v>146</v>
      </c>
      <c r="D195" s="100" t="s">
        <v>213</v>
      </c>
      <c r="E195" s="63">
        <v>1</v>
      </c>
      <c r="F195" s="64" t="s">
        <v>202</v>
      </c>
      <c r="G195" s="63">
        <v>1</v>
      </c>
      <c r="H195" s="64" t="s">
        <v>140</v>
      </c>
      <c r="I195" s="65">
        <v>3000</v>
      </c>
      <c r="J195" s="132">
        <f t="shared" ref="J195:J200" si="15">E195*G195*I195</f>
        <v>3000</v>
      </c>
      <c r="K195" s="31"/>
      <c r="L195" s="137"/>
    </row>
    <row r="196" spans="2:12" s="111" customFormat="1" ht="14" x14ac:dyDescent="0.2">
      <c r="B196" s="363"/>
      <c r="C196" s="99" t="s">
        <v>203</v>
      </c>
      <c r="D196" s="100" t="s">
        <v>778</v>
      </c>
      <c r="E196" s="63">
        <v>20</v>
      </c>
      <c r="F196" s="64" t="s">
        <v>26</v>
      </c>
      <c r="G196" s="63">
        <v>1</v>
      </c>
      <c r="H196" s="64" t="s">
        <v>37</v>
      </c>
      <c r="I196" s="65">
        <v>300</v>
      </c>
      <c r="J196" s="132">
        <f t="shared" ref="J196" si="16">E196*G196*I196</f>
        <v>6000</v>
      </c>
      <c r="K196" s="31"/>
      <c r="L196" s="137"/>
    </row>
    <row r="197" spans="2:12" s="111" customFormat="1" ht="14" x14ac:dyDescent="0.2">
      <c r="B197" s="363"/>
      <c r="C197" s="99" t="s">
        <v>787</v>
      </c>
      <c r="D197" s="100" t="s">
        <v>788</v>
      </c>
      <c r="E197" s="63">
        <v>20</v>
      </c>
      <c r="F197" s="64" t="s">
        <v>26</v>
      </c>
      <c r="G197" s="63">
        <v>1</v>
      </c>
      <c r="H197" s="64" t="s">
        <v>37</v>
      </c>
      <c r="I197" s="65">
        <v>300</v>
      </c>
      <c r="J197" s="132">
        <f t="shared" si="15"/>
        <v>6000</v>
      </c>
      <c r="K197" s="31"/>
      <c r="L197" s="137"/>
    </row>
    <row r="198" spans="2:12" s="111" customFormat="1" ht="14" x14ac:dyDescent="0.2">
      <c r="B198" s="363"/>
      <c r="C198" s="339" t="s">
        <v>215</v>
      </c>
      <c r="D198" s="100" t="s">
        <v>709</v>
      </c>
      <c r="E198" s="63">
        <v>2</v>
      </c>
      <c r="F198" s="64" t="s">
        <v>710</v>
      </c>
      <c r="G198" s="63">
        <v>3</v>
      </c>
      <c r="H198" s="64" t="s">
        <v>711</v>
      </c>
      <c r="I198" s="65">
        <v>5000</v>
      </c>
      <c r="J198" s="132">
        <f t="shared" si="15"/>
        <v>30000</v>
      </c>
      <c r="K198" s="31"/>
      <c r="L198" s="137"/>
    </row>
    <row r="199" spans="2:12" s="111" customFormat="1" ht="14" x14ac:dyDescent="0.2">
      <c r="B199" s="363"/>
      <c r="C199" s="340"/>
      <c r="D199" s="98" t="s">
        <v>771</v>
      </c>
      <c r="E199" s="42">
        <v>2</v>
      </c>
      <c r="F199" s="43" t="s">
        <v>135</v>
      </c>
      <c r="G199" s="42">
        <v>1</v>
      </c>
      <c r="H199" s="43" t="s">
        <v>37</v>
      </c>
      <c r="I199" s="66">
        <v>6000</v>
      </c>
      <c r="J199" s="132">
        <f t="shared" si="15"/>
        <v>12000</v>
      </c>
      <c r="K199" s="31"/>
      <c r="L199" s="137"/>
    </row>
    <row r="200" spans="2:12" s="111" customFormat="1" ht="14" x14ac:dyDescent="0.2">
      <c r="B200" s="363"/>
      <c r="C200" s="99" t="s">
        <v>204</v>
      </c>
      <c r="D200" s="100" t="s">
        <v>205</v>
      </c>
      <c r="E200" s="63">
        <v>340</v>
      </c>
      <c r="F200" s="64" t="s">
        <v>26</v>
      </c>
      <c r="G200" s="63">
        <v>1</v>
      </c>
      <c r="H200" s="64" t="s">
        <v>37</v>
      </c>
      <c r="I200" s="65">
        <v>10</v>
      </c>
      <c r="J200" s="132">
        <f t="shared" si="15"/>
        <v>3400</v>
      </c>
      <c r="K200" s="31"/>
      <c r="L200" s="137"/>
    </row>
    <row r="201" spans="2:12" s="11" customFormat="1" ht="19" thickBot="1" x14ac:dyDescent="0.25">
      <c r="B201" s="362"/>
      <c r="C201" s="345" t="s">
        <v>43</v>
      </c>
      <c r="D201" s="345"/>
      <c r="E201" s="345"/>
      <c r="F201" s="345"/>
      <c r="G201" s="345"/>
      <c r="H201" s="345"/>
      <c r="I201" s="346"/>
      <c r="J201" s="40">
        <f>SUM(J190:J200)</f>
        <v>200400</v>
      </c>
      <c r="K201" s="32"/>
      <c r="L201" s="136"/>
    </row>
    <row r="202" spans="2:12" s="111" customFormat="1" ht="14" x14ac:dyDescent="0.2">
      <c r="B202" s="341" t="s">
        <v>44</v>
      </c>
      <c r="C202" s="90" t="s">
        <v>45</v>
      </c>
      <c r="D202" s="91" t="s">
        <v>737</v>
      </c>
      <c r="E202" s="92">
        <v>8</v>
      </c>
      <c r="F202" s="93" t="s">
        <v>32</v>
      </c>
      <c r="G202" s="92">
        <v>2</v>
      </c>
      <c r="H202" s="93" t="s">
        <v>736</v>
      </c>
      <c r="I202" s="94">
        <v>336</v>
      </c>
      <c r="J202" s="133">
        <f>E202*G202*I202</f>
        <v>5376</v>
      </c>
      <c r="K202" s="61" t="s">
        <v>136</v>
      </c>
      <c r="L202" s="137"/>
    </row>
    <row r="203" spans="2:12" s="111" customFormat="1" ht="14" x14ac:dyDescent="0.2">
      <c r="B203" s="342"/>
      <c r="C203" s="99" t="s">
        <v>46</v>
      </c>
      <c r="D203" s="45" t="s">
        <v>738</v>
      </c>
      <c r="E203" s="63">
        <v>8</v>
      </c>
      <c r="F203" s="64" t="s">
        <v>32</v>
      </c>
      <c r="G203" s="268">
        <v>5</v>
      </c>
      <c r="H203" s="64" t="s">
        <v>47</v>
      </c>
      <c r="I203" s="65">
        <v>500</v>
      </c>
      <c r="J203" s="124">
        <f>E203*G203*I203</f>
        <v>20000</v>
      </c>
      <c r="K203" s="62" t="s">
        <v>137</v>
      </c>
      <c r="L203" s="137"/>
    </row>
    <row r="204" spans="2:12" s="111" customFormat="1" ht="14" x14ac:dyDescent="0.2">
      <c r="B204" s="342"/>
      <c r="C204" s="106" t="s">
        <v>48</v>
      </c>
      <c r="D204" s="23" t="s">
        <v>138</v>
      </c>
      <c r="E204" s="24">
        <v>12</v>
      </c>
      <c r="F204" s="25" t="s">
        <v>32</v>
      </c>
      <c r="G204" s="24">
        <v>2</v>
      </c>
      <c r="H204" s="25" t="s">
        <v>47</v>
      </c>
      <c r="I204" s="26">
        <v>500</v>
      </c>
      <c r="J204" s="123">
        <f>E204*G204*I204</f>
        <v>12000</v>
      </c>
      <c r="K204" s="31"/>
      <c r="L204" s="137"/>
    </row>
    <row r="205" spans="2:12" s="111" customFormat="1" ht="14" x14ac:dyDescent="0.2">
      <c r="B205" s="342"/>
      <c r="C205" s="106" t="s">
        <v>48</v>
      </c>
      <c r="D205" s="23" t="s">
        <v>177</v>
      </c>
      <c r="E205" s="24">
        <v>6</v>
      </c>
      <c r="F205" s="25" t="s">
        <v>32</v>
      </c>
      <c r="G205" s="24">
        <v>2</v>
      </c>
      <c r="H205" s="25" t="s">
        <v>47</v>
      </c>
      <c r="I205" s="26">
        <v>800</v>
      </c>
      <c r="J205" s="123">
        <f>E205*G205*I205</f>
        <v>9600</v>
      </c>
      <c r="K205" s="31"/>
      <c r="L205" s="137"/>
    </row>
    <row r="206" spans="2:12" s="11" customFormat="1" ht="19" thickBot="1" x14ac:dyDescent="0.25">
      <c r="B206" s="343"/>
      <c r="C206" s="344" t="s">
        <v>49</v>
      </c>
      <c r="D206" s="345"/>
      <c r="E206" s="345"/>
      <c r="F206" s="345"/>
      <c r="G206" s="345"/>
      <c r="H206" s="345"/>
      <c r="I206" s="346"/>
      <c r="J206" s="40">
        <f>SUM(J202:J205)</f>
        <v>46976</v>
      </c>
      <c r="K206" s="32"/>
      <c r="L206" s="136"/>
    </row>
    <row r="207" spans="2:12" s="119" customFormat="1" ht="14" x14ac:dyDescent="0.2">
      <c r="B207" s="342" t="s">
        <v>50</v>
      </c>
      <c r="C207" s="95" t="s">
        <v>51</v>
      </c>
      <c r="D207" s="118" t="s">
        <v>712</v>
      </c>
      <c r="E207" s="320">
        <v>2</v>
      </c>
      <c r="F207" s="118" t="s">
        <v>26</v>
      </c>
      <c r="G207" s="92">
        <v>2</v>
      </c>
      <c r="H207" s="93" t="s">
        <v>736</v>
      </c>
      <c r="I207" s="94">
        <v>336</v>
      </c>
      <c r="J207" s="133">
        <f>E207*G207*I207</f>
        <v>1344</v>
      </c>
      <c r="K207" s="107" t="s">
        <v>136</v>
      </c>
      <c r="L207" s="139"/>
    </row>
    <row r="208" spans="2:12" s="119" customFormat="1" ht="14" x14ac:dyDescent="0.2">
      <c r="B208" s="342"/>
      <c r="C208" s="99" t="s">
        <v>139</v>
      </c>
      <c r="D208" s="45" t="s">
        <v>739</v>
      </c>
      <c r="E208" s="265">
        <v>2</v>
      </c>
      <c r="F208" s="45" t="s">
        <v>26</v>
      </c>
      <c r="G208" s="45">
        <v>2</v>
      </c>
      <c r="H208" s="45" t="s">
        <v>140</v>
      </c>
      <c r="I208" s="108">
        <v>500</v>
      </c>
      <c r="J208" s="134">
        <f>E208*G208*I208</f>
        <v>2000</v>
      </c>
      <c r="K208" s="47"/>
      <c r="L208" s="139"/>
    </row>
    <row r="209" spans="2:12" s="266" customFormat="1" ht="14" x14ac:dyDescent="0.2">
      <c r="B209" s="342"/>
      <c r="C209" s="302" t="s">
        <v>206</v>
      </c>
      <c r="D209" s="297" t="s">
        <v>713</v>
      </c>
      <c r="E209" s="297">
        <v>0</v>
      </c>
      <c r="F209" s="297" t="s">
        <v>135</v>
      </c>
      <c r="G209" s="297">
        <v>1</v>
      </c>
      <c r="H209" s="297" t="s">
        <v>37</v>
      </c>
      <c r="I209" s="303">
        <v>15000</v>
      </c>
      <c r="J209" s="304">
        <f>E209*G209*I209</f>
        <v>0</v>
      </c>
      <c r="K209" s="305"/>
      <c r="L209" s="289" t="s">
        <v>933</v>
      </c>
    </row>
    <row r="210" spans="2:12" s="119" customFormat="1" ht="14" x14ac:dyDescent="0.2">
      <c r="B210" s="342"/>
      <c r="C210" s="22" t="s">
        <v>631</v>
      </c>
      <c r="D210" s="29" t="s">
        <v>632</v>
      </c>
      <c r="E210" s="29">
        <v>1</v>
      </c>
      <c r="F210" s="29" t="s">
        <v>135</v>
      </c>
      <c r="G210" s="29">
        <v>1</v>
      </c>
      <c r="H210" s="29" t="s">
        <v>37</v>
      </c>
      <c r="I210" s="109">
        <v>80000</v>
      </c>
      <c r="J210" s="135">
        <f>E210*G210*I210</f>
        <v>80000</v>
      </c>
      <c r="K210" s="47"/>
      <c r="L210" s="139"/>
    </row>
    <row r="211" spans="2:12" ht="19" thickBot="1" x14ac:dyDescent="0.3">
      <c r="B211" s="347"/>
      <c r="C211" s="348" t="s">
        <v>52</v>
      </c>
      <c r="D211" s="349"/>
      <c r="E211" s="349"/>
      <c r="F211" s="349"/>
      <c r="G211" s="349"/>
      <c r="H211" s="349"/>
      <c r="I211" s="349"/>
      <c r="J211" s="40">
        <f>SUM(J207:J210)</f>
        <v>83344</v>
      </c>
      <c r="K211" s="32"/>
    </row>
    <row r="212" spans="2:12" x14ac:dyDescent="0.25">
      <c r="B212" s="50" t="s">
        <v>141</v>
      </c>
      <c r="C212" s="50" t="s">
        <v>142</v>
      </c>
      <c r="D212" s="49"/>
      <c r="E212" s="49"/>
      <c r="F212" s="49"/>
      <c r="G212" s="49"/>
      <c r="H212" s="49"/>
      <c r="I212" s="49"/>
      <c r="J212" s="51">
        <f>J7+J22+J29+J36+J111+J164+J177+J183+J189+J201+J206+J211+J137</f>
        <v>3317474</v>
      </c>
      <c r="K212" s="51"/>
    </row>
    <row r="213" spans="2:12" x14ac:dyDescent="0.25">
      <c r="B213" s="48" t="s">
        <v>53</v>
      </c>
      <c r="C213" s="59">
        <v>0.03</v>
      </c>
      <c r="D213" s="60"/>
      <c r="E213" s="60"/>
      <c r="F213" s="60"/>
      <c r="G213" s="60"/>
      <c r="H213" s="60"/>
      <c r="I213" s="60"/>
      <c r="J213" s="26">
        <f>J7*0.03</f>
        <v>23305.919999999998</v>
      </c>
      <c r="K213" s="26"/>
    </row>
    <row r="214" spans="2:12" x14ac:dyDescent="0.25">
      <c r="B214" s="50" t="s">
        <v>54</v>
      </c>
      <c r="C214" s="50">
        <v>0.05</v>
      </c>
      <c r="D214" s="49"/>
      <c r="E214" s="49"/>
      <c r="F214" s="49"/>
      <c r="G214" s="49"/>
      <c r="H214" s="49"/>
      <c r="I214" s="49"/>
      <c r="J214" s="51">
        <f>(J22+J29)*0.05</f>
        <v>54595</v>
      </c>
      <c r="K214" s="51"/>
    </row>
    <row r="215" spans="2:12" x14ac:dyDescent="0.25">
      <c r="B215" s="50" t="s">
        <v>55</v>
      </c>
      <c r="C215" s="50">
        <v>0.1</v>
      </c>
      <c r="D215" s="49"/>
      <c r="E215" s="49"/>
      <c r="F215" s="49"/>
      <c r="G215" s="49"/>
      <c r="H215" s="49"/>
      <c r="I215" s="49"/>
      <c r="J215" s="51">
        <f>(J212-J7-J22-J29-J203-J207-J208-J202)*0.1</f>
        <v>141999</v>
      </c>
      <c r="K215" s="51"/>
    </row>
    <row r="216" spans="2:12" x14ac:dyDescent="0.25">
      <c r="B216" s="52" t="s">
        <v>56</v>
      </c>
      <c r="C216" s="50">
        <v>0.06</v>
      </c>
      <c r="D216" s="49"/>
      <c r="E216" s="49"/>
      <c r="F216" s="49"/>
      <c r="G216" s="49"/>
      <c r="H216" s="49"/>
      <c r="I216" s="49"/>
      <c r="J216" s="51">
        <f>(J212+J213+J214+J215)*0.06</f>
        <v>212242.43519999998</v>
      </c>
      <c r="K216" s="51"/>
    </row>
    <row r="217" spans="2:12" x14ac:dyDescent="0.25">
      <c r="B217" s="352" t="s">
        <v>68</v>
      </c>
      <c r="C217" s="353"/>
      <c r="D217" s="353"/>
      <c r="E217" s="353"/>
      <c r="F217" s="353"/>
      <c r="G217" s="353"/>
      <c r="H217" s="353"/>
      <c r="I217" s="354"/>
      <c r="J217" s="51">
        <f>J212+J213+J214+J215+J216</f>
        <v>3749616.3552000001</v>
      </c>
      <c r="K217" s="53"/>
    </row>
    <row r="218" spans="2:12" x14ac:dyDescent="0.25">
      <c r="B218" s="351" t="s">
        <v>12</v>
      </c>
      <c r="C218" s="351"/>
      <c r="D218" s="351"/>
      <c r="E218" s="351"/>
      <c r="F218" s="351"/>
      <c r="G218" s="351"/>
      <c r="H218" s="351"/>
      <c r="I218" s="351"/>
      <c r="J218" s="351"/>
      <c r="K218" s="351"/>
    </row>
    <row r="219" spans="2:12" x14ac:dyDescent="0.25">
      <c r="B219" s="355" t="s">
        <v>57</v>
      </c>
      <c r="C219" s="355"/>
      <c r="D219" s="355"/>
      <c r="E219" s="355"/>
      <c r="F219" s="355"/>
      <c r="G219" s="355"/>
      <c r="H219" s="355"/>
      <c r="I219" s="355"/>
      <c r="J219" s="355"/>
      <c r="K219" s="355"/>
    </row>
    <row r="220" spans="2:12" x14ac:dyDescent="0.25">
      <c r="B220" s="350" t="s">
        <v>58</v>
      </c>
      <c r="C220" s="350"/>
      <c r="D220" s="350"/>
      <c r="E220" s="350"/>
      <c r="F220" s="350"/>
      <c r="G220" s="350"/>
      <c r="H220" s="350"/>
      <c r="I220" s="350"/>
      <c r="J220" s="350"/>
      <c r="K220" s="350"/>
    </row>
    <row r="221" spans="2:12" x14ac:dyDescent="0.25">
      <c r="B221" s="350" t="s">
        <v>59</v>
      </c>
      <c r="C221" s="350"/>
      <c r="D221" s="350"/>
      <c r="E221" s="350"/>
      <c r="F221" s="350"/>
      <c r="G221" s="350"/>
      <c r="H221" s="350"/>
      <c r="I221" s="350"/>
      <c r="J221" s="350"/>
      <c r="K221" s="350"/>
    </row>
    <row r="222" spans="2:12" x14ac:dyDescent="0.25">
      <c r="B222" s="350" t="s">
        <v>60</v>
      </c>
      <c r="C222" s="350"/>
      <c r="D222" s="350"/>
      <c r="E222" s="350"/>
      <c r="F222" s="350"/>
      <c r="G222" s="350"/>
      <c r="H222" s="350"/>
      <c r="I222" s="350"/>
      <c r="J222" s="350"/>
      <c r="K222" s="350"/>
    </row>
    <row r="223" spans="2:12" x14ac:dyDescent="0.25">
      <c r="B223" s="350" t="s">
        <v>61</v>
      </c>
      <c r="C223" s="350"/>
      <c r="D223" s="350"/>
      <c r="E223" s="350"/>
      <c r="F223" s="350"/>
      <c r="G223" s="350"/>
      <c r="H223" s="350"/>
      <c r="I223" s="350"/>
      <c r="J223" s="350"/>
      <c r="K223" s="350"/>
    </row>
    <row r="224" spans="2:12" x14ac:dyDescent="0.25">
      <c r="B224" s="350" t="s">
        <v>62</v>
      </c>
      <c r="C224" s="350"/>
      <c r="D224" s="350"/>
      <c r="E224" s="350"/>
      <c r="F224" s="350"/>
      <c r="G224" s="350"/>
      <c r="H224" s="350"/>
      <c r="I224" s="350"/>
      <c r="J224" s="350"/>
      <c r="K224" s="350"/>
    </row>
    <row r="225" spans="2:11" x14ac:dyDescent="0.25">
      <c r="B225" s="350" t="s">
        <v>63</v>
      </c>
      <c r="C225" s="350"/>
      <c r="D225" s="350"/>
      <c r="E225" s="350"/>
      <c r="F225" s="350"/>
      <c r="G225" s="350"/>
      <c r="H225" s="350"/>
      <c r="I225" s="350"/>
      <c r="J225" s="350"/>
      <c r="K225" s="350"/>
    </row>
    <row r="226" spans="2:11" x14ac:dyDescent="0.25">
      <c r="D226" s="46"/>
      <c r="E226" s="46"/>
      <c r="F226" s="46"/>
      <c r="G226" s="54"/>
      <c r="H226" s="46"/>
    </row>
    <row r="227" spans="2:11" x14ac:dyDescent="0.25">
      <c r="D227" s="46"/>
      <c r="E227" s="46"/>
      <c r="F227" s="46"/>
      <c r="G227" s="54"/>
      <c r="H227" s="46"/>
    </row>
    <row r="228" spans="2:11" x14ac:dyDescent="0.25">
      <c r="D228" s="46"/>
      <c r="E228" s="46"/>
      <c r="F228" s="46"/>
      <c r="G228" s="54"/>
      <c r="H228" s="46"/>
    </row>
    <row r="229" spans="2:11" x14ac:dyDescent="0.25">
      <c r="D229" s="46"/>
      <c r="E229" s="46"/>
      <c r="F229" s="46"/>
      <c r="G229" s="54"/>
      <c r="H229" s="46"/>
    </row>
    <row r="230" spans="2:11" x14ac:dyDescent="0.25">
      <c r="D230" s="46"/>
      <c r="E230" s="46"/>
      <c r="F230" s="46"/>
      <c r="G230" s="54"/>
      <c r="H230" s="46"/>
    </row>
    <row r="231" spans="2:11" x14ac:dyDescent="0.25">
      <c r="D231" s="46"/>
      <c r="E231" s="46"/>
      <c r="F231" s="46"/>
      <c r="G231" s="54"/>
      <c r="H231" s="46"/>
    </row>
    <row r="232" spans="2:11" x14ac:dyDescent="0.25">
      <c r="D232" s="46"/>
      <c r="E232" s="46"/>
      <c r="F232" s="46"/>
      <c r="G232" s="54"/>
      <c r="H232" s="46"/>
    </row>
    <row r="233" spans="2:11" x14ac:dyDescent="0.25">
      <c r="D233" s="46"/>
      <c r="E233" s="46"/>
      <c r="F233" s="46"/>
      <c r="G233" s="54"/>
      <c r="H233" s="46"/>
    </row>
    <row r="234" spans="2:11" x14ac:dyDescent="0.25">
      <c r="D234" s="46"/>
      <c r="E234" s="46"/>
      <c r="F234" s="46"/>
      <c r="G234" s="54"/>
      <c r="H234" s="46"/>
    </row>
    <row r="235" spans="2:11" x14ac:dyDescent="0.25">
      <c r="D235" s="46"/>
      <c r="E235" s="46"/>
      <c r="F235" s="46"/>
      <c r="G235" s="54"/>
      <c r="H235" s="46"/>
    </row>
    <row r="236" spans="2:11" x14ac:dyDescent="0.25">
      <c r="D236" s="46"/>
      <c r="E236" s="46"/>
      <c r="F236" s="46"/>
      <c r="G236" s="54"/>
      <c r="H236" s="46"/>
    </row>
    <row r="237" spans="2:11" x14ac:dyDescent="0.25">
      <c r="D237" s="46"/>
      <c r="E237" s="46"/>
      <c r="F237" s="46"/>
      <c r="G237" s="54"/>
      <c r="H237" s="46"/>
    </row>
    <row r="238" spans="2:11" x14ac:dyDescent="0.25">
      <c r="D238" s="46"/>
      <c r="E238" s="46"/>
      <c r="F238" s="46"/>
      <c r="G238" s="54"/>
      <c r="H238" s="46"/>
    </row>
    <row r="239" spans="2:11" x14ac:dyDescent="0.25">
      <c r="D239" s="46"/>
      <c r="E239" s="46"/>
      <c r="F239" s="46"/>
      <c r="G239" s="54"/>
      <c r="H239" s="46"/>
    </row>
    <row r="240" spans="2:11" x14ac:dyDescent="0.25">
      <c r="D240" s="46"/>
      <c r="E240" s="46"/>
      <c r="F240" s="46"/>
      <c r="G240" s="54"/>
      <c r="H240" s="46"/>
    </row>
    <row r="241" spans="4:8" x14ac:dyDescent="0.25">
      <c r="D241" s="46"/>
      <c r="E241" s="46"/>
      <c r="F241" s="46"/>
      <c r="G241" s="54"/>
      <c r="H241" s="46"/>
    </row>
    <row r="242" spans="4:8" x14ac:dyDescent="0.25">
      <c r="D242" s="46"/>
      <c r="E242" s="46"/>
      <c r="F242" s="46"/>
      <c r="G242" s="54"/>
      <c r="H242" s="46"/>
    </row>
    <row r="243" spans="4:8" x14ac:dyDescent="0.25">
      <c r="D243" s="46"/>
      <c r="E243" s="46"/>
      <c r="F243" s="46"/>
      <c r="G243" s="54"/>
      <c r="H243" s="46"/>
    </row>
    <row r="244" spans="4:8" x14ac:dyDescent="0.25">
      <c r="D244" s="46"/>
      <c r="E244" s="46"/>
      <c r="F244" s="46"/>
      <c r="G244" s="54"/>
      <c r="H244" s="46"/>
    </row>
    <row r="245" spans="4:8" x14ac:dyDescent="0.25">
      <c r="D245" s="46"/>
      <c r="E245" s="46"/>
      <c r="F245" s="46"/>
      <c r="G245" s="54"/>
      <c r="H245" s="46"/>
    </row>
    <row r="246" spans="4:8" x14ac:dyDescent="0.25">
      <c r="D246" s="46"/>
      <c r="E246" s="46"/>
      <c r="F246" s="46"/>
      <c r="G246" s="54"/>
      <c r="H246" s="46"/>
    </row>
    <row r="247" spans="4:8" x14ac:dyDescent="0.25">
      <c r="D247" s="46"/>
      <c r="E247" s="46"/>
      <c r="F247" s="46"/>
      <c r="G247" s="54"/>
      <c r="H247" s="46"/>
    </row>
    <row r="248" spans="4:8" x14ac:dyDescent="0.25">
      <c r="D248" s="46"/>
      <c r="E248" s="46"/>
      <c r="F248" s="46"/>
      <c r="G248" s="54"/>
      <c r="H248" s="46"/>
    </row>
    <row r="249" spans="4:8" x14ac:dyDescent="0.25">
      <c r="D249" s="46"/>
      <c r="E249" s="46"/>
      <c r="F249" s="46"/>
      <c r="G249" s="54"/>
      <c r="H249" s="46"/>
    </row>
    <row r="250" spans="4:8" x14ac:dyDescent="0.25">
      <c r="D250" s="46"/>
      <c r="E250" s="46"/>
      <c r="F250" s="46"/>
      <c r="G250" s="54"/>
      <c r="H250" s="46"/>
    </row>
    <row r="251" spans="4:8" x14ac:dyDescent="0.25">
      <c r="D251" s="46"/>
      <c r="E251" s="46"/>
      <c r="F251" s="46"/>
      <c r="G251" s="54"/>
      <c r="H251" s="46"/>
    </row>
    <row r="252" spans="4:8" x14ac:dyDescent="0.25">
      <c r="D252" s="46"/>
      <c r="E252" s="46"/>
      <c r="F252" s="46"/>
      <c r="G252" s="54"/>
      <c r="H252" s="46"/>
    </row>
    <row r="253" spans="4:8" x14ac:dyDescent="0.25">
      <c r="D253" s="46"/>
      <c r="E253" s="46"/>
      <c r="F253" s="46"/>
      <c r="G253" s="54"/>
      <c r="H253" s="46"/>
    </row>
    <row r="254" spans="4:8" x14ac:dyDescent="0.25">
      <c r="D254" s="46"/>
      <c r="E254" s="46"/>
      <c r="F254" s="46"/>
      <c r="G254" s="54"/>
      <c r="H254" s="46"/>
    </row>
    <row r="255" spans="4:8" x14ac:dyDescent="0.25">
      <c r="D255" s="46"/>
      <c r="E255" s="46"/>
      <c r="F255" s="46"/>
      <c r="G255" s="54"/>
      <c r="H255" s="46"/>
    </row>
    <row r="256" spans="4:8" x14ac:dyDescent="0.25">
      <c r="D256" s="46"/>
      <c r="E256" s="46"/>
      <c r="F256" s="46"/>
      <c r="G256" s="54"/>
      <c r="H256" s="46"/>
    </row>
    <row r="257" spans="4:8" x14ac:dyDescent="0.25">
      <c r="D257" s="46"/>
      <c r="E257" s="46"/>
      <c r="F257" s="46"/>
      <c r="G257" s="54"/>
      <c r="H257" s="46"/>
    </row>
    <row r="258" spans="4:8" x14ac:dyDescent="0.25">
      <c r="D258" s="46"/>
      <c r="E258" s="46"/>
      <c r="F258" s="46"/>
      <c r="G258" s="54"/>
      <c r="H258" s="46"/>
    </row>
    <row r="259" spans="4:8" x14ac:dyDescent="0.25">
      <c r="D259" s="46"/>
      <c r="E259" s="46"/>
      <c r="F259" s="46"/>
      <c r="G259" s="54"/>
      <c r="H259" s="46"/>
    </row>
    <row r="260" spans="4:8" x14ac:dyDescent="0.25">
      <c r="D260" s="46"/>
      <c r="E260" s="46"/>
      <c r="F260" s="46"/>
      <c r="G260" s="54"/>
      <c r="H260" s="46"/>
    </row>
    <row r="261" spans="4:8" x14ac:dyDescent="0.25">
      <c r="D261" s="46"/>
      <c r="E261" s="46"/>
      <c r="F261" s="46"/>
      <c r="G261" s="54"/>
      <c r="H261" s="46"/>
    </row>
    <row r="262" spans="4:8" x14ac:dyDescent="0.25">
      <c r="D262" s="46"/>
      <c r="E262" s="46"/>
      <c r="F262" s="46"/>
      <c r="G262" s="54"/>
      <c r="H262" s="46"/>
    </row>
    <row r="263" spans="4:8" x14ac:dyDescent="0.25">
      <c r="D263" s="46"/>
      <c r="E263" s="46"/>
      <c r="F263" s="46"/>
      <c r="G263" s="54"/>
      <c r="H263" s="46"/>
    </row>
    <row r="264" spans="4:8" x14ac:dyDescent="0.25">
      <c r="D264" s="46"/>
      <c r="E264" s="46"/>
      <c r="F264" s="46"/>
      <c r="G264" s="54"/>
      <c r="H264" s="46"/>
    </row>
    <row r="265" spans="4:8" x14ac:dyDescent="0.25">
      <c r="D265" s="46"/>
      <c r="E265" s="46"/>
      <c r="F265" s="46"/>
      <c r="G265" s="54"/>
      <c r="H265" s="46"/>
    </row>
    <row r="266" spans="4:8" x14ac:dyDescent="0.25">
      <c r="D266" s="46"/>
      <c r="E266" s="46"/>
      <c r="F266" s="46"/>
      <c r="G266" s="54"/>
      <c r="H266" s="46"/>
    </row>
    <row r="267" spans="4:8" x14ac:dyDescent="0.25">
      <c r="D267" s="46"/>
      <c r="E267" s="46"/>
      <c r="F267" s="46"/>
      <c r="G267" s="54"/>
      <c r="H267" s="46"/>
    </row>
    <row r="268" spans="4:8" x14ac:dyDescent="0.25">
      <c r="D268" s="46"/>
      <c r="E268" s="46"/>
      <c r="F268" s="46"/>
      <c r="G268" s="54"/>
      <c r="H268" s="46"/>
    </row>
    <row r="269" spans="4:8" x14ac:dyDescent="0.25">
      <c r="D269" s="46"/>
      <c r="E269" s="46"/>
      <c r="F269" s="46"/>
      <c r="G269" s="54"/>
      <c r="H269" s="46"/>
    </row>
    <row r="270" spans="4:8" x14ac:dyDescent="0.25">
      <c r="D270" s="46"/>
      <c r="E270" s="46"/>
      <c r="F270" s="46"/>
      <c r="G270" s="54"/>
      <c r="H270" s="46"/>
    </row>
    <row r="271" spans="4:8" x14ac:dyDescent="0.25">
      <c r="D271" s="46"/>
      <c r="E271" s="46"/>
      <c r="F271" s="46"/>
      <c r="G271" s="54"/>
      <c r="H271" s="46"/>
    </row>
    <row r="272" spans="4:8" x14ac:dyDescent="0.25">
      <c r="D272" s="46"/>
      <c r="E272" s="46"/>
      <c r="F272" s="46"/>
      <c r="G272" s="54"/>
      <c r="H272" s="46"/>
    </row>
    <row r="273" spans="4:8" x14ac:dyDescent="0.25">
      <c r="D273" s="46"/>
      <c r="E273" s="46"/>
      <c r="F273" s="46"/>
      <c r="G273" s="54"/>
      <c r="H273" s="46"/>
    </row>
    <row r="274" spans="4:8" x14ac:dyDescent="0.25">
      <c r="D274" s="46"/>
      <c r="E274" s="46"/>
      <c r="F274" s="46"/>
      <c r="G274" s="54"/>
      <c r="H274" s="46"/>
    </row>
    <row r="275" spans="4:8" x14ac:dyDescent="0.25">
      <c r="D275" s="46"/>
      <c r="E275" s="46"/>
      <c r="F275" s="46"/>
      <c r="G275" s="54"/>
      <c r="H275" s="46"/>
    </row>
    <row r="276" spans="4:8" x14ac:dyDescent="0.25">
      <c r="D276" s="46"/>
      <c r="E276" s="46"/>
      <c r="F276" s="46"/>
      <c r="G276" s="54"/>
      <c r="H276" s="46"/>
    </row>
    <row r="277" spans="4:8" x14ac:dyDescent="0.25">
      <c r="D277" s="46"/>
      <c r="E277" s="46"/>
      <c r="F277" s="46"/>
      <c r="G277" s="54"/>
      <c r="H277" s="46"/>
    </row>
    <row r="278" spans="4:8" x14ac:dyDescent="0.25">
      <c r="D278" s="46"/>
      <c r="E278" s="46"/>
      <c r="F278" s="46"/>
      <c r="G278" s="54"/>
      <c r="H278" s="46"/>
    </row>
    <row r="279" spans="4:8" x14ac:dyDescent="0.25">
      <c r="D279" s="46"/>
      <c r="E279" s="46"/>
      <c r="F279" s="46"/>
      <c r="G279" s="54"/>
      <c r="H279" s="46"/>
    </row>
    <row r="280" spans="4:8" x14ac:dyDescent="0.25">
      <c r="D280" s="46"/>
      <c r="E280" s="46"/>
      <c r="F280" s="46"/>
      <c r="G280" s="54"/>
      <c r="H280" s="46"/>
    </row>
    <row r="281" spans="4:8" x14ac:dyDescent="0.25">
      <c r="D281" s="46"/>
      <c r="E281" s="46"/>
      <c r="F281" s="46"/>
      <c r="G281" s="54"/>
      <c r="H281" s="46"/>
    </row>
    <row r="282" spans="4:8" x14ac:dyDescent="0.25">
      <c r="D282" s="46"/>
      <c r="E282" s="46"/>
      <c r="F282" s="46"/>
      <c r="G282" s="54"/>
      <c r="H282" s="46"/>
    </row>
    <row r="283" spans="4:8" x14ac:dyDescent="0.25">
      <c r="D283" s="46"/>
      <c r="E283" s="46"/>
      <c r="F283" s="46"/>
      <c r="G283" s="54"/>
      <c r="H283" s="46"/>
    </row>
    <row r="284" spans="4:8" x14ac:dyDescent="0.25">
      <c r="D284" s="46"/>
      <c r="E284" s="46"/>
      <c r="F284" s="46"/>
      <c r="G284" s="54"/>
      <c r="H284" s="46"/>
    </row>
    <row r="285" spans="4:8" x14ac:dyDescent="0.25">
      <c r="D285" s="46"/>
      <c r="E285" s="46"/>
      <c r="F285" s="46"/>
      <c r="G285" s="54"/>
      <c r="H285" s="46"/>
    </row>
    <row r="286" spans="4:8" x14ac:dyDescent="0.25">
      <c r="D286" s="46"/>
      <c r="E286" s="46"/>
      <c r="F286" s="46"/>
      <c r="G286" s="54"/>
      <c r="H286" s="46"/>
    </row>
    <row r="287" spans="4:8" x14ac:dyDescent="0.25">
      <c r="D287" s="46"/>
      <c r="E287" s="46"/>
      <c r="F287" s="46"/>
      <c r="G287" s="54"/>
      <c r="H287" s="46"/>
    </row>
    <row r="288" spans="4:8" x14ac:dyDescent="0.25">
      <c r="D288" s="46"/>
      <c r="E288" s="46"/>
      <c r="F288" s="46"/>
      <c r="G288" s="54"/>
      <c r="H288" s="46"/>
    </row>
    <row r="289" spans="4:8" x14ac:dyDescent="0.25">
      <c r="D289" s="46"/>
      <c r="E289" s="46"/>
      <c r="F289" s="46"/>
      <c r="G289" s="54"/>
      <c r="H289" s="46"/>
    </row>
    <row r="290" spans="4:8" x14ac:dyDescent="0.25">
      <c r="D290" s="46"/>
      <c r="E290" s="46"/>
      <c r="F290" s="46"/>
      <c r="G290" s="54"/>
      <c r="H290" s="46"/>
    </row>
    <row r="291" spans="4:8" x14ac:dyDescent="0.25">
      <c r="D291" s="46"/>
      <c r="E291" s="46"/>
      <c r="F291" s="46"/>
      <c r="G291" s="54"/>
      <c r="H291" s="46"/>
    </row>
    <row r="292" spans="4:8" x14ac:dyDescent="0.25">
      <c r="D292" s="46"/>
      <c r="E292" s="46"/>
      <c r="F292" s="46"/>
      <c r="G292" s="54"/>
      <c r="H292" s="46"/>
    </row>
    <row r="293" spans="4:8" x14ac:dyDescent="0.25">
      <c r="D293" s="46"/>
      <c r="E293" s="46"/>
      <c r="F293" s="46"/>
      <c r="G293" s="54"/>
      <c r="H293" s="46"/>
    </row>
    <row r="294" spans="4:8" x14ac:dyDescent="0.25">
      <c r="D294" s="46"/>
      <c r="E294" s="46"/>
      <c r="F294" s="46"/>
      <c r="G294" s="54"/>
      <c r="H294" s="46"/>
    </row>
    <row r="295" spans="4:8" x14ac:dyDescent="0.25">
      <c r="D295" s="46"/>
      <c r="E295" s="46"/>
      <c r="F295" s="46"/>
      <c r="G295" s="54"/>
      <c r="H295" s="46"/>
    </row>
    <row r="296" spans="4:8" x14ac:dyDescent="0.25">
      <c r="D296" s="46"/>
      <c r="E296" s="46"/>
      <c r="F296" s="46"/>
      <c r="G296" s="54"/>
      <c r="H296" s="46"/>
    </row>
    <row r="297" spans="4:8" x14ac:dyDescent="0.25">
      <c r="D297" s="46"/>
      <c r="E297" s="46"/>
      <c r="F297" s="46"/>
      <c r="G297" s="54"/>
      <c r="H297" s="46"/>
    </row>
    <row r="298" spans="4:8" x14ac:dyDescent="0.25">
      <c r="D298" s="46"/>
      <c r="E298" s="46"/>
      <c r="F298" s="46"/>
      <c r="G298" s="54"/>
      <c r="H298" s="46"/>
    </row>
    <row r="299" spans="4:8" x14ac:dyDescent="0.25">
      <c r="D299" s="46"/>
      <c r="E299" s="46"/>
      <c r="F299" s="46"/>
      <c r="G299" s="54"/>
      <c r="H299" s="46"/>
    </row>
    <row r="300" spans="4:8" x14ac:dyDescent="0.25">
      <c r="D300" s="46"/>
      <c r="E300" s="46"/>
      <c r="F300" s="46"/>
      <c r="G300" s="54"/>
      <c r="H300" s="46"/>
    </row>
    <row r="301" spans="4:8" x14ac:dyDescent="0.25">
      <c r="D301" s="46"/>
      <c r="E301" s="46"/>
      <c r="F301" s="46"/>
      <c r="G301" s="54"/>
      <c r="H301" s="46"/>
    </row>
    <row r="302" spans="4:8" x14ac:dyDescent="0.25">
      <c r="D302" s="46"/>
      <c r="E302" s="46"/>
      <c r="F302" s="46"/>
      <c r="G302" s="54"/>
      <c r="H302" s="46"/>
    </row>
    <row r="303" spans="4:8" x14ac:dyDescent="0.25">
      <c r="D303" s="46"/>
      <c r="E303" s="46"/>
      <c r="F303" s="46"/>
      <c r="G303" s="54"/>
      <c r="H303" s="46"/>
    </row>
    <row r="304" spans="4:8" x14ac:dyDescent="0.25">
      <c r="D304" s="46"/>
      <c r="E304" s="46"/>
      <c r="F304" s="46"/>
      <c r="G304" s="54"/>
      <c r="H304" s="46"/>
    </row>
    <row r="305" spans="4:8" x14ac:dyDescent="0.25">
      <c r="D305" s="46"/>
      <c r="E305" s="46"/>
      <c r="F305" s="46"/>
      <c r="G305" s="54"/>
      <c r="H305" s="46"/>
    </row>
    <row r="306" spans="4:8" x14ac:dyDescent="0.25">
      <c r="D306" s="46"/>
      <c r="E306" s="46"/>
      <c r="F306" s="46"/>
      <c r="G306" s="54"/>
      <c r="H306" s="46"/>
    </row>
    <row r="307" spans="4:8" x14ac:dyDescent="0.25">
      <c r="D307" s="46"/>
      <c r="E307" s="46"/>
      <c r="F307" s="46"/>
      <c r="G307" s="54"/>
      <c r="H307" s="46"/>
    </row>
    <row r="312" spans="4:8" x14ac:dyDescent="0.25">
      <c r="D312" s="46"/>
      <c r="E312" s="46"/>
      <c r="F312" s="46"/>
      <c r="G312" s="46"/>
      <c r="H312" s="46"/>
    </row>
    <row r="313" spans="4:8" x14ac:dyDescent="0.25">
      <c r="D313" s="46"/>
      <c r="E313" s="46"/>
      <c r="F313" s="46"/>
      <c r="G313" s="46"/>
      <c r="H313" s="46"/>
    </row>
    <row r="314" spans="4:8" x14ac:dyDescent="0.25">
      <c r="D314" s="46"/>
      <c r="E314" s="46"/>
      <c r="F314" s="46"/>
      <c r="G314" s="46"/>
      <c r="H314" s="46"/>
    </row>
    <row r="315" spans="4:8" x14ac:dyDescent="0.25">
      <c r="D315" s="46"/>
      <c r="E315" s="46"/>
      <c r="F315" s="46"/>
      <c r="G315" s="46"/>
      <c r="H315" s="46"/>
    </row>
    <row r="316" spans="4:8" x14ac:dyDescent="0.25">
      <c r="D316" s="46"/>
      <c r="E316" s="46"/>
      <c r="F316" s="46"/>
      <c r="G316" s="46"/>
      <c r="H316" s="46"/>
    </row>
    <row r="317" spans="4:8" x14ac:dyDescent="0.25">
      <c r="D317" s="46"/>
      <c r="E317" s="46"/>
      <c r="F317" s="46"/>
      <c r="G317" s="46"/>
      <c r="H317" s="46"/>
    </row>
    <row r="318" spans="4:8" x14ac:dyDescent="0.25">
      <c r="D318" s="46"/>
      <c r="E318" s="46"/>
      <c r="F318" s="46"/>
      <c r="G318" s="46"/>
      <c r="H318" s="46"/>
    </row>
    <row r="319" spans="4:8" x14ac:dyDescent="0.25">
      <c r="D319" s="46"/>
      <c r="E319" s="46"/>
      <c r="F319" s="46"/>
      <c r="G319" s="46"/>
      <c r="H319" s="46"/>
    </row>
    <row r="320" spans="4:8" x14ac:dyDescent="0.25">
      <c r="D320" s="46"/>
      <c r="E320" s="46"/>
      <c r="F320" s="46"/>
      <c r="G320" s="46"/>
      <c r="H320" s="46"/>
    </row>
    <row r="321" spans="4:8" x14ac:dyDescent="0.25">
      <c r="D321" s="46"/>
      <c r="E321" s="46"/>
      <c r="F321" s="46"/>
      <c r="G321" s="46"/>
      <c r="H321" s="46"/>
    </row>
    <row r="322" spans="4:8" x14ac:dyDescent="0.25">
      <c r="D322" s="46"/>
      <c r="E322" s="46"/>
      <c r="F322" s="46"/>
      <c r="G322" s="46"/>
      <c r="H322" s="46"/>
    </row>
    <row r="323" spans="4:8" x14ac:dyDescent="0.25">
      <c r="D323" s="46"/>
      <c r="E323" s="46"/>
      <c r="F323" s="46"/>
      <c r="G323" s="46"/>
      <c r="H323" s="46"/>
    </row>
    <row r="324" spans="4:8" x14ac:dyDescent="0.25">
      <c r="D324" s="46"/>
      <c r="E324" s="46"/>
      <c r="F324" s="46"/>
      <c r="G324" s="46"/>
      <c r="H324" s="46"/>
    </row>
    <row r="325" spans="4:8" x14ac:dyDescent="0.25">
      <c r="D325" s="46"/>
      <c r="E325" s="46"/>
      <c r="F325" s="46"/>
      <c r="G325" s="46"/>
      <c r="H325" s="46"/>
    </row>
    <row r="326" spans="4:8" x14ac:dyDescent="0.25">
      <c r="D326" s="46"/>
      <c r="E326" s="46"/>
      <c r="F326" s="46"/>
      <c r="G326" s="46"/>
      <c r="H326" s="46"/>
    </row>
    <row r="327" spans="4:8" x14ac:dyDescent="0.25">
      <c r="D327" s="46"/>
      <c r="E327" s="46"/>
      <c r="F327" s="46"/>
      <c r="G327" s="46"/>
      <c r="H327" s="46"/>
    </row>
    <row r="328" spans="4:8" x14ac:dyDescent="0.25">
      <c r="D328" s="46"/>
      <c r="E328" s="46"/>
      <c r="F328" s="46"/>
      <c r="G328" s="46"/>
      <c r="H328" s="46"/>
    </row>
    <row r="329" spans="4:8" x14ac:dyDescent="0.25">
      <c r="D329" s="46"/>
      <c r="E329" s="46"/>
      <c r="F329" s="46"/>
      <c r="G329" s="46"/>
      <c r="H329" s="46"/>
    </row>
    <row r="330" spans="4:8" x14ac:dyDescent="0.25">
      <c r="D330" s="46"/>
      <c r="E330" s="46"/>
      <c r="F330" s="46"/>
      <c r="G330" s="46"/>
      <c r="H330" s="46"/>
    </row>
    <row r="331" spans="4:8" x14ac:dyDescent="0.25">
      <c r="D331" s="46"/>
      <c r="E331" s="46"/>
      <c r="F331" s="46"/>
      <c r="G331" s="46"/>
      <c r="H331" s="46"/>
    </row>
    <row r="332" spans="4:8" x14ac:dyDescent="0.25">
      <c r="D332" s="46"/>
      <c r="E332" s="46"/>
      <c r="F332" s="46"/>
      <c r="G332" s="46"/>
      <c r="H332" s="46"/>
    </row>
    <row r="333" spans="4:8" x14ac:dyDescent="0.25">
      <c r="D333" s="46"/>
      <c r="E333" s="46"/>
      <c r="F333" s="46"/>
      <c r="G333" s="46"/>
      <c r="H333" s="46"/>
    </row>
    <row r="334" spans="4:8" x14ac:dyDescent="0.25">
      <c r="D334" s="46"/>
      <c r="E334" s="46"/>
      <c r="F334" s="46"/>
      <c r="G334" s="46"/>
      <c r="H334" s="46"/>
    </row>
    <row r="335" spans="4:8" x14ac:dyDescent="0.25">
      <c r="D335" s="46"/>
      <c r="E335" s="46"/>
      <c r="F335" s="46"/>
      <c r="G335" s="46"/>
      <c r="H335" s="46"/>
    </row>
    <row r="336" spans="4:8" x14ac:dyDescent="0.25">
      <c r="D336" s="46"/>
      <c r="E336" s="46"/>
      <c r="F336" s="46"/>
      <c r="G336" s="46"/>
      <c r="H336" s="46"/>
    </row>
    <row r="341" spans="4:8" x14ac:dyDescent="0.25">
      <c r="D341" s="46"/>
      <c r="E341" s="46"/>
      <c r="F341" s="46"/>
      <c r="G341" s="46"/>
      <c r="H341" s="46"/>
    </row>
    <row r="342" spans="4:8" x14ac:dyDescent="0.25">
      <c r="D342" s="46"/>
      <c r="E342" s="46"/>
      <c r="F342" s="46"/>
      <c r="G342" s="46"/>
      <c r="H342" s="46"/>
    </row>
    <row r="343" spans="4:8" x14ac:dyDescent="0.25">
      <c r="D343" s="46"/>
      <c r="E343" s="46"/>
      <c r="F343" s="46"/>
      <c r="G343" s="46"/>
      <c r="H343" s="46"/>
    </row>
    <row r="344" spans="4:8" x14ac:dyDescent="0.25">
      <c r="D344" s="46"/>
      <c r="E344" s="46"/>
      <c r="F344" s="46"/>
      <c r="G344" s="46"/>
      <c r="H344" s="46"/>
    </row>
    <row r="345" spans="4:8" x14ac:dyDescent="0.25">
      <c r="D345" s="46"/>
      <c r="E345" s="46"/>
      <c r="F345" s="46"/>
      <c r="G345" s="46"/>
      <c r="H345" s="46"/>
    </row>
    <row r="346" spans="4:8" x14ac:dyDescent="0.25">
      <c r="D346" s="46"/>
      <c r="E346" s="46"/>
      <c r="F346" s="46"/>
      <c r="G346" s="46"/>
      <c r="H346" s="46"/>
    </row>
    <row r="347" spans="4:8" x14ac:dyDescent="0.25">
      <c r="D347" s="46"/>
      <c r="E347" s="46"/>
      <c r="F347" s="46"/>
      <c r="G347" s="46"/>
      <c r="H347" s="46"/>
    </row>
    <row r="348" spans="4:8" x14ac:dyDescent="0.25">
      <c r="D348" s="46"/>
      <c r="E348" s="46"/>
      <c r="F348" s="46"/>
      <c r="G348" s="46"/>
      <c r="H348" s="46"/>
    </row>
    <row r="349" spans="4:8" x14ac:dyDescent="0.25">
      <c r="D349" s="46"/>
      <c r="E349" s="46"/>
      <c r="F349" s="46"/>
      <c r="G349" s="46"/>
      <c r="H349" s="46"/>
    </row>
    <row r="350" spans="4:8" x14ac:dyDescent="0.25">
      <c r="D350" s="46"/>
      <c r="E350" s="46"/>
      <c r="F350" s="46"/>
      <c r="G350" s="46"/>
      <c r="H350" s="46"/>
    </row>
    <row r="351" spans="4:8" x14ac:dyDescent="0.25">
      <c r="D351" s="46"/>
      <c r="E351" s="46"/>
      <c r="F351" s="46"/>
      <c r="G351" s="46"/>
      <c r="H351" s="46"/>
    </row>
    <row r="352" spans="4:8" x14ac:dyDescent="0.25">
      <c r="D352" s="46"/>
      <c r="E352" s="46"/>
      <c r="F352" s="46"/>
      <c r="G352" s="46"/>
      <c r="H352" s="46"/>
    </row>
    <row r="353" spans="4:8" x14ac:dyDescent="0.25">
      <c r="D353" s="46"/>
      <c r="E353" s="46"/>
      <c r="F353" s="46"/>
      <c r="G353" s="46"/>
      <c r="H353" s="46"/>
    </row>
    <row r="354" spans="4:8" x14ac:dyDescent="0.25">
      <c r="D354" s="46"/>
      <c r="E354" s="46"/>
      <c r="F354" s="46"/>
      <c r="G354" s="46"/>
      <c r="H354" s="46"/>
    </row>
    <row r="355" spans="4:8" x14ac:dyDescent="0.25">
      <c r="D355" s="46"/>
      <c r="E355" s="46"/>
      <c r="F355" s="46"/>
      <c r="G355" s="46"/>
      <c r="H355" s="46"/>
    </row>
    <row r="356" spans="4:8" x14ac:dyDescent="0.25">
      <c r="D356" s="46"/>
      <c r="E356" s="46"/>
      <c r="F356" s="46"/>
      <c r="G356" s="46"/>
      <c r="H356" s="46"/>
    </row>
    <row r="357" spans="4:8" x14ac:dyDescent="0.25">
      <c r="D357" s="46"/>
      <c r="E357" s="46"/>
      <c r="F357" s="46"/>
      <c r="G357" s="46"/>
      <c r="H357" s="46"/>
    </row>
    <row r="358" spans="4:8" x14ac:dyDescent="0.25">
      <c r="D358" s="46"/>
      <c r="E358" s="46"/>
      <c r="F358" s="46"/>
      <c r="G358" s="46"/>
      <c r="H358" s="46"/>
    </row>
    <row r="359" spans="4:8" x14ac:dyDescent="0.25">
      <c r="D359" s="46"/>
      <c r="E359" s="46"/>
      <c r="F359" s="46"/>
      <c r="G359" s="46"/>
      <c r="H359" s="46"/>
    </row>
    <row r="360" spans="4:8" x14ac:dyDescent="0.25">
      <c r="D360" s="46"/>
      <c r="E360" s="46"/>
      <c r="F360" s="46"/>
      <c r="G360" s="46"/>
      <c r="H360" s="46"/>
    </row>
    <row r="361" spans="4:8" x14ac:dyDescent="0.25">
      <c r="D361" s="46"/>
      <c r="E361" s="46"/>
      <c r="F361" s="46"/>
      <c r="G361" s="46"/>
      <c r="H361" s="46"/>
    </row>
    <row r="362" spans="4:8" x14ac:dyDescent="0.25">
      <c r="D362" s="46"/>
      <c r="E362" s="46"/>
      <c r="F362" s="46"/>
      <c r="G362" s="46"/>
      <c r="H362" s="46"/>
    </row>
    <row r="363" spans="4:8" x14ac:dyDescent="0.25">
      <c r="D363" s="46"/>
      <c r="E363" s="46"/>
      <c r="F363" s="46"/>
      <c r="G363" s="46"/>
      <c r="H363" s="46"/>
    </row>
    <row r="364" spans="4:8" x14ac:dyDescent="0.25">
      <c r="D364" s="46"/>
      <c r="E364" s="46"/>
      <c r="F364" s="46"/>
      <c r="G364" s="46"/>
      <c r="H364" s="46"/>
    </row>
    <row r="365" spans="4:8" x14ac:dyDescent="0.25">
      <c r="D365" s="46"/>
      <c r="E365" s="46"/>
      <c r="F365" s="46"/>
      <c r="G365" s="46"/>
      <c r="H365" s="46"/>
    </row>
    <row r="366" spans="4:8" x14ac:dyDescent="0.25">
      <c r="D366" s="46"/>
      <c r="E366" s="46"/>
      <c r="F366" s="46"/>
      <c r="G366" s="46"/>
      <c r="H366" s="46"/>
    </row>
    <row r="367" spans="4:8" x14ac:dyDescent="0.25">
      <c r="D367" s="46"/>
      <c r="E367" s="46"/>
      <c r="F367" s="46"/>
      <c r="G367" s="46"/>
      <c r="H367" s="46"/>
    </row>
    <row r="368" spans="4:8" x14ac:dyDescent="0.25">
      <c r="D368" s="46"/>
      <c r="E368" s="46"/>
      <c r="F368" s="46"/>
      <c r="G368" s="46"/>
      <c r="H368" s="46"/>
    </row>
    <row r="369" spans="4:8" x14ac:dyDescent="0.25">
      <c r="D369" s="46"/>
      <c r="E369" s="46"/>
      <c r="F369" s="46"/>
      <c r="G369" s="46"/>
      <c r="H369" s="46"/>
    </row>
    <row r="370" spans="4:8" x14ac:dyDescent="0.25">
      <c r="D370" s="46"/>
      <c r="E370" s="46"/>
      <c r="F370" s="46"/>
      <c r="G370" s="46"/>
      <c r="H370" s="46"/>
    </row>
    <row r="371" spans="4:8" x14ac:dyDescent="0.25">
      <c r="D371" s="46"/>
      <c r="E371" s="46"/>
      <c r="F371" s="46"/>
      <c r="G371" s="46"/>
      <c r="H371" s="46"/>
    </row>
    <row r="372" spans="4:8" x14ac:dyDescent="0.25">
      <c r="D372" s="46"/>
      <c r="E372" s="46"/>
      <c r="F372" s="46"/>
      <c r="G372" s="46"/>
      <c r="H372" s="46"/>
    </row>
    <row r="373" spans="4:8" x14ac:dyDescent="0.25">
      <c r="D373" s="46"/>
      <c r="E373" s="46"/>
      <c r="F373" s="46"/>
      <c r="G373" s="46"/>
      <c r="H373" s="46"/>
    </row>
    <row r="374" spans="4:8" x14ac:dyDescent="0.25">
      <c r="D374" s="46"/>
      <c r="E374" s="46"/>
      <c r="F374" s="46"/>
      <c r="G374" s="46"/>
      <c r="H374" s="46"/>
    </row>
    <row r="375" spans="4:8" x14ac:dyDescent="0.25">
      <c r="D375" s="46"/>
      <c r="E375" s="46"/>
      <c r="F375" s="46"/>
      <c r="G375" s="46"/>
      <c r="H375" s="46"/>
    </row>
    <row r="376" spans="4:8" x14ac:dyDescent="0.25">
      <c r="D376" s="46"/>
      <c r="E376" s="46"/>
      <c r="F376" s="46"/>
      <c r="G376" s="46"/>
      <c r="H376" s="46"/>
    </row>
    <row r="377" spans="4:8" x14ac:dyDescent="0.25">
      <c r="D377" s="46"/>
      <c r="E377" s="46"/>
      <c r="F377" s="46"/>
      <c r="G377" s="46"/>
      <c r="H377" s="46"/>
    </row>
    <row r="378" spans="4:8" x14ac:dyDescent="0.25">
      <c r="D378" s="46"/>
      <c r="E378" s="46"/>
      <c r="F378" s="46"/>
      <c r="G378" s="46"/>
      <c r="H378" s="46"/>
    </row>
    <row r="379" spans="4:8" x14ac:dyDescent="0.25">
      <c r="D379" s="46"/>
      <c r="E379" s="46"/>
      <c r="F379" s="46"/>
      <c r="G379" s="46"/>
      <c r="H379" s="46"/>
    </row>
    <row r="391" spans="4:8" x14ac:dyDescent="0.25">
      <c r="D391" s="46"/>
      <c r="E391" s="46"/>
      <c r="F391" s="46"/>
      <c r="G391" s="46"/>
      <c r="H391" s="46"/>
    </row>
    <row r="392" spans="4:8" x14ac:dyDescent="0.25">
      <c r="D392" s="46"/>
      <c r="E392" s="46"/>
      <c r="F392" s="46"/>
      <c r="G392" s="46"/>
      <c r="H392" s="46"/>
    </row>
    <row r="393" spans="4:8" x14ac:dyDescent="0.25">
      <c r="D393" s="46"/>
      <c r="E393" s="46"/>
      <c r="F393" s="46"/>
      <c r="G393" s="46"/>
      <c r="H393" s="46"/>
    </row>
    <row r="394" spans="4:8" x14ac:dyDescent="0.25">
      <c r="D394" s="46"/>
      <c r="E394" s="46"/>
      <c r="F394" s="46"/>
      <c r="G394" s="46"/>
      <c r="H394" s="46"/>
    </row>
    <row r="395" spans="4:8" x14ac:dyDescent="0.25">
      <c r="D395" s="46"/>
      <c r="E395" s="46"/>
      <c r="F395" s="46"/>
      <c r="G395" s="46"/>
      <c r="H395" s="46"/>
    </row>
    <row r="396" spans="4:8" x14ac:dyDescent="0.25">
      <c r="D396" s="46"/>
      <c r="E396" s="46"/>
      <c r="F396" s="46"/>
      <c r="G396" s="46"/>
      <c r="H396" s="46"/>
    </row>
    <row r="397" spans="4:8" x14ac:dyDescent="0.25">
      <c r="D397" s="46"/>
      <c r="E397" s="46"/>
      <c r="F397" s="46"/>
      <c r="G397" s="46"/>
      <c r="H397" s="46"/>
    </row>
    <row r="398" spans="4:8" x14ac:dyDescent="0.25">
      <c r="D398" s="46"/>
      <c r="E398" s="46"/>
      <c r="F398" s="46"/>
      <c r="G398" s="46"/>
      <c r="H398" s="46"/>
    </row>
    <row r="399" spans="4:8" x14ac:dyDescent="0.25">
      <c r="D399" s="46"/>
      <c r="E399" s="46"/>
      <c r="F399" s="46"/>
      <c r="G399" s="46"/>
      <c r="H399" s="46"/>
    </row>
    <row r="400" spans="4:8" x14ac:dyDescent="0.25">
      <c r="D400" s="46"/>
      <c r="E400" s="46"/>
      <c r="F400" s="46"/>
      <c r="G400" s="46"/>
      <c r="H400" s="46"/>
    </row>
    <row r="401" spans="4:8" x14ac:dyDescent="0.25">
      <c r="D401" s="46"/>
      <c r="E401" s="46"/>
      <c r="F401" s="46"/>
      <c r="G401" s="46"/>
      <c r="H401" s="46"/>
    </row>
    <row r="402" spans="4:8" x14ac:dyDescent="0.25">
      <c r="D402" s="46"/>
      <c r="E402" s="46"/>
      <c r="F402" s="46"/>
      <c r="G402" s="46"/>
      <c r="H402" s="46"/>
    </row>
    <row r="403" spans="4:8" x14ac:dyDescent="0.25">
      <c r="D403" s="46"/>
      <c r="E403" s="46"/>
      <c r="F403" s="46"/>
      <c r="G403" s="46"/>
      <c r="H403" s="46"/>
    </row>
    <row r="404" spans="4:8" x14ac:dyDescent="0.25">
      <c r="D404" s="46"/>
      <c r="E404" s="46"/>
      <c r="F404" s="46"/>
      <c r="G404" s="46"/>
      <c r="H404" s="46"/>
    </row>
    <row r="405" spans="4:8" x14ac:dyDescent="0.25">
      <c r="D405" s="46"/>
      <c r="E405" s="46"/>
      <c r="F405" s="46"/>
      <c r="G405" s="46"/>
      <c r="H405" s="46"/>
    </row>
    <row r="406" spans="4:8" x14ac:dyDescent="0.25">
      <c r="D406" s="46"/>
      <c r="E406" s="46"/>
      <c r="F406" s="46"/>
      <c r="G406" s="46"/>
      <c r="H406" s="46"/>
    </row>
    <row r="407" spans="4:8" x14ac:dyDescent="0.25">
      <c r="D407" s="46"/>
      <c r="E407" s="46"/>
      <c r="F407" s="46"/>
      <c r="G407" s="46"/>
      <c r="H407" s="46"/>
    </row>
    <row r="408" spans="4:8" x14ac:dyDescent="0.25">
      <c r="D408" s="46"/>
      <c r="E408" s="46"/>
      <c r="F408" s="46"/>
      <c r="G408" s="46"/>
      <c r="H408" s="46"/>
    </row>
    <row r="409" spans="4:8" x14ac:dyDescent="0.25">
      <c r="D409" s="46"/>
      <c r="E409" s="46"/>
      <c r="F409" s="46"/>
      <c r="G409" s="46"/>
      <c r="H409" s="46"/>
    </row>
    <row r="410" spans="4:8" x14ac:dyDescent="0.25">
      <c r="D410" s="46"/>
      <c r="E410" s="46"/>
      <c r="F410" s="46"/>
      <c r="G410" s="46"/>
      <c r="H410" s="46"/>
    </row>
    <row r="411" spans="4:8" x14ac:dyDescent="0.25">
      <c r="D411" s="46"/>
      <c r="E411" s="46"/>
      <c r="F411" s="46"/>
      <c r="G411" s="46"/>
      <c r="H411" s="46"/>
    </row>
    <row r="414" spans="4:8" x14ac:dyDescent="0.25">
      <c r="D414" s="46"/>
      <c r="E414" s="46"/>
      <c r="F414" s="46"/>
      <c r="G414" s="46"/>
      <c r="H414" s="46"/>
    </row>
    <row r="415" spans="4:8" x14ac:dyDescent="0.25">
      <c r="D415" s="46"/>
      <c r="E415" s="46"/>
      <c r="F415" s="46"/>
      <c r="G415" s="46"/>
      <c r="H415" s="46"/>
    </row>
    <row r="416" spans="4:8" x14ac:dyDescent="0.25">
      <c r="D416" s="46"/>
      <c r="E416" s="46"/>
      <c r="F416" s="46"/>
      <c r="G416" s="46"/>
      <c r="H416" s="46"/>
    </row>
    <row r="417" spans="4:8" x14ac:dyDescent="0.25">
      <c r="D417" s="46"/>
      <c r="E417" s="46"/>
      <c r="F417" s="46"/>
      <c r="G417" s="46"/>
      <c r="H417" s="46"/>
    </row>
    <row r="418" spans="4:8" x14ac:dyDescent="0.25">
      <c r="D418" s="46"/>
      <c r="E418" s="46"/>
      <c r="F418" s="46"/>
      <c r="G418" s="46"/>
      <c r="H418" s="46"/>
    </row>
    <row r="419" spans="4:8" x14ac:dyDescent="0.25">
      <c r="D419" s="46"/>
      <c r="E419" s="46"/>
      <c r="F419" s="46"/>
      <c r="G419" s="46"/>
      <c r="H419" s="46"/>
    </row>
    <row r="420" spans="4:8" x14ac:dyDescent="0.25">
      <c r="D420" s="46"/>
      <c r="E420" s="46"/>
      <c r="F420" s="46"/>
      <c r="G420" s="46"/>
      <c r="H420" s="46"/>
    </row>
    <row r="421" spans="4:8" x14ac:dyDescent="0.25">
      <c r="D421" s="46"/>
      <c r="E421" s="46"/>
      <c r="F421" s="46"/>
      <c r="G421" s="46"/>
      <c r="H421" s="46"/>
    </row>
    <row r="422" spans="4:8" x14ac:dyDescent="0.25">
      <c r="D422" s="46"/>
      <c r="E422" s="46"/>
      <c r="F422" s="46"/>
      <c r="G422" s="46"/>
      <c r="H422" s="46"/>
    </row>
    <row r="423" spans="4:8" x14ac:dyDescent="0.25">
      <c r="D423" s="46"/>
      <c r="E423" s="46"/>
      <c r="F423" s="46"/>
      <c r="G423" s="46"/>
      <c r="H423" s="46"/>
    </row>
    <row r="424" spans="4:8" x14ac:dyDescent="0.25">
      <c r="D424" s="46"/>
      <c r="E424" s="46"/>
      <c r="F424" s="46"/>
      <c r="G424" s="46"/>
      <c r="H424" s="46"/>
    </row>
    <row r="425" spans="4:8" x14ac:dyDescent="0.25">
      <c r="D425" s="46"/>
      <c r="E425" s="46"/>
      <c r="F425" s="46"/>
      <c r="G425" s="46"/>
      <c r="H425" s="46"/>
    </row>
    <row r="426" spans="4:8" x14ac:dyDescent="0.25">
      <c r="D426" s="46"/>
      <c r="E426" s="46"/>
      <c r="F426" s="46"/>
      <c r="G426" s="46"/>
      <c r="H426" s="46"/>
    </row>
    <row r="427" spans="4:8" x14ac:dyDescent="0.25">
      <c r="D427" s="46"/>
      <c r="E427" s="46"/>
      <c r="F427" s="46"/>
      <c r="G427" s="46"/>
      <c r="H427" s="46"/>
    </row>
    <row r="428" spans="4:8" x14ac:dyDescent="0.25">
      <c r="D428" s="46"/>
      <c r="E428" s="46"/>
      <c r="F428" s="46"/>
      <c r="G428" s="46"/>
      <c r="H428" s="46"/>
    </row>
    <row r="429" spans="4:8" x14ac:dyDescent="0.25">
      <c r="D429" s="46"/>
      <c r="E429" s="46"/>
      <c r="F429" s="46"/>
      <c r="G429" s="46"/>
      <c r="H429" s="46"/>
    </row>
    <row r="430" spans="4:8" x14ac:dyDescent="0.25">
      <c r="D430" s="46"/>
      <c r="E430" s="46"/>
      <c r="F430" s="46"/>
      <c r="G430" s="46"/>
      <c r="H430" s="46"/>
    </row>
    <row r="431" spans="4:8" x14ac:dyDescent="0.25">
      <c r="D431" s="46"/>
      <c r="E431" s="46"/>
      <c r="F431" s="46"/>
      <c r="G431" s="46"/>
      <c r="H431" s="46"/>
    </row>
  </sheetData>
  <mergeCells count="51">
    <mergeCell ref="B222:K222"/>
    <mergeCell ref="B223:K223"/>
    <mergeCell ref="B224:K224"/>
    <mergeCell ref="B225:K225"/>
    <mergeCell ref="B138:B164"/>
    <mergeCell ref="C164:I164"/>
    <mergeCell ref="B165:B177"/>
    <mergeCell ref="C165:C167"/>
    <mergeCell ref="C168:C169"/>
    <mergeCell ref="C177:I177"/>
    <mergeCell ref="B178:B183"/>
    <mergeCell ref="C183:I183"/>
    <mergeCell ref="B184:B189"/>
    <mergeCell ref="C189:I189"/>
    <mergeCell ref="B190:B201"/>
    <mergeCell ref="C193:C194"/>
    <mergeCell ref="C69:K69"/>
    <mergeCell ref="C83:K83"/>
    <mergeCell ref="C102:K102"/>
    <mergeCell ref="C111:I111"/>
    <mergeCell ref="B112:B137"/>
    <mergeCell ref="C115:K115"/>
    <mergeCell ref="C123:K123"/>
    <mergeCell ref="C137:I137"/>
    <mergeCell ref="B37:B111"/>
    <mergeCell ref="C37:K37"/>
    <mergeCell ref="C53:K53"/>
    <mergeCell ref="K121:K122"/>
    <mergeCell ref="B8:B22"/>
    <mergeCell ref="C22:I22"/>
    <mergeCell ref="B23:B29"/>
    <mergeCell ref="C29:I29"/>
    <mergeCell ref="B30:B36"/>
    <mergeCell ref="C36:I36"/>
    <mergeCell ref="B1:K1"/>
    <mergeCell ref="G2:K2"/>
    <mergeCell ref="G3:K3"/>
    <mergeCell ref="B4:K4"/>
    <mergeCell ref="B6:B7"/>
    <mergeCell ref="C7:I7"/>
    <mergeCell ref="B220:K220"/>
    <mergeCell ref="B221:K221"/>
    <mergeCell ref="B218:K218"/>
    <mergeCell ref="B217:I217"/>
    <mergeCell ref="B219:K219"/>
    <mergeCell ref="C198:C199"/>
    <mergeCell ref="B202:B206"/>
    <mergeCell ref="C206:I206"/>
    <mergeCell ref="B207:B211"/>
    <mergeCell ref="C211:I211"/>
    <mergeCell ref="C201:I201"/>
  </mergeCells>
  <phoneticPr fontId="2" type="noConversion"/>
  <hyperlinks>
    <hyperlink ref="C3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6"/>
  <sheetViews>
    <sheetView topLeftCell="H1" zoomScale="81" zoomScaleNormal="70" zoomScalePageLayoutView="70" workbookViewId="0">
      <selection activeCell="AA37" sqref="AA37"/>
    </sheetView>
  </sheetViews>
  <sheetFormatPr baseColWidth="10" defaultColWidth="8.83203125" defaultRowHeight="14" x14ac:dyDescent="0.2"/>
  <cols>
    <col min="1" max="1" width="18.5" style="216" bestFit="1" customWidth="1"/>
    <col min="2" max="2" width="12.1640625" style="216" bestFit="1" customWidth="1"/>
    <col min="3" max="3" width="49.6640625" style="216" bestFit="1" customWidth="1"/>
    <col min="4" max="5" width="4.5" style="216" bestFit="1" customWidth="1"/>
    <col min="6" max="6" width="2.83203125" style="216" bestFit="1" customWidth="1"/>
    <col min="7" max="7" width="3" style="216" bestFit="1" customWidth="1"/>
    <col min="8" max="8" width="9.6640625" style="216" bestFit="1" customWidth="1"/>
    <col min="9" max="9" width="11" style="216" bestFit="1" customWidth="1"/>
    <col min="10" max="11" width="8.83203125" style="216"/>
    <col min="12" max="12" width="18.5" style="216" bestFit="1" customWidth="1"/>
    <col min="13" max="13" width="32.33203125" style="216" bestFit="1" customWidth="1"/>
    <col min="14" max="14" width="37.5" style="216" bestFit="1" customWidth="1"/>
    <col min="15" max="16" width="4.5" style="216" bestFit="1" customWidth="1"/>
    <col min="17" max="17" width="2.83203125" style="216" bestFit="1" customWidth="1"/>
    <col min="18" max="18" width="3" style="216" bestFit="1" customWidth="1"/>
    <col min="19" max="19" width="9.6640625" style="216" bestFit="1" customWidth="1"/>
    <col min="20" max="20" width="11" style="225" bestFit="1" customWidth="1"/>
    <col min="21" max="21" width="18" style="216" bestFit="1" customWidth="1"/>
    <col min="22" max="22" width="8.83203125" style="216"/>
    <col min="23" max="23" width="15" style="216" bestFit="1" customWidth="1"/>
    <col min="24" max="24" width="35.5" style="216" bestFit="1" customWidth="1"/>
    <col min="25" max="26" width="4.5" style="216" bestFit="1" customWidth="1"/>
    <col min="27" max="27" width="2.83203125" style="216" bestFit="1" customWidth="1"/>
    <col min="28" max="28" width="3" style="216" bestFit="1" customWidth="1"/>
    <col min="29" max="30" width="9.6640625" style="216" bestFit="1" customWidth="1"/>
    <col min="31" max="31" width="26.83203125" style="216" customWidth="1"/>
    <col min="32" max="32" width="12" style="254" bestFit="1" customWidth="1"/>
    <col min="33" max="33" width="36" style="216" bestFit="1" customWidth="1"/>
    <col min="34" max="34" width="8.83203125" style="216"/>
    <col min="35" max="38" width="10.5" style="216" customWidth="1"/>
    <col min="39" max="39" width="13.6640625" style="216" customWidth="1"/>
    <col min="40" max="40" width="16.6640625" style="216" customWidth="1"/>
    <col min="41" max="16384" width="8.83203125" style="216"/>
  </cols>
  <sheetData>
    <row r="1" spans="1:40" s="181" customFormat="1" ht="22" thickBot="1" x14ac:dyDescent="0.35">
      <c r="A1" s="181" t="s">
        <v>919</v>
      </c>
      <c r="L1" s="181" t="s">
        <v>921</v>
      </c>
      <c r="T1" s="182"/>
      <c r="AF1" s="253"/>
      <c r="AG1" s="181" t="s">
        <v>920</v>
      </c>
    </row>
    <row r="2" spans="1:40" x14ac:dyDescent="0.2">
      <c r="A2" s="393" t="s">
        <v>794</v>
      </c>
      <c r="B2" s="397" t="s">
        <v>795</v>
      </c>
      <c r="C2" s="398"/>
      <c r="D2" s="398"/>
      <c r="E2" s="398"/>
      <c r="F2" s="398"/>
      <c r="G2" s="398"/>
      <c r="H2" s="398"/>
      <c r="I2" s="398"/>
      <c r="J2" s="399"/>
      <c r="L2" s="374" t="s">
        <v>143</v>
      </c>
      <c r="M2" s="370" t="s">
        <v>313</v>
      </c>
      <c r="N2" s="371"/>
      <c r="O2" s="371"/>
      <c r="P2" s="371"/>
      <c r="Q2" s="371"/>
      <c r="R2" s="371"/>
      <c r="S2" s="371"/>
      <c r="T2" s="371"/>
      <c r="U2" s="372"/>
    </row>
    <row r="3" spans="1:40" ht="28" x14ac:dyDescent="0.2">
      <c r="A3" s="394"/>
      <c r="B3" s="148" t="s">
        <v>796</v>
      </c>
      <c r="C3" s="66" t="s">
        <v>797</v>
      </c>
      <c r="D3" s="120">
        <v>6</v>
      </c>
      <c r="E3" s="43" t="s">
        <v>135</v>
      </c>
      <c r="F3" s="42">
        <v>1</v>
      </c>
      <c r="G3" s="43" t="s">
        <v>140</v>
      </c>
      <c r="H3" s="66">
        <v>10000</v>
      </c>
      <c r="I3" s="66">
        <f t="shared" ref="I3:I12" si="0">D3*F3*H3</f>
        <v>60000</v>
      </c>
      <c r="J3" s="217"/>
      <c r="L3" s="379"/>
      <c r="M3" s="141" t="s">
        <v>224</v>
      </c>
      <c r="N3" s="141" t="s">
        <v>729</v>
      </c>
      <c r="O3" s="144">
        <v>72</v>
      </c>
      <c r="P3" s="142" t="s">
        <v>314</v>
      </c>
      <c r="Q3" s="144">
        <v>1</v>
      </c>
      <c r="R3" s="142" t="s">
        <v>140</v>
      </c>
      <c r="S3" s="143">
        <v>600</v>
      </c>
      <c r="T3" s="27">
        <f>O3*Q3*S3</f>
        <v>43200</v>
      </c>
      <c r="U3" s="82"/>
      <c r="W3" s="220" t="s">
        <v>814</v>
      </c>
      <c r="X3" s="226" t="s">
        <v>877</v>
      </c>
      <c r="Y3" s="196">
        <v>84</v>
      </c>
      <c r="Z3" s="197" t="s">
        <v>314</v>
      </c>
      <c r="AA3" s="198">
        <v>1</v>
      </c>
      <c r="AB3" s="197" t="s">
        <v>37</v>
      </c>
      <c r="AC3" s="195">
        <v>600</v>
      </c>
      <c r="AD3" s="195">
        <f t="shared" ref="AD3" si="1">Y3*AA3*AC3</f>
        <v>50400</v>
      </c>
      <c r="AE3" s="233"/>
    </row>
    <row r="4" spans="1:40" ht="17" x14ac:dyDescent="0.2">
      <c r="A4" s="394"/>
      <c r="B4" s="148" t="s">
        <v>798</v>
      </c>
      <c r="C4" s="149" t="s">
        <v>799</v>
      </c>
      <c r="D4" s="120">
        <v>6</v>
      </c>
      <c r="E4" s="43" t="s">
        <v>187</v>
      </c>
      <c r="F4" s="42">
        <v>1</v>
      </c>
      <c r="G4" s="43" t="s">
        <v>140</v>
      </c>
      <c r="H4" s="66">
        <v>1200</v>
      </c>
      <c r="I4" s="150">
        <f t="shared" si="0"/>
        <v>7200</v>
      </c>
      <c r="J4" s="205"/>
      <c r="L4" s="379"/>
      <c r="M4" s="141" t="s">
        <v>222</v>
      </c>
      <c r="N4" s="141" t="s">
        <v>223</v>
      </c>
      <c r="O4" s="144">
        <v>2</v>
      </c>
      <c r="P4" s="142" t="s">
        <v>187</v>
      </c>
      <c r="Q4" s="144">
        <v>1</v>
      </c>
      <c r="R4" s="142" t="s">
        <v>140</v>
      </c>
      <c r="S4" s="143">
        <v>1500</v>
      </c>
      <c r="T4" s="27">
        <f t="shared" ref="T4:T17" si="2">O4*Q4*S4</f>
        <v>3000</v>
      </c>
      <c r="U4" s="179">
        <v>800</v>
      </c>
      <c r="W4" s="221" t="s">
        <v>896</v>
      </c>
      <c r="X4" s="195" t="s">
        <v>897</v>
      </c>
      <c r="Y4" s="196">
        <v>3</v>
      </c>
      <c r="Z4" s="197" t="s">
        <v>187</v>
      </c>
      <c r="AA4" s="198">
        <v>1</v>
      </c>
      <c r="AB4" s="197" t="s">
        <v>37</v>
      </c>
      <c r="AC4" s="199">
        <v>1500</v>
      </c>
      <c r="AD4" s="199">
        <f>Y4*AA4*AC4</f>
        <v>4500</v>
      </c>
      <c r="AE4" s="221" t="s">
        <v>898</v>
      </c>
      <c r="AF4" s="255" t="s">
        <v>892</v>
      </c>
      <c r="AG4" s="207" t="s">
        <v>922</v>
      </c>
      <c r="AH4" s="208"/>
      <c r="AI4" s="209">
        <v>3</v>
      </c>
      <c r="AJ4" s="210" t="s">
        <v>902</v>
      </c>
      <c r="AK4" s="209">
        <v>2</v>
      </c>
      <c r="AL4" s="209" t="s">
        <v>903</v>
      </c>
      <c r="AM4" s="211">
        <v>1500</v>
      </c>
      <c r="AN4" s="212">
        <f t="shared" ref="AN4:AN6" si="3">AI4*AK4*AM4</f>
        <v>9000</v>
      </c>
    </row>
    <row r="5" spans="1:40" ht="17" x14ac:dyDescent="0.2">
      <c r="A5" s="394"/>
      <c r="B5" s="148" t="s">
        <v>800</v>
      </c>
      <c r="C5" s="149" t="s">
        <v>801</v>
      </c>
      <c r="D5" s="120">
        <v>10</v>
      </c>
      <c r="E5" s="43" t="s">
        <v>317</v>
      </c>
      <c r="F5" s="42">
        <v>1</v>
      </c>
      <c r="G5" s="43" t="s">
        <v>140</v>
      </c>
      <c r="H5" s="66">
        <v>500</v>
      </c>
      <c r="I5" s="150">
        <f t="shared" si="0"/>
        <v>5000</v>
      </c>
      <c r="J5" s="151"/>
      <c r="L5" s="379"/>
      <c r="M5" s="141" t="s">
        <v>306</v>
      </c>
      <c r="N5" s="141" t="s">
        <v>217</v>
      </c>
      <c r="O5" s="144">
        <v>1</v>
      </c>
      <c r="P5" s="142" t="s">
        <v>187</v>
      </c>
      <c r="Q5" s="144">
        <v>1</v>
      </c>
      <c r="R5" s="142" t="s">
        <v>140</v>
      </c>
      <c r="S5" s="143">
        <v>10000</v>
      </c>
      <c r="T5" s="27">
        <f t="shared" si="2"/>
        <v>10000</v>
      </c>
      <c r="U5" s="82"/>
      <c r="W5" s="234" t="s">
        <v>815</v>
      </c>
      <c r="X5" s="235" t="s">
        <v>878</v>
      </c>
      <c r="Y5" s="236">
        <v>2</v>
      </c>
      <c r="Z5" s="237" t="s">
        <v>187</v>
      </c>
      <c r="AA5" s="238">
        <v>1</v>
      </c>
      <c r="AB5" s="237" t="s">
        <v>37</v>
      </c>
      <c r="AC5" s="239">
        <v>1200</v>
      </c>
      <c r="AD5" s="239">
        <f t="shared" ref="AD5:AD7" si="4">Y5*AA5*AC5</f>
        <v>2400</v>
      </c>
      <c r="AE5" s="240"/>
      <c r="AF5" s="406" t="s">
        <v>916</v>
      </c>
      <c r="AG5" s="256" t="s">
        <v>923</v>
      </c>
      <c r="AH5" s="208"/>
      <c r="AI5" s="209">
        <v>2</v>
      </c>
      <c r="AJ5" s="210" t="s">
        <v>902</v>
      </c>
      <c r="AK5" s="209">
        <v>2</v>
      </c>
      <c r="AL5" s="209" t="s">
        <v>903</v>
      </c>
      <c r="AM5" s="211">
        <v>12500</v>
      </c>
      <c r="AN5" s="212">
        <f t="shared" si="3"/>
        <v>50000</v>
      </c>
    </row>
    <row r="6" spans="1:40" ht="28" x14ac:dyDescent="0.2">
      <c r="A6" s="394"/>
      <c r="B6" s="148" t="s">
        <v>802</v>
      </c>
      <c r="C6" s="149" t="s">
        <v>874</v>
      </c>
      <c r="D6" s="120">
        <v>8</v>
      </c>
      <c r="E6" s="43" t="s">
        <v>317</v>
      </c>
      <c r="F6" s="42">
        <v>1</v>
      </c>
      <c r="G6" s="43" t="s">
        <v>140</v>
      </c>
      <c r="H6" s="66">
        <v>500</v>
      </c>
      <c r="I6" s="150">
        <f t="shared" si="0"/>
        <v>4000</v>
      </c>
      <c r="J6" s="151"/>
      <c r="L6" s="379"/>
      <c r="M6" s="141" t="s">
        <v>218</v>
      </c>
      <c r="N6" s="141" t="s">
        <v>219</v>
      </c>
      <c r="O6" s="144">
        <v>1</v>
      </c>
      <c r="P6" s="142" t="s">
        <v>187</v>
      </c>
      <c r="Q6" s="144">
        <v>1</v>
      </c>
      <c r="R6" s="142" t="s">
        <v>140</v>
      </c>
      <c r="S6" s="143">
        <v>10000</v>
      </c>
      <c r="T6" s="27">
        <f t="shared" si="2"/>
        <v>10000</v>
      </c>
      <c r="U6" s="179">
        <v>15000</v>
      </c>
      <c r="W6" s="234" t="s">
        <v>816</v>
      </c>
      <c r="X6" s="235" t="s">
        <v>817</v>
      </c>
      <c r="Y6" s="236">
        <v>1</v>
      </c>
      <c r="Z6" s="237" t="s">
        <v>216</v>
      </c>
      <c r="AA6" s="238">
        <v>1</v>
      </c>
      <c r="AB6" s="237" t="s">
        <v>37</v>
      </c>
      <c r="AC6" s="239">
        <v>15000</v>
      </c>
      <c r="AD6" s="239">
        <f t="shared" si="4"/>
        <v>15000</v>
      </c>
      <c r="AE6" s="241"/>
      <c r="AF6" s="406"/>
      <c r="AG6" s="256" t="s">
        <v>924</v>
      </c>
      <c r="AH6" s="208"/>
      <c r="AI6" s="209">
        <v>1</v>
      </c>
      <c r="AJ6" s="210" t="s">
        <v>902</v>
      </c>
      <c r="AK6" s="209">
        <v>2</v>
      </c>
      <c r="AL6" s="209" t="s">
        <v>903</v>
      </c>
      <c r="AM6" s="211">
        <v>15000</v>
      </c>
      <c r="AN6" s="212">
        <f t="shared" si="3"/>
        <v>30000</v>
      </c>
    </row>
    <row r="7" spans="1:40" x14ac:dyDescent="0.2">
      <c r="A7" s="394"/>
      <c r="B7" s="148" t="s">
        <v>875</v>
      </c>
      <c r="C7" s="149" t="s">
        <v>804</v>
      </c>
      <c r="D7" s="120">
        <v>20</v>
      </c>
      <c r="E7" s="43" t="s">
        <v>317</v>
      </c>
      <c r="F7" s="42">
        <v>1</v>
      </c>
      <c r="G7" s="43" t="s">
        <v>140</v>
      </c>
      <c r="H7" s="66">
        <v>200</v>
      </c>
      <c r="I7" s="150">
        <f t="shared" si="0"/>
        <v>4000</v>
      </c>
      <c r="J7" s="205"/>
      <c r="L7" s="379"/>
      <c r="M7" s="141" t="s">
        <v>220</v>
      </c>
      <c r="N7" s="141" t="s">
        <v>221</v>
      </c>
      <c r="O7" s="144">
        <v>2</v>
      </c>
      <c r="P7" s="142" t="s">
        <v>187</v>
      </c>
      <c r="Q7" s="144">
        <v>1</v>
      </c>
      <c r="R7" s="142" t="s">
        <v>140</v>
      </c>
      <c r="S7" s="143">
        <v>1000</v>
      </c>
      <c r="T7" s="27">
        <f t="shared" si="2"/>
        <v>2000</v>
      </c>
      <c r="U7" s="82"/>
      <c r="W7" s="221" t="s">
        <v>896</v>
      </c>
      <c r="X7" s="226" t="s">
        <v>917</v>
      </c>
      <c r="Y7" s="196">
        <v>2</v>
      </c>
      <c r="Z7" s="197" t="s">
        <v>187</v>
      </c>
      <c r="AA7" s="198">
        <v>1</v>
      </c>
      <c r="AB7" s="197" t="s">
        <v>140</v>
      </c>
      <c r="AC7" s="199">
        <v>1000</v>
      </c>
      <c r="AD7" s="199">
        <f t="shared" si="4"/>
        <v>2000</v>
      </c>
      <c r="AE7" s="221"/>
      <c r="AF7" s="255" t="s">
        <v>892</v>
      </c>
    </row>
    <row r="8" spans="1:40" x14ac:dyDescent="0.2">
      <c r="A8" s="394"/>
      <c r="B8" s="148" t="s">
        <v>805</v>
      </c>
      <c r="C8" s="149" t="s">
        <v>806</v>
      </c>
      <c r="D8" s="120">
        <v>1</v>
      </c>
      <c r="E8" s="43" t="s">
        <v>807</v>
      </c>
      <c r="F8" s="42">
        <v>1</v>
      </c>
      <c r="G8" s="43" t="s">
        <v>140</v>
      </c>
      <c r="H8" s="66">
        <v>1500</v>
      </c>
      <c r="I8" s="150">
        <f t="shared" si="0"/>
        <v>1500</v>
      </c>
      <c r="J8" s="151"/>
      <c r="L8" s="379"/>
      <c r="M8" s="141" t="s">
        <v>225</v>
      </c>
      <c r="N8" s="141" t="s">
        <v>226</v>
      </c>
      <c r="O8" s="144">
        <v>2</v>
      </c>
      <c r="P8" s="142" t="s">
        <v>187</v>
      </c>
      <c r="Q8" s="144">
        <v>1</v>
      </c>
      <c r="R8" s="142" t="s">
        <v>140</v>
      </c>
      <c r="S8" s="143">
        <v>2000</v>
      </c>
      <c r="T8" s="27">
        <f t="shared" si="2"/>
        <v>4000</v>
      </c>
      <c r="U8" s="82"/>
      <c r="W8" s="226" t="s">
        <v>904</v>
      </c>
      <c r="X8" s="195" t="s">
        <v>905</v>
      </c>
      <c r="Y8" s="196">
        <v>2</v>
      </c>
      <c r="Z8" s="197" t="s">
        <v>906</v>
      </c>
      <c r="AA8" s="198">
        <v>1</v>
      </c>
      <c r="AB8" s="197" t="s">
        <v>140</v>
      </c>
      <c r="AC8" s="199">
        <v>2000</v>
      </c>
      <c r="AD8" s="199">
        <f t="shared" ref="AD8:AD12" si="5">Y8*AA8*AC8</f>
        <v>4000</v>
      </c>
      <c r="AE8" s="221"/>
      <c r="AF8" s="255" t="s">
        <v>892</v>
      </c>
    </row>
    <row r="9" spans="1:40" ht="28" x14ac:dyDescent="0.2">
      <c r="A9" s="394"/>
      <c r="B9" s="152" t="s">
        <v>808</v>
      </c>
      <c r="C9" s="148" t="s">
        <v>876</v>
      </c>
      <c r="D9" s="153">
        <v>6</v>
      </c>
      <c r="E9" s="154" t="s">
        <v>187</v>
      </c>
      <c r="F9" s="42">
        <v>1</v>
      </c>
      <c r="G9" s="43" t="s">
        <v>140</v>
      </c>
      <c r="H9" s="66">
        <v>200</v>
      </c>
      <c r="I9" s="150">
        <f t="shared" si="0"/>
        <v>1200</v>
      </c>
      <c r="J9" s="205"/>
      <c r="L9" s="379"/>
      <c r="M9" s="141" t="s">
        <v>227</v>
      </c>
      <c r="N9" s="141" t="s">
        <v>228</v>
      </c>
      <c r="O9" s="144">
        <v>1</v>
      </c>
      <c r="P9" s="142" t="s">
        <v>187</v>
      </c>
      <c r="Q9" s="144">
        <v>1</v>
      </c>
      <c r="R9" s="142" t="s">
        <v>140</v>
      </c>
      <c r="S9" s="143">
        <v>1500</v>
      </c>
      <c r="T9" s="27">
        <f t="shared" si="2"/>
        <v>1500</v>
      </c>
      <c r="U9" s="82"/>
      <c r="W9" s="226" t="s">
        <v>907</v>
      </c>
      <c r="X9" s="195" t="s">
        <v>908</v>
      </c>
      <c r="Y9" s="196">
        <v>1</v>
      </c>
      <c r="Z9" s="197" t="s">
        <v>906</v>
      </c>
      <c r="AA9" s="198">
        <v>1</v>
      </c>
      <c r="AB9" s="197" t="s">
        <v>140</v>
      </c>
      <c r="AC9" s="199">
        <v>1500</v>
      </c>
      <c r="AD9" s="199">
        <f t="shared" si="5"/>
        <v>1500</v>
      </c>
      <c r="AE9" s="221"/>
    </row>
    <row r="10" spans="1:40" x14ac:dyDescent="0.2">
      <c r="A10" s="394"/>
      <c r="B10" s="155" t="s">
        <v>809</v>
      </c>
      <c r="C10" s="156" t="s">
        <v>863</v>
      </c>
      <c r="D10" s="157">
        <v>200</v>
      </c>
      <c r="E10" s="154" t="s">
        <v>307</v>
      </c>
      <c r="F10" s="42">
        <v>1</v>
      </c>
      <c r="G10" s="43" t="s">
        <v>140</v>
      </c>
      <c r="H10" s="66">
        <v>80</v>
      </c>
      <c r="I10" s="150">
        <f t="shared" si="0"/>
        <v>16000</v>
      </c>
      <c r="J10" s="151"/>
      <c r="L10" s="379"/>
      <c r="M10" s="141" t="s">
        <v>229</v>
      </c>
      <c r="N10" s="141" t="s">
        <v>230</v>
      </c>
      <c r="O10" s="144">
        <v>5</v>
      </c>
      <c r="P10" s="142" t="s">
        <v>187</v>
      </c>
      <c r="Q10" s="144">
        <v>1</v>
      </c>
      <c r="R10" s="142" t="s">
        <v>140</v>
      </c>
      <c r="S10" s="143">
        <v>1000</v>
      </c>
      <c r="T10" s="27">
        <f t="shared" si="2"/>
        <v>5000</v>
      </c>
      <c r="U10" s="82"/>
      <c r="W10" s="226" t="s">
        <v>909</v>
      </c>
      <c r="X10" s="195" t="s">
        <v>910</v>
      </c>
      <c r="Y10" s="196">
        <v>6</v>
      </c>
      <c r="Z10" s="197" t="s">
        <v>906</v>
      </c>
      <c r="AA10" s="198">
        <v>1</v>
      </c>
      <c r="AB10" s="197" t="s">
        <v>140</v>
      </c>
      <c r="AC10" s="199">
        <v>1000</v>
      </c>
      <c r="AD10" s="199">
        <f t="shared" si="5"/>
        <v>6000</v>
      </c>
      <c r="AE10" s="221"/>
    </row>
    <row r="11" spans="1:40" x14ac:dyDescent="0.2">
      <c r="A11" s="394"/>
      <c r="B11" s="152" t="s">
        <v>810</v>
      </c>
      <c r="C11" s="152" t="s">
        <v>811</v>
      </c>
      <c r="D11" s="158">
        <v>2</v>
      </c>
      <c r="E11" s="154" t="s">
        <v>187</v>
      </c>
      <c r="F11" s="42">
        <v>1</v>
      </c>
      <c r="G11" s="43" t="s">
        <v>140</v>
      </c>
      <c r="H11" s="66">
        <v>500</v>
      </c>
      <c r="I11" s="150">
        <f t="shared" si="0"/>
        <v>1000</v>
      </c>
      <c r="J11" s="151"/>
      <c r="L11" s="379"/>
      <c r="M11" s="141" t="s">
        <v>231</v>
      </c>
      <c r="N11" s="141" t="s">
        <v>232</v>
      </c>
      <c r="O11" s="144">
        <v>5</v>
      </c>
      <c r="P11" s="142" t="s">
        <v>187</v>
      </c>
      <c r="Q11" s="144">
        <v>1</v>
      </c>
      <c r="R11" s="142" t="s">
        <v>140</v>
      </c>
      <c r="S11" s="143">
        <v>600</v>
      </c>
      <c r="T11" s="27">
        <f t="shared" si="2"/>
        <v>3000</v>
      </c>
      <c r="U11" s="82"/>
      <c r="W11" s="226" t="s">
        <v>911</v>
      </c>
      <c r="X11" s="195" t="s">
        <v>912</v>
      </c>
      <c r="Y11" s="196">
        <v>6</v>
      </c>
      <c r="Z11" s="197" t="s">
        <v>906</v>
      </c>
      <c r="AA11" s="198">
        <v>1</v>
      </c>
      <c r="AB11" s="197" t="s">
        <v>140</v>
      </c>
      <c r="AC11" s="199">
        <v>600</v>
      </c>
      <c r="AD11" s="199">
        <f t="shared" si="5"/>
        <v>3600</v>
      </c>
      <c r="AE11" s="221"/>
    </row>
    <row r="12" spans="1:40" x14ac:dyDescent="0.2">
      <c r="A12" s="394"/>
      <c r="B12" s="159" t="s">
        <v>812</v>
      </c>
      <c r="C12" s="159" t="s">
        <v>813</v>
      </c>
      <c r="D12" s="160">
        <v>6</v>
      </c>
      <c r="E12" s="161" t="s">
        <v>187</v>
      </c>
      <c r="F12" s="42">
        <v>1</v>
      </c>
      <c r="G12" s="161" t="s">
        <v>37</v>
      </c>
      <c r="H12" s="66">
        <v>50</v>
      </c>
      <c r="I12" s="150">
        <f t="shared" si="0"/>
        <v>300</v>
      </c>
      <c r="J12" s="162"/>
      <c r="L12" s="379"/>
      <c r="M12" s="141" t="s">
        <v>233</v>
      </c>
      <c r="N12" s="141" t="s">
        <v>234</v>
      </c>
      <c r="O12" s="144">
        <v>1</v>
      </c>
      <c r="P12" s="142" t="s">
        <v>187</v>
      </c>
      <c r="Q12" s="144">
        <v>1</v>
      </c>
      <c r="R12" s="142" t="s">
        <v>140</v>
      </c>
      <c r="S12" s="143">
        <v>500</v>
      </c>
      <c r="T12" s="27">
        <f t="shared" si="2"/>
        <v>500</v>
      </c>
      <c r="U12" s="82"/>
      <c r="W12" s="226" t="s">
        <v>913</v>
      </c>
      <c r="X12" s="195" t="s">
        <v>914</v>
      </c>
      <c r="Y12" s="196">
        <v>1</v>
      </c>
      <c r="Z12" s="197" t="s">
        <v>187</v>
      </c>
      <c r="AA12" s="198">
        <v>1</v>
      </c>
      <c r="AB12" s="197" t="s">
        <v>140</v>
      </c>
      <c r="AC12" s="199">
        <v>500</v>
      </c>
      <c r="AD12" s="199">
        <f t="shared" si="5"/>
        <v>500</v>
      </c>
      <c r="AE12" s="221"/>
    </row>
    <row r="13" spans="1:40" x14ac:dyDescent="0.2">
      <c r="A13" s="394"/>
      <c r="B13" s="400" t="s">
        <v>638</v>
      </c>
      <c r="C13" s="401"/>
      <c r="D13" s="401"/>
      <c r="E13" s="401"/>
      <c r="F13" s="401"/>
      <c r="G13" s="401"/>
      <c r="H13" s="401"/>
      <c r="I13" s="401"/>
      <c r="J13" s="402"/>
      <c r="L13" s="379"/>
      <c r="M13" s="141" t="s">
        <v>235</v>
      </c>
      <c r="N13" s="141" t="s">
        <v>236</v>
      </c>
      <c r="O13" s="144">
        <v>2</v>
      </c>
      <c r="P13" s="142" t="s">
        <v>316</v>
      </c>
      <c r="Q13" s="144">
        <v>1</v>
      </c>
      <c r="R13" s="142" t="s">
        <v>140</v>
      </c>
      <c r="S13" s="190">
        <v>1000</v>
      </c>
      <c r="T13" s="27">
        <f t="shared" si="2"/>
        <v>2000</v>
      </c>
      <c r="U13" s="179">
        <v>900</v>
      </c>
      <c r="W13" s="220" t="s">
        <v>822</v>
      </c>
      <c r="X13" s="226" t="s">
        <v>823</v>
      </c>
      <c r="Y13" s="196">
        <v>4</v>
      </c>
      <c r="Z13" s="197" t="s">
        <v>316</v>
      </c>
      <c r="AA13" s="198">
        <v>1</v>
      </c>
      <c r="AB13" s="197" t="s">
        <v>140</v>
      </c>
      <c r="AC13" s="195">
        <v>900</v>
      </c>
      <c r="AD13" s="195">
        <f t="shared" ref="AD13" si="6">Y13*AA13*AC13</f>
        <v>3600</v>
      </c>
      <c r="AE13" s="242"/>
    </row>
    <row r="14" spans="1:40" x14ac:dyDescent="0.2">
      <c r="A14" s="394"/>
      <c r="B14" s="113" t="s">
        <v>814</v>
      </c>
      <c r="C14" s="148" t="s">
        <v>877</v>
      </c>
      <c r="D14" s="163">
        <v>84</v>
      </c>
      <c r="E14" s="43" t="s">
        <v>314</v>
      </c>
      <c r="F14" s="164">
        <v>1</v>
      </c>
      <c r="G14" s="154" t="s">
        <v>37</v>
      </c>
      <c r="H14" s="66">
        <v>600</v>
      </c>
      <c r="I14" s="150">
        <f t="shared" ref="I14:I52" si="7">D14*F14*H14</f>
        <v>50400</v>
      </c>
      <c r="J14" s="151"/>
      <c r="L14" s="379"/>
      <c r="M14" s="141" t="s">
        <v>237</v>
      </c>
      <c r="N14" s="141" t="s">
        <v>238</v>
      </c>
      <c r="O14" s="144">
        <v>4</v>
      </c>
      <c r="P14" s="142" t="s">
        <v>316</v>
      </c>
      <c r="Q14" s="144">
        <v>1</v>
      </c>
      <c r="R14" s="142" t="s">
        <v>140</v>
      </c>
      <c r="S14" s="143">
        <v>500</v>
      </c>
      <c r="T14" s="27">
        <f t="shared" si="2"/>
        <v>2000</v>
      </c>
      <c r="U14" s="82"/>
      <c r="W14" s="233"/>
      <c r="X14" s="233"/>
      <c r="Y14" s="233"/>
      <c r="Z14" s="233"/>
      <c r="AA14" s="233"/>
      <c r="AB14" s="233"/>
      <c r="AC14" s="233"/>
      <c r="AD14" s="233"/>
      <c r="AE14" s="233"/>
      <c r="AG14" s="218" t="s">
        <v>915</v>
      </c>
      <c r="AH14" s="219"/>
      <c r="AI14" s="220">
        <v>2</v>
      </c>
      <c r="AJ14" s="221" t="s">
        <v>902</v>
      </c>
      <c r="AK14" s="220">
        <v>2</v>
      </c>
      <c r="AL14" s="220" t="s">
        <v>903</v>
      </c>
      <c r="AM14" s="222">
        <v>500</v>
      </c>
      <c r="AN14" s="223">
        <f t="shared" ref="AN14" si="8">AI14*AK14*AM14</f>
        <v>2000</v>
      </c>
    </row>
    <row r="15" spans="1:40" x14ac:dyDescent="0.2">
      <c r="A15" s="394"/>
      <c r="B15" s="113" t="s">
        <v>815</v>
      </c>
      <c r="C15" s="148" t="s">
        <v>878</v>
      </c>
      <c r="D15" s="163">
        <v>2</v>
      </c>
      <c r="E15" s="43" t="s">
        <v>187</v>
      </c>
      <c r="F15" s="164">
        <v>1</v>
      </c>
      <c r="G15" s="154" t="s">
        <v>37</v>
      </c>
      <c r="H15" s="66">
        <v>1200</v>
      </c>
      <c r="I15" s="150">
        <f t="shared" si="7"/>
        <v>2400</v>
      </c>
      <c r="J15" s="151"/>
      <c r="L15" s="379"/>
      <c r="M15" s="141" t="s">
        <v>239</v>
      </c>
      <c r="N15" s="141" t="s">
        <v>240</v>
      </c>
      <c r="O15" s="144">
        <v>4</v>
      </c>
      <c r="P15" s="142" t="s">
        <v>316</v>
      </c>
      <c r="Q15" s="144">
        <v>1</v>
      </c>
      <c r="R15" s="142" t="s">
        <v>140</v>
      </c>
      <c r="S15" s="143">
        <v>500</v>
      </c>
      <c r="T15" s="27">
        <f t="shared" si="2"/>
        <v>2000</v>
      </c>
      <c r="U15" s="82"/>
      <c r="W15" s="220" t="s">
        <v>820</v>
      </c>
      <c r="X15" s="226" t="s">
        <v>821</v>
      </c>
      <c r="Y15" s="196">
        <v>4</v>
      </c>
      <c r="Z15" s="197" t="s">
        <v>316</v>
      </c>
      <c r="AA15" s="198">
        <v>1</v>
      </c>
      <c r="AB15" s="197" t="s">
        <v>140</v>
      </c>
      <c r="AC15" s="195">
        <v>500</v>
      </c>
      <c r="AD15" s="195">
        <f t="shared" ref="AD15" si="9">Y15*AA15*AC15</f>
        <v>2000</v>
      </c>
      <c r="AE15" s="221"/>
    </row>
    <row r="16" spans="1:40" x14ac:dyDescent="0.2">
      <c r="A16" s="394"/>
      <c r="B16" s="113" t="s">
        <v>816</v>
      </c>
      <c r="C16" s="148" t="s">
        <v>817</v>
      </c>
      <c r="D16" s="163">
        <v>1</v>
      </c>
      <c r="E16" s="43" t="s">
        <v>216</v>
      </c>
      <c r="F16" s="164">
        <v>1</v>
      </c>
      <c r="G16" s="154" t="s">
        <v>37</v>
      </c>
      <c r="H16" s="66">
        <v>15000</v>
      </c>
      <c r="I16" s="150">
        <f t="shared" si="7"/>
        <v>15000</v>
      </c>
      <c r="J16" s="205"/>
      <c r="L16" s="379"/>
      <c r="M16" s="141" t="s">
        <v>241</v>
      </c>
      <c r="N16" s="141" t="s">
        <v>242</v>
      </c>
      <c r="O16" s="144">
        <v>2</v>
      </c>
      <c r="P16" s="142" t="s">
        <v>187</v>
      </c>
      <c r="Q16" s="144">
        <v>1</v>
      </c>
      <c r="R16" s="142" t="s">
        <v>140</v>
      </c>
      <c r="S16" s="143">
        <v>600</v>
      </c>
      <c r="T16" s="27">
        <f t="shared" si="2"/>
        <v>1200</v>
      </c>
      <c r="U16" s="82"/>
      <c r="W16" s="220" t="s">
        <v>818</v>
      </c>
      <c r="X16" s="226" t="s">
        <v>819</v>
      </c>
      <c r="Y16" s="196">
        <v>1</v>
      </c>
      <c r="Z16" s="197" t="s">
        <v>187</v>
      </c>
      <c r="AA16" s="198">
        <v>1</v>
      </c>
      <c r="AB16" s="197" t="s">
        <v>140</v>
      </c>
      <c r="AC16" s="195">
        <v>600</v>
      </c>
      <c r="AD16" s="195">
        <f t="shared" ref="AD16:AD17" si="10">Y16*AA16*AC16</f>
        <v>600</v>
      </c>
      <c r="AE16" s="242"/>
    </row>
    <row r="17" spans="1:32" x14ac:dyDescent="0.2">
      <c r="A17" s="394"/>
      <c r="B17" s="113" t="s">
        <v>818</v>
      </c>
      <c r="C17" s="148" t="s">
        <v>819</v>
      </c>
      <c r="D17" s="163">
        <v>1</v>
      </c>
      <c r="E17" s="43" t="s">
        <v>187</v>
      </c>
      <c r="F17" s="164">
        <v>1</v>
      </c>
      <c r="G17" s="154" t="s">
        <v>140</v>
      </c>
      <c r="H17" s="66">
        <v>600</v>
      </c>
      <c r="I17" s="150">
        <f t="shared" si="7"/>
        <v>600</v>
      </c>
      <c r="J17" s="205"/>
      <c r="L17" s="379"/>
      <c r="M17" s="141" t="s">
        <v>243</v>
      </c>
      <c r="N17" s="141" t="s">
        <v>244</v>
      </c>
      <c r="O17" s="145">
        <v>1</v>
      </c>
      <c r="P17" s="142" t="s">
        <v>187</v>
      </c>
      <c r="Q17" s="145">
        <v>1</v>
      </c>
      <c r="R17" s="142" t="s">
        <v>140</v>
      </c>
      <c r="S17" s="190">
        <v>700</v>
      </c>
      <c r="T17" s="27">
        <f t="shared" si="2"/>
        <v>700</v>
      </c>
      <c r="U17" s="82"/>
      <c r="W17" s="226" t="s">
        <v>810</v>
      </c>
      <c r="X17" s="226" t="s">
        <v>811</v>
      </c>
      <c r="Y17" s="243">
        <v>2</v>
      </c>
      <c r="Z17" s="197" t="s">
        <v>216</v>
      </c>
      <c r="AA17" s="198">
        <v>1</v>
      </c>
      <c r="AB17" s="197" t="s">
        <v>140</v>
      </c>
      <c r="AC17" s="195">
        <v>500</v>
      </c>
      <c r="AD17" s="195">
        <f t="shared" si="10"/>
        <v>1000</v>
      </c>
      <c r="AE17" s="221"/>
    </row>
    <row r="18" spans="1:32" x14ac:dyDescent="0.2">
      <c r="A18" s="394"/>
      <c r="B18" s="113" t="s">
        <v>820</v>
      </c>
      <c r="C18" s="148" t="s">
        <v>821</v>
      </c>
      <c r="D18" s="163">
        <v>4</v>
      </c>
      <c r="E18" s="43" t="s">
        <v>316</v>
      </c>
      <c r="F18" s="164">
        <v>1</v>
      </c>
      <c r="G18" s="154" t="s">
        <v>140</v>
      </c>
      <c r="H18" s="66">
        <v>500</v>
      </c>
      <c r="I18" s="150">
        <f t="shared" si="7"/>
        <v>2000</v>
      </c>
      <c r="J18" s="151"/>
      <c r="L18" s="379"/>
      <c r="M18" s="367" t="s">
        <v>312</v>
      </c>
      <c r="N18" s="368"/>
      <c r="O18" s="368"/>
      <c r="P18" s="368"/>
      <c r="Q18" s="368"/>
      <c r="R18" s="368"/>
      <c r="S18" s="368"/>
      <c r="T18" s="368"/>
      <c r="U18" s="369"/>
    </row>
    <row r="19" spans="1:32" x14ac:dyDescent="0.2">
      <c r="A19" s="394"/>
      <c r="B19" s="165" t="s">
        <v>822</v>
      </c>
      <c r="C19" s="152" t="s">
        <v>823</v>
      </c>
      <c r="D19" s="163">
        <v>4</v>
      </c>
      <c r="E19" s="154" t="s">
        <v>316</v>
      </c>
      <c r="F19" s="164">
        <v>1</v>
      </c>
      <c r="G19" s="154" t="s">
        <v>140</v>
      </c>
      <c r="H19" s="66">
        <v>900</v>
      </c>
      <c r="I19" s="150">
        <f t="shared" si="7"/>
        <v>3600</v>
      </c>
      <c r="J19" s="205"/>
      <c r="L19" s="379"/>
      <c r="M19" s="45" t="s">
        <v>245</v>
      </c>
      <c r="N19" s="45" t="s">
        <v>246</v>
      </c>
      <c r="O19" s="146">
        <v>12</v>
      </c>
      <c r="P19" s="64" t="s">
        <v>216</v>
      </c>
      <c r="Q19" s="146">
        <v>1</v>
      </c>
      <c r="R19" s="25" t="s">
        <v>140</v>
      </c>
      <c r="S19" s="26">
        <v>800</v>
      </c>
      <c r="T19" s="27">
        <f>O19*Q19*S19</f>
        <v>9600</v>
      </c>
      <c r="U19" s="82"/>
      <c r="W19" s="244" t="s">
        <v>844</v>
      </c>
      <c r="X19" s="206" t="s">
        <v>845</v>
      </c>
      <c r="Y19" s="243">
        <v>10</v>
      </c>
      <c r="Z19" s="197" t="s">
        <v>216</v>
      </c>
      <c r="AA19" s="198">
        <v>1</v>
      </c>
      <c r="AB19" s="197" t="s">
        <v>140</v>
      </c>
      <c r="AC19" s="195">
        <v>800</v>
      </c>
      <c r="AD19" s="195">
        <f t="shared" ref="AD19:AD20" si="11">Y19*AA19*AC19</f>
        <v>8000</v>
      </c>
      <c r="AE19" s="221"/>
    </row>
    <row r="20" spans="1:32" x14ac:dyDescent="0.2">
      <c r="A20" s="394"/>
      <c r="B20" s="148" t="s">
        <v>824</v>
      </c>
      <c r="C20" s="148" t="s">
        <v>882</v>
      </c>
      <c r="D20" s="163">
        <v>1</v>
      </c>
      <c r="E20" s="154" t="s">
        <v>807</v>
      </c>
      <c r="F20" s="164">
        <v>1</v>
      </c>
      <c r="G20" s="154" t="s">
        <v>140</v>
      </c>
      <c r="H20" s="66">
        <v>1500</v>
      </c>
      <c r="I20" s="150">
        <f t="shared" si="7"/>
        <v>1500</v>
      </c>
      <c r="J20" s="151"/>
      <c r="L20" s="379"/>
      <c r="M20" s="45" t="s">
        <v>247</v>
      </c>
      <c r="N20" s="45" t="s">
        <v>248</v>
      </c>
      <c r="O20" s="146">
        <v>4</v>
      </c>
      <c r="P20" s="64" t="s">
        <v>216</v>
      </c>
      <c r="Q20" s="146">
        <v>1</v>
      </c>
      <c r="R20" s="25" t="s">
        <v>140</v>
      </c>
      <c r="S20" s="26">
        <v>800</v>
      </c>
      <c r="T20" s="27">
        <f t="shared" ref="T20:T33" si="12">O20*Q20*S20</f>
        <v>3200</v>
      </c>
      <c r="U20" s="82"/>
      <c r="W20" s="244" t="s">
        <v>846</v>
      </c>
      <c r="X20" s="206" t="s">
        <v>847</v>
      </c>
      <c r="Y20" s="243">
        <v>4</v>
      </c>
      <c r="Z20" s="197" t="s">
        <v>216</v>
      </c>
      <c r="AA20" s="198">
        <v>1</v>
      </c>
      <c r="AB20" s="197" t="s">
        <v>140</v>
      </c>
      <c r="AC20" s="195">
        <v>800</v>
      </c>
      <c r="AD20" s="195">
        <f t="shared" si="11"/>
        <v>3200</v>
      </c>
      <c r="AE20" s="221"/>
    </row>
    <row r="21" spans="1:32" x14ac:dyDescent="0.2">
      <c r="A21" s="394"/>
      <c r="B21" s="183" t="s">
        <v>825</v>
      </c>
      <c r="C21" s="183" t="s">
        <v>826</v>
      </c>
      <c r="D21" s="184">
        <v>10</v>
      </c>
      <c r="E21" s="186" t="s">
        <v>216</v>
      </c>
      <c r="F21" s="185">
        <v>1</v>
      </c>
      <c r="G21" s="186" t="s">
        <v>140</v>
      </c>
      <c r="H21" s="187">
        <v>500</v>
      </c>
      <c r="I21" s="188">
        <f t="shared" si="7"/>
        <v>5000</v>
      </c>
      <c r="J21" s="189"/>
      <c r="L21" s="379"/>
      <c r="M21" s="45" t="s">
        <v>249</v>
      </c>
      <c r="N21" s="45" t="s">
        <v>250</v>
      </c>
      <c r="O21" s="146">
        <v>4</v>
      </c>
      <c r="P21" s="64" t="s">
        <v>216</v>
      </c>
      <c r="Q21" s="146">
        <v>1</v>
      </c>
      <c r="R21" s="25" t="s">
        <v>140</v>
      </c>
      <c r="S21" s="26">
        <v>600</v>
      </c>
      <c r="T21" s="27">
        <f t="shared" si="12"/>
        <v>2400</v>
      </c>
      <c r="U21" s="82"/>
      <c r="W21" s="245" t="s">
        <v>249</v>
      </c>
      <c r="X21" s="200" t="s">
        <v>250</v>
      </c>
      <c r="Y21" s="201">
        <v>4</v>
      </c>
      <c r="Z21" s="202" t="s">
        <v>317</v>
      </c>
      <c r="AA21" s="203">
        <v>1</v>
      </c>
      <c r="AB21" s="202" t="s">
        <v>140</v>
      </c>
      <c r="AC21" s="204">
        <v>600</v>
      </c>
      <c r="AD21" s="204">
        <f>Y21*AA21*AC21</f>
        <v>2400</v>
      </c>
      <c r="AE21" s="246" t="s">
        <v>891</v>
      </c>
      <c r="AF21" s="255" t="s">
        <v>892</v>
      </c>
    </row>
    <row r="22" spans="1:32" x14ac:dyDescent="0.2">
      <c r="A22" s="394"/>
      <c r="B22" s="148" t="s">
        <v>871</v>
      </c>
      <c r="C22" s="148" t="s">
        <v>872</v>
      </c>
      <c r="D22" s="163">
        <v>8</v>
      </c>
      <c r="E22" s="154" t="s">
        <v>187</v>
      </c>
      <c r="F22" s="164">
        <v>1</v>
      </c>
      <c r="G22" s="154" t="s">
        <v>140</v>
      </c>
      <c r="H22" s="66">
        <v>200</v>
      </c>
      <c r="I22" s="150">
        <f t="shared" si="7"/>
        <v>1600</v>
      </c>
      <c r="J22" s="151"/>
      <c r="L22" s="379"/>
      <c r="M22" s="45" t="s">
        <v>251</v>
      </c>
      <c r="N22" s="45" t="s">
        <v>250</v>
      </c>
      <c r="O22" s="146">
        <v>4</v>
      </c>
      <c r="P22" s="64" t="s">
        <v>216</v>
      </c>
      <c r="Q22" s="146">
        <v>1</v>
      </c>
      <c r="R22" s="25" t="s">
        <v>140</v>
      </c>
      <c r="S22" s="26">
        <v>600</v>
      </c>
      <c r="T22" s="27">
        <f t="shared" si="12"/>
        <v>2400</v>
      </c>
      <c r="U22" s="82"/>
      <c r="W22" s="244" t="s">
        <v>842</v>
      </c>
      <c r="X22" s="247" t="s">
        <v>843</v>
      </c>
      <c r="Y22" s="243">
        <v>8</v>
      </c>
      <c r="Z22" s="197" t="s">
        <v>187</v>
      </c>
      <c r="AA22" s="198">
        <v>1</v>
      </c>
      <c r="AB22" s="197" t="s">
        <v>140</v>
      </c>
      <c r="AC22" s="195">
        <v>600</v>
      </c>
      <c r="AD22" s="195">
        <f t="shared" ref="AD22" si="13">Y22*AA22*AC22</f>
        <v>4800</v>
      </c>
      <c r="AE22" s="221"/>
    </row>
    <row r="23" spans="1:32" x14ac:dyDescent="0.2">
      <c r="A23" s="394"/>
      <c r="B23" s="148" t="s">
        <v>803</v>
      </c>
      <c r="C23" s="148" t="s">
        <v>804</v>
      </c>
      <c r="D23" s="158">
        <v>40</v>
      </c>
      <c r="E23" s="154" t="s">
        <v>317</v>
      </c>
      <c r="F23" s="164">
        <v>1</v>
      </c>
      <c r="G23" s="154" t="s">
        <v>140</v>
      </c>
      <c r="H23" s="66">
        <v>200</v>
      </c>
      <c r="I23" s="150">
        <f t="shared" si="7"/>
        <v>8000</v>
      </c>
      <c r="J23" s="151"/>
      <c r="L23" s="379"/>
      <c r="M23" s="45" t="s">
        <v>252</v>
      </c>
      <c r="N23" s="45" t="s">
        <v>253</v>
      </c>
      <c r="O23" s="146">
        <v>4</v>
      </c>
      <c r="P23" s="64" t="s">
        <v>187</v>
      </c>
      <c r="Q23" s="146">
        <v>1</v>
      </c>
      <c r="R23" s="25" t="s">
        <v>140</v>
      </c>
      <c r="S23" s="27">
        <v>1000</v>
      </c>
      <c r="T23" s="27">
        <f t="shared" si="12"/>
        <v>4000</v>
      </c>
      <c r="U23" s="82"/>
      <c r="W23" s="226" t="s">
        <v>893</v>
      </c>
      <c r="X23" s="195" t="s">
        <v>894</v>
      </c>
      <c r="Y23" s="196">
        <v>1</v>
      </c>
      <c r="Z23" s="197" t="s">
        <v>317</v>
      </c>
      <c r="AA23" s="198">
        <v>1</v>
      </c>
      <c r="AB23" s="197" t="s">
        <v>140</v>
      </c>
      <c r="AC23" s="199">
        <v>1000</v>
      </c>
      <c r="AD23" s="199">
        <f>Y23*AA23*AC23</f>
        <v>1000</v>
      </c>
      <c r="AE23" s="242"/>
    </row>
    <row r="24" spans="1:32" x14ac:dyDescent="0.2">
      <c r="A24" s="394"/>
      <c r="B24" s="148" t="s">
        <v>800</v>
      </c>
      <c r="C24" s="148" t="s">
        <v>801</v>
      </c>
      <c r="D24" s="158">
        <v>30</v>
      </c>
      <c r="E24" s="154" t="s">
        <v>317</v>
      </c>
      <c r="F24" s="164">
        <v>1</v>
      </c>
      <c r="G24" s="154" t="s">
        <v>140</v>
      </c>
      <c r="H24" s="66">
        <v>500</v>
      </c>
      <c r="I24" s="150">
        <f t="shared" si="7"/>
        <v>15000</v>
      </c>
      <c r="J24" s="151"/>
      <c r="L24" s="379"/>
      <c r="M24" s="45" t="s">
        <v>254</v>
      </c>
      <c r="N24" s="45" t="s">
        <v>255</v>
      </c>
      <c r="O24" s="146">
        <v>1</v>
      </c>
      <c r="P24" s="64" t="s">
        <v>187</v>
      </c>
      <c r="Q24" s="146">
        <v>1</v>
      </c>
      <c r="R24" s="25" t="s">
        <v>140</v>
      </c>
      <c r="S24" s="26">
        <v>1500</v>
      </c>
      <c r="T24" s="27">
        <f t="shared" si="12"/>
        <v>1500</v>
      </c>
      <c r="U24" s="82"/>
      <c r="W24" s="248" t="s">
        <v>883</v>
      </c>
      <c r="X24" s="249" t="s">
        <v>841</v>
      </c>
      <c r="Y24" s="243">
        <v>1</v>
      </c>
      <c r="Z24" s="197" t="s">
        <v>807</v>
      </c>
      <c r="AA24" s="198">
        <v>1</v>
      </c>
      <c r="AB24" s="197" t="s">
        <v>140</v>
      </c>
      <c r="AC24" s="195">
        <v>1500</v>
      </c>
      <c r="AD24" s="195">
        <f t="shared" ref="AD24:AD25" si="14">Y24*AA24*AC24</f>
        <v>1500</v>
      </c>
      <c r="AE24" s="221"/>
    </row>
    <row r="25" spans="1:32" x14ac:dyDescent="0.2">
      <c r="A25" s="394"/>
      <c r="B25" s="148" t="s">
        <v>808</v>
      </c>
      <c r="C25" s="148" t="s">
        <v>827</v>
      </c>
      <c r="D25" s="158">
        <v>8</v>
      </c>
      <c r="E25" s="154" t="s">
        <v>187</v>
      </c>
      <c r="F25" s="164">
        <v>1</v>
      </c>
      <c r="G25" s="154" t="s">
        <v>140</v>
      </c>
      <c r="H25" s="66">
        <v>200</v>
      </c>
      <c r="I25" s="150">
        <f t="shared" si="7"/>
        <v>1600</v>
      </c>
      <c r="J25" s="151"/>
      <c r="L25" s="379"/>
      <c r="M25" s="45" t="s">
        <v>256</v>
      </c>
      <c r="N25" s="45" t="s">
        <v>257</v>
      </c>
      <c r="O25" s="146">
        <v>8</v>
      </c>
      <c r="P25" s="64" t="s">
        <v>187</v>
      </c>
      <c r="Q25" s="146">
        <v>1</v>
      </c>
      <c r="R25" s="25" t="s">
        <v>140</v>
      </c>
      <c r="S25" s="26">
        <v>500</v>
      </c>
      <c r="T25" s="27">
        <f t="shared" si="12"/>
        <v>4000</v>
      </c>
      <c r="U25" s="82"/>
      <c r="W25" s="250" t="s">
        <v>925</v>
      </c>
      <c r="X25" s="206" t="s">
        <v>257</v>
      </c>
      <c r="Y25" s="196">
        <v>4</v>
      </c>
      <c r="Z25" s="197" t="s">
        <v>316</v>
      </c>
      <c r="AA25" s="198">
        <v>1</v>
      </c>
      <c r="AB25" s="197" t="s">
        <v>140</v>
      </c>
      <c r="AC25" s="195">
        <v>500</v>
      </c>
      <c r="AD25" s="195">
        <f t="shared" si="14"/>
        <v>2000</v>
      </c>
      <c r="AE25" s="221"/>
    </row>
    <row r="26" spans="1:32" x14ac:dyDescent="0.2">
      <c r="A26" s="394"/>
      <c r="B26" s="148" t="s">
        <v>828</v>
      </c>
      <c r="C26" s="148" t="s">
        <v>829</v>
      </c>
      <c r="D26" s="158">
        <v>4</v>
      </c>
      <c r="E26" s="154" t="s">
        <v>317</v>
      </c>
      <c r="F26" s="164">
        <v>1</v>
      </c>
      <c r="G26" s="154" t="s">
        <v>140</v>
      </c>
      <c r="H26" s="66">
        <v>200</v>
      </c>
      <c r="I26" s="150">
        <f t="shared" si="7"/>
        <v>800</v>
      </c>
      <c r="J26" s="151"/>
      <c r="L26" s="379"/>
      <c r="M26" s="45" t="s">
        <v>258</v>
      </c>
      <c r="N26" s="45" t="s">
        <v>259</v>
      </c>
      <c r="O26" s="146">
        <v>10</v>
      </c>
      <c r="P26" s="64" t="s">
        <v>187</v>
      </c>
      <c r="Q26" s="146">
        <v>1</v>
      </c>
      <c r="R26" s="25" t="s">
        <v>140</v>
      </c>
      <c r="S26" s="26">
        <v>200</v>
      </c>
      <c r="T26" s="27">
        <f t="shared" si="12"/>
        <v>2000</v>
      </c>
      <c r="U26" s="82"/>
      <c r="W26" s="244" t="s">
        <v>850</v>
      </c>
      <c r="X26" s="251" t="s">
        <v>851</v>
      </c>
      <c r="Y26" s="243">
        <v>10</v>
      </c>
      <c r="Z26" s="197" t="s">
        <v>187</v>
      </c>
      <c r="AA26" s="198">
        <v>1</v>
      </c>
      <c r="AB26" s="197" t="s">
        <v>140</v>
      </c>
      <c r="AC26" s="195">
        <v>200</v>
      </c>
      <c r="AD26" s="195">
        <f t="shared" ref="AD26:AD28" si="15">Y26*AA26*AC26</f>
        <v>2000</v>
      </c>
      <c r="AE26" s="221"/>
    </row>
    <row r="27" spans="1:32" x14ac:dyDescent="0.2">
      <c r="A27" s="394"/>
      <c r="B27" s="148" t="s">
        <v>830</v>
      </c>
      <c r="C27" s="148" t="s">
        <v>873</v>
      </c>
      <c r="D27" s="158">
        <v>20</v>
      </c>
      <c r="E27" s="154" t="s">
        <v>317</v>
      </c>
      <c r="F27" s="164">
        <v>1</v>
      </c>
      <c r="G27" s="154" t="s">
        <v>140</v>
      </c>
      <c r="H27" s="66">
        <v>500</v>
      </c>
      <c r="I27" s="150">
        <f t="shared" si="7"/>
        <v>10000</v>
      </c>
      <c r="J27" s="151"/>
      <c r="L27" s="379"/>
      <c r="M27" s="45" t="s">
        <v>260</v>
      </c>
      <c r="N27" s="45" t="s">
        <v>261</v>
      </c>
      <c r="O27" s="146">
        <v>2</v>
      </c>
      <c r="P27" s="64" t="s">
        <v>187</v>
      </c>
      <c r="Q27" s="146">
        <v>1</v>
      </c>
      <c r="R27" s="25" t="s">
        <v>140</v>
      </c>
      <c r="S27" s="26">
        <v>200</v>
      </c>
      <c r="T27" s="27">
        <f t="shared" si="12"/>
        <v>400</v>
      </c>
      <c r="U27" s="82"/>
      <c r="W27" s="244" t="s">
        <v>852</v>
      </c>
      <c r="X27" s="247" t="s">
        <v>853</v>
      </c>
      <c r="Y27" s="243">
        <v>4</v>
      </c>
      <c r="Z27" s="197" t="s">
        <v>187</v>
      </c>
      <c r="AA27" s="198">
        <v>1</v>
      </c>
      <c r="AB27" s="197" t="s">
        <v>140</v>
      </c>
      <c r="AC27" s="195">
        <v>200</v>
      </c>
      <c r="AD27" s="195">
        <f t="shared" si="15"/>
        <v>800</v>
      </c>
      <c r="AE27" s="221"/>
    </row>
    <row r="28" spans="1:32" ht="28" x14ac:dyDescent="0.2">
      <c r="A28" s="394"/>
      <c r="B28" s="148" t="s">
        <v>831</v>
      </c>
      <c r="C28" s="148" t="s">
        <v>832</v>
      </c>
      <c r="D28" s="158">
        <v>2</v>
      </c>
      <c r="E28" s="154" t="s">
        <v>187</v>
      </c>
      <c r="F28" s="164">
        <v>1</v>
      </c>
      <c r="G28" s="154" t="s">
        <v>140</v>
      </c>
      <c r="H28" s="66">
        <v>900</v>
      </c>
      <c r="I28" s="150">
        <f t="shared" si="7"/>
        <v>1800</v>
      </c>
      <c r="J28" s="205"/>
      <c r="L28" s="379"/>
      <c r="M28" s="45" t="s">
        <v>685</v>
      </c>
      <c r="N28" s="45" t="s">
        <v>262</v>
      </c>
      <c r="O28" s="146">
        <v>2</v>
      </c>
      <c r="P28" s="64" t="s">
        <v>187</v>
      </c>
      <c r="Q28" s="146">
        <v>1</v>
      </c>
      <c r="R28" s="25" t="s">
        <v>140</v>
      </c>
      <c r="S28" s="191">
        <v>700</v>
      </c>
      <c r="T28" s="27">
        <f t="shared" si="12"/>
        <v>1400</v>
      </c>
      <c r="U28" s="82"/>
      <c r="W28" s="244" t="s">
        <v>854</v>
      </c>
      <c r="X28" s="247" t="s">
        <v>855</v>
      </c>
      <c r="Y28" s="243">
        <v>2</v>
      </c>
      <c r="Z28" s="197" t="s">
        <v>187</v>
      </c>
      <c r="AA28" s="198">
        <v>1</v>
      </c>
      <c r="AB28" s="197" t="s">
        <v>140</v>
      </c>
      <c r="AC28" s="195">
        <v>500</v>
      </c>
      <c r="AD28" s="195">
        <f t="shared" si="15"/>
        <v>1000</v>
      </c>
      <c r="AE28" s="221"/>
    </row>
    <row r="29" spans="1:32" ht="28" x14ac:dyDescent="0.2">
      <c r="A29" s="394"/>
      <c r="B29" s="148" t="s">
        <v>833</v>
      </c>
      <c r="C29" s="148" t="s">
        <v>834</v>
      </c>
      <c r="D29" s="158">
        <v>30</v>
      </c>
      <c r="E29" s="154" t="s">
        <v>317</v>
      </c>
      <c r="F29" s="164">
        <v>1</v>
      </c>
      <c r="G29" s="154" t="s">
        <v>140</v>
      </c>
      <c r="H29" s="66">
        <v>200</v>
      </c>
      <c r="I29" s="150">
        <f t="shared" si="7"/>
        <v>6000</v>
      </c>
      <c r="J29" s="151"/>
      <c r="L29" s="379"/>
      <c r="M29" s="45" t="s">
        <v>263</v>
      </c>
      <c r="N29" s="45" t="s">
        <v>264</v>
      </c>
      <c r="O29" s="146">
        <v>1</v>
      </c>
      <c r="P29" s="64" t="s">
        <v>187</v>
      </c>
      <c r="Q29" s="146">
        <v>1</v>
      </c>
      <c r="R29" s="25" t="s">
        <v>140</v>
      </c>
      <c r="S29" s="26">
        <v>1200</v>
      </c>
      <c r="T29" s="27">
        <f>O29*Q29*S29</f>
        <v>1200</v>
      </c>
      <c r="U29" s="82"/>
      <c r="W29" s="250" t="s">
        <v>263</v>
      </c>
      <c r="X29" s="206" t="s">
        <v>899</v>
      </c>
      <c r="Y29" s="196">
        <v>1</v>
      </c>
      <c r="Z29" s="197" t="s">
        <v>187</v>
      </c>
      <c r="AA29" s="198">
        <v>1</v>
      </c>
      <c r="AB29" s="197" t="s">
        <v>140</v>
      </c>
      <c r="AC29" s="199">
        <v>1200</v>
      </c>
      <c r="AD29" s="199">
        <f>Y29*AA29*AC29</f>
        <v>1200</v>
      </c>
      <c r="AE29" s="221"/>
    </row>
    <row r="30" spans="1:32" ht="28" x14ac:dyDescent="0.2">
      <c r="A30" s="394"/>
      <c r="B30" s="148" t="s">
        <v>835</v>
      </c>
      <c r="C30" s="148" t="s">
        <v>836</v>
      </c>
      <c r="D30" s="158">
        <v>1</v>
      </c>
      <c r="E30" s="154" t="s">
        <v>216</v>
      </c>
      <c r="F30" s="164">
        <v>1</v>
      </c>
      <c r="G30" s="154" t="s">
        <v>140</v>
      </c>
      <c r="H30" s="66">
        <v>500</v>
      </c>
      <c r="I30" s="150">
        <f t="shared" si="7"/>
        <v>500</v>
      </c>
      <c r="J30" s="151"/>
      <c r="L30" s="379"/>
      <c r="M30" s="45" t="s">
        <v>265</v>
      </c>
      <c r="N30" s="45" t="s">
        <v>266</v>
      </c>
      <c r="O30" s="146">
        <v>8</v>
      </c>
      <c r="P30" s="64" t="s">
        <v>187</v>
      </c>
      <c r="Q30" s="146">
        <v>1</v>
      </c>
      <c r="R30" s="25" t="s">
        <v>140</v>
      </c>
      <c r="S30" s="26">
        <v>200</v>
      </c>
      <c r="T30" s="27">
        <f t="shared" si="12"/>
        <v>1600</v>
      </c>
      <c r="U30" s="82"/>
      <c r="W30" s="250" t="s">
        <v>900</v>
      </c>
      <c r="X30" s="206" t="s">
        <v>901</v>
      </c>
      <c r="Y30" s="196">
        <v>8</v>
      </c>
      <c r="Z30" s="197" t="s">
        <v>187</v>
      </c>
      <c r="AA30" s="198">
        <v>1</v>
      </c>
      <c r="AB30" s="197" t="s">
        <v>140</v>
      </c>
      <c r="AC30" s="199">
        <v>200</v>
      </c>
      <c r="AD30" s="199">
        <f>Y30*AA30*AC30</f>
        <v>1600</v>
      </c>
      <c r="AE30" s="221"/>
    </row>
    <row r="31" spans="1:32" x14ac:dyDescent="0.2">
      <c r="A31" s="394"/>
      <c r="B31" s="148" t="s">
        <v>810</v>
      </c>
      <c r="C31" s="148" t="s">
        <v>811</v>
      </c>
      <c r="D31" s="158">
        <v>2</v>
      </c>
      <c r="E31" s="154" t="s">
        <v>216</v>
      </c>
      <c r="F31" s="164">
        <v>1</v>
      </c>
      <c r="G31" s="154" t="s">
        <v>140</v>
      </c>
      <c r="H31" s="66">
        <v>500</v>
      </c>
      <c r="I31" s="150">
        <f t="shared" si="7"/>
        <v>1000</v>
      </c>
      <c r="J31" s="151"/>
      <c r="L31" s="379"/>
      <c r="M31" s="45" t="s">
        <v>267</v>
      </c>
      <c r="N31" s="45" t="s">
        <v>264</v>
      </c>
      <c r="O31" s="146">
        <v>1</v>
      </c>
      <c r="P31" s="64" t="s">
        <v>187</v>
      </c>
      <c r="Q31" s="146">
        <v>1</v>
      </c>
      <c r="R31" s="25" t="s">
        <v>140</v>
      </c>
      <c r="S31" s="26">
        <v>1200</v>
      </c>
      <c r="T31" s="27">
        <f t="shared" si="12"/>
        <v>1200</v>
      </c>
      <c r="U31" s="82"/>
    </row>
    <row r="32" spans="1:32" x14ac:dyDescent="0.2">
      <c r="A32" s="394"/>
      <c r="B32" s="148" t="s">
        <v>837</v>
      </c>
      <c r="C32" s="148" t="s">
        <v>838</v>
      </c>
      <c r="D32" s="158">
        <v>6</v>
      </c>
      <c r="E32" s="154" t="s">
        <v>187</v>
      </c>
      <c r="F32" s="164">
        <v>1</v>
      </c>
      <c r="G32" s="154" t="s">
        <v>140</v>
      </c>
      <c r="H32" s="66">
        <v>500</v>
      </c>
      <c r="I32" s="150">
        <f t="shared" si="7"/>
        <v>3000</v>
      </c>
      <c r="J32" s="151"/>
      <c r="L32" s="379"/>
      <c r="M32" s="45" t="s">
        <v>268</v>
      </c>
      <c r="N32" s="45" t="s">
        <v>269</v>
      </c>
      <c r="O32" s="146">
        <v>6</v>
      </c>
      <c r="P32" s="64" t="s">
        <v>187</v>
      </c>
      <c r="Q32" s="146">
        <v>1</v>
      </c>
      <c r="R32" s="25" t="s">
        <v>140</v>
      </c>
      <c r="S32" s="26">
        <v>200</v>
      </c>
      <c r="T32" s="27">
        <f t="shared" si="12"/>
        <v>1200</v>
      </c>
      <c r="U32" s="82"/>
      <c r="W32" s="193" t="s">
        <v>918</v>
      </c>
    </row>
    <row r="33" spans="1:31" x14ac:dyDescent="0.2">
      <c r="A33" s="394"/>
      <c r="B33" s="152" t="s">
        <v>839</v>
      </c>
      <c r="C33" s="152" t="s">
        <v>840</v>
      </c>
      <c r="D33" s="158">
        <v>1</v>
      </c>
      <c r="E33" s="154" t="s">
        <v>135</v>
      </c>
      <c r="F33" s="164">
        <v>1</v>
      </c>
      <c r="G33" s="154" t="s">
        <v>140</v>
      </c>
      <c r="H33" s="66">
        <v>0</v>
      </c>
      <c r="I33" s="150">
        <f t="shared" si="7"/>
        <v>0</v>
      </c>
      <c r="J33" s="151"/>
      <c r="L33" s="379"/>
      <c r="M33" s="45" t="s">
        <v>239</v>
      </c>
      <c r="N33" s="45" t="s">
        <v>240</v>
      </c>
      <c r="O33" s="146">
        <v>1</v>
      </c>
      <c r="P33" s="64" t="s">
        <v>316</v>
      </c>
      <c r="Q33" s="146">
        <v>1</v>
      </c>
      <c r="R33" s="25" t="s">
        <v>140</v>
      </c>
      <c r="S33" s="26">
        <v>500</v>
      </c>
      <c r="T33" s="27">
        <f t="shared" si="12"/>
        <v>500</v>
      </c>
      <c r="U33" s="82"/>
      <c r="W33" s="220" t="s">
        <v>820</v>
      </c>
      <c r="X33" s="226" t="s">
        <v>821</v>
      </c>
      <c r="Y33" s="196">
        <v>4</v>
      </c>
      <c r="Z33" s="197" t="s">
        <v>316</v>
      </c>
      <c r="AA33" s="198">
        <v>1</v>
      </c>
      <c r="AB33" s="197" t="s">
        <v>140</v>
      </c>
      <c r="AC33" s="195">
        <v>500</v>
      </c>
      <c r="AD33" s="195">
        <f t="shared" ref="AD33" si="16">Y33*AA33*AC33</f>
        <v>2000</v>
      </c>
      <c r="AE33" s="221"/>
    </row>
    <row r="34" spans="1:31" x14ac:dyDescent="0.2">
      <c r="A34" s="394"/>
      <c r="B34" s="166" t="s">
        <v>883</v>
      </c>
      <c r="C34" s="167" t="s">
        <v>841</v>
      </c>
      <c r="D34" s="158">
        <v>1</v>
      </c>
      <c r="E34" s="154" t="s">
        <v>807</v>
      </c>
      <c r="F34" s="164">
        <v>1</v>
      </c>
      <c r="G34" s="154" t="s">
        <v>140</v>
      </c>
      <c r="H34" s="66">
        <v>1500</v>
      </c>
      <c r="I34" s="150">
        <f t="shared" si="7"/>
        <v>1500</v>
      </c>
      <c r="J34" s="151"/>
      <c r="L34" s="379"/>
      <c r="M34" s="367" t="s">
        <v>311</v>
      </c>
      <c r="N34" s="368"/>
      <c r="O34" s="368"/>
      <c r="P34" s="368"/>
      <c r="Q34" s="368"/>
      <c r="R34" s="368"/>
      <c r="S34" s="368"/>
      <c r="T34" s="368"/>
      <c r="U34" s="369"/>
    </row>
    <row r="35" spans="1:31" ht="28" x14ac:dyDescent="0.2">
      <c r="A35" s="394"/>
      <c r="B35" s="168" t="s">
        <v>842</v>
      </c>
      <c r="C35" s="169" t="s">
        <v>843</v>
      </c>
      <c r="D35" s="158">
        <v>8</v>
      </c>
      <c r="E35" s="154" t="s">
        <v>187</v>
      </c>
      <c r="F35" s="164">
        <v>1</v>
      </c>
      <c r="G35" s="154" t="s">
        <v>140</v>
      </c>
      <c r="H35" s="66">
        <v>600</v>
      </c>
      <c r="I35" s="150">
        <f t="shared" si="7"/>
        <v>4800</v>
      </c>
      <c r="J35" s="151"/>
      <c r="L35" s="379"/>
      <c r="M35" s="45" t="s">
        <v>270</v>
      </c>
      <c r="N35" s="45" t="s">
        <v>308</v>
      </c>
      <c r="O35" s="146">
        <v>24</v>
      </c>
      <c r="P35" s="64" t="s">
        <v>317</v>
      </c>
      <c r="Q35" s="146">
        <v>1</v>
      </c>
      <c r="R35" s="25" t="s">
        <v>315</v>
      </c>
      <c r="S35" s="26">
        <v>700</v>
      </c>
      <c r="T35" s="27">
        <f>O35*Q35*S35</f>
        <v>16800</v>
      </c>
      <c r="U35" s="82"/>
      <c r="W35" s="226" t="s">
        <v>800</v>
      </c>
      <c r="X35" s="226" t="s">
        <v>801</v>
      </c>
      <c r="Y35" s="243">
        <v>10</v>
      </c>
      <c r="Z35" s="197" t="s">
        <v>317</v>
      </c>
      <c r="AA35" s="198">
        <v>1</v>
      </c>
      <c r="AB35" s="197" t="s">
        <v>140</v>
      </c>
      <c r="AC35" s="195">
        <v>500</v>
      </c>
      <c r="AD35" s="195">
        <f t="shared" ref="AD35" si="17">Y35*AA35*AC35</f>
        <v>5000</v>
      </c>
      <c r="AE35" s="221"/>
    </row>
    <row r="36" spans="1:31" x14ac:dyDescent="0.2">
      <c r="A36" s="394"/>
      <c r="B36" s="168" t="s">
        <v>844</v>
      </c>
      <c r="C36" s="170" t="s">
        <v>845</v>
      </c>
      <c r="D36" s="158">
        <v>10</v>
      </c>
      <c r="E36" s="154" t="s">
        <v>216</v>
      </c>
      <c r="F36" s="164">
        <v>1</v>
      </c>
      <c r="G36" s="154" t="s">
        <v>140</v>
      </c>
      <c r="H36" s="66">
        <v>800</v>
      </c>
      <c r="I36" s="150">
        <f t="shared" si="7"/>
        <v>8000</v>
      </c>
      <c r="J36" s="151"/>
      <c r="L36" s="379"/>
      <c r="M36" s="45" t="s">
        <v>271</v>
      </c>
      <c r="N36" s="45" t="s">
        <v>272</v>
      </c>
      <c r="O36" s="146">
        <v>30</v>
      </c>
      <c r="P36" s="64" t="s">
        <v>317</v>
      </c>
      <c r="Q36" s="146">
        <v>1</v>
      </c>
      <c r="R36" s="25" t="s">
        <v>315</v>
      </c>
      <c r="S36" s="26">
        <v>500</v>
      </c>
      <c r="T36" s="27">
        <f t="shared" ref="T36:T47" si="18">O36*Q36*S36</f>
        <v>15000</v>
      </c>
      <c r="U36" s="82"/>
      <c r="W36" s="226" t="s">
        <v>802</v>
      </c>
      <c r="X36" s="226" t="s">
        <v>874</v>
      </c>
      <c r="Y36" s="243">
        <v>8</v>
      </c>
      <c r="Z36" s="197" t="s">
        <v>317</v>
      </c>
      <c r="AA36" s="198">
        <v>1</v>
      </c>
      <c r="AB36" s="197" t="s">
        <v>140</v>
      </c>
      <c r="AC36" s="195">
        <v>500</v>
      </c>
      <c r="AD36" s="195">
        <f t="shared" ref="AD36" si="19">Y36*AA36*AC36</f>
        <v>4000</v>
      </c>
      <c r="AE36" s="221"/>
    </row>
    <row r="37" spans="1:31" ht="28" x14ac:dyDescent="0.2">
      <c r="A37" s="394"/>
      <c r="B37" s="168" t="s">
        <v>846</v>
      </c>
      <c r="C37" s="170" t="s">
        <v>847</v>
      </c>
      <c r="D37" s="158">
        <v>4</v>
      </c>
      <c r="E37" s="154" t="s">
        <v>216</v>
      </c>
      <c r="F37" s="164">
        <v>1</v>
      </c>
      <c r="G37" s="154" t="s">
        <v>140</v>
      </c>
      <c r="H37" s="66">
        <v>800</v>
      </c>
      <c r="I37" s="150">
        <f t="shared" si="7"/>
        <v>3200</v>
      </c>
      <c r="J37" s="151"/>
      <c r="L37" s="379"/>
      <c r="M37" s="45" t="s">
        <v>273</v>
      </c>
      <c r="N37" s="45"/>
      <c r="O37" s="146">
        <v>30</v>
      </c>
      <c r="P37" s="64" t="s">
        <v>317</v>
      </c>
      <c r="Q37" s="146">
        <v>1</v>
      </c>
      <c r="R37" s="25" t="s">
        <v>315</v>
      </c>
      <c r="S37" s="26">
        <v>500</v>
      </c>
      <c r="T37" s="27">
        <f t="shared" si="18"/>
        <v>15000</v>
      </c>
      <c r="U37" s="82"/>
      <c r="W37" s="226" t="s">
        <v>800</v>
      </c>
      <c r="X37" s="226" t="s">
        <v>801</v>
      </c>
      <c r="Y37" s="243">
        <v>30</v>
      </c>
      <c r="Z37" s="197" t="s">
        <v>317</v>
      </c>
      <c r="AA37" s="198">
        <v>1</v>
      </c>
      <c r="AB37" s="197" t="s">
        <v>140</v>
      </c>
      <c r="AC37" s="195">
        <v>500</v>
      </c>
      <c r="AD37" s="195">
        <f t="shared" ref="AD37" si="20">Y37*AA37*AC37</f>
        <v>15000</v>
      </c>
      <c r="AE37" s="221"/>
    </row>
    <row r="38" spans="1:31" x14ac:dyDescent="0.2">
      <c r="A38" s="394"/>
      <c r="B38" s="171" t="s">
        <v>848</v>
      </c>
      <c r="C38" s="172" t="s">
        <v>849</v>
      </c>
      <c r="D38" s="158">
        <v>10</v>
      </c>
      <c r="E38" s="154" t="s">
        <v>187</v>
      </c>
      <c r="F38" s="164">
        <v>1</v>
      </c>
      <c r="G38" s="154" t="s">
        <v>140</v>
      </c>
      <c r="H38" s="66">
        <v>800</v>
      </c>
      <c r="I38" s="150">
        <f t="shared" si="7"/>
        <v>8000</v>
      </c>
      <c r="J38" s="205"/>
      <c r="L38" s="379"/>
      <c r="M38" s="45" t="s">
        <v>274</v>
      </c>
      <c r="N38" s="45" t="s">
        <v>275</v>
      </c>
      <c r="O38" s="146">
        <v>15</v>
      </c>
      <c r="P38" s="64" t="s">
        <v>317</v>
      </c>
      <c r="Q38" s="146">
        <v>1</v>
      </c>
      <c r="R38" s="25" t="s">
        <v>315</v>
      </c>
      <c r="S38" s="26">
        <v>200</v>
      </c>
      <c r="T38" s="27">
        <f t="shared" si="18"/>
        <v>3000</v>
      </c>
      <c r="U38" s="82"/>
      <c r="W38" s="226" t="s">
        <v>803</v>
      </c>
      <c r="X38" s="226" t="s">
        <v>804</v>
      </c>
      <c r="Y38" s="243">
        <v>40</v>
      </c>
      <c r="Z38" s="197" t="s">
        <v>317</v>
      </c>
      <c r="AA38" s="198">
        <v>1</v>
      </c>
      <c r="AB38" s="197" t="s">
        <v>140</v>
      </c>
      <c r="AC38" s="195">
        <v>200</v>
      </c>
      <c r="AD38" s="195">
        <f t="shared" ref="AD38:AD39" si="21">Y38*AA38*AC38</f>
        <v>8000</v>
      </c>
      <c r="AE38" s="221"/>
    </row>
    <row r="39" spans="1:31" x14ac:dyDescent="0.2">
      <c r="A39" s="394"/>
      <c r="B39" s="171" t="s">
        <v>848</v>
      </c>
      <c r="C39" s="172" t="s">
        <v>879</v>
      </c>
      <c r="D39" s="158">
        <v>6</v>
      </c>
      <c r="E39" s="154" t="s">
        <v>187</v>
      </c>
      <c r="F39" s="164">
        <v>1</v>
      </c>
      <c r="G39" s="154" t="s">
        <v>140</v>
      </c>
      <c r="H39" s="66">
        <v>800</v>
      </c>
      <c r="I39" s="150">
        <f t="shared" si="7"/>
        <v>4800</v>
      </c>
      <c r="J39" s="151"/>
      <c r="L39" s="379"/>
      <c r="M39" s="45" t="s">
        <v>309</v>
      </c>
      <c r="N39" s="45"/>
      <c r="O39" s="146">
        <v>6</v>
      </c>
      <c r="P39" s="64" t="s">
        <v>317</v>
      </c>
      <c r="Q39" s="146">
        <v>1</v>
      </c>
      <c r="R39" s="25" t="s">
        <v>315</v>
      </c>
      <c r="S39" s="26">
        <v>200</v>
      </c>
      <c r="T39" s="27">
        <f t="shared" si="18"/>
        <v>1200</v>
      </c>
      <c r="U39" s="82"/>
      <c r="W39" s="226" t="s">
        <v>828</v>
      </c>
      <c r="X39" s="226" t="s">
        <v>829</v>
      </c>
      <c r="Y39" s="243">
        <v>4</v>
      </c>
      <c r="Z39" s="197" t="s">
        <v>317</v>
      </c>
      <c r="AA39" s="198">
        <v>1</v>
      </c>
      <c r="AB39" s="197" t="s">
        <v>140</v>
      </c>
      <c r="AC39" s="195">
        <v>200</v>
      </c>
      <c r="AD39" s="195">
        <f t="shared" si="21"/>
        <v>800</v>
      </c>
      <c r="AE39" s="221"/>
    </row>
    <row r="40" spans="1:31" x14ac:dyDescent="0.2">
      <c r="A40" s="394"/>
      <c r="B40" s="168" t="s">
        <v>850</v>
      </c>
      <c r="C40" s="173" t="s">
        <v>851</v>
      </c>
      <c r="D40" s="158">
        <v>10</v>
      </c>
      <c r="E40" s="154" t="s">
        <v>187</v>
      </c>
      <c r="F40" s="164">
        <v>1</v>
      </c>
      <c r="G40" s="154" t="s">
        <v>140</v>
      </c>
      <c r="H40" s="66">
        <v>200</v>
      </c>
      <c r="I40" s="150">
        <f t="shared" si="7"/>
        <v>2000</v>
      </c>
      <c r="J40" s="151"/>
      <c r="L40" s="379"/>
      <c r="M40" s="45" t="s">
        <v>310</v>
      </c>
      <c r="N40" s="45"/>
      <c r="O40" s="146">
        <v>2</v>
      </c>
      <c r="P40" s="64" t="s">
        <v>187</v>
      </c>
      <c r="Q40" s="146">
        <v>1</v>
      </c>
      <c r="R40" s="25" t="s">
        <v>315</v>
      </c>
      <c r="S40" s="26">
        <v>200</v>
      </c>
      <c r="T40" s="27">
        <f t="shared" si="18"/>
        <v>400</v>
      </c>
      <c r="U40" s="82"/>
      <c r="W40" s="226" t="s">
        <v>871</v>
      </c>
      <c r="X40" s="226" t="s">
        <v>872</v>
      </c>
      <c r="Y40" s="196">
        <v>8</v>
      </c>
      <c r="Z40" s="197" t="s">
        <v>187</v>
      </c>
      <c r="AA40" s="198">
        <v>1</v>
      </c>
      <c r="AB40" s="197" t="s">
        <v>140</v>
      </c>
      <c r="AC40" s="195">
        <v>200</v>
      </c>
      <c r="AD40" s="195">
        <f t="shared" ref="AD40" si="22">Y40*AA40*AC40</f>
        <v>1600</v>
      </c>
      <c r="AE40" s="221"/>
    </row>
    <row r="41" spans="1:31" ht="28" x14ac:dyDescent="0.2">
      <c r="A41" s="394"/>
      <c r="B41" s="168" t="s">
        <v>852</v>
      </c>
      <c r="C41" s="169" t="s">
        <v>853</v>
      </c>
      <c r="D41" s="158">
        <v>4</v>
      </c>
      <c r="E41" s="154" t="s">
        <v>187</v>
      </c>
      <c r="F41" s="164">
        <v>1</v>
      </c>
      <c r="G41" s="154" t="s">
        <v>140</v>
      </c>
      <c r="H41" s="66">
        <v>200</v>
      </c>
      <c r="I41" s="150">
        <f t="shared" si="7"/>
        <v>800</v>
      </c>
      <c r="J41" s="151"/>
      <c r="L41" s="379"/>
      <c r="M41" s="45" t="s">
        <v>276</v>
      </c>
      <c r="N41" s="45" t="s">
        <v>277</v>
      </c>
      <c r="O41" s="146">
        <v>1</v>
      </c>
      <c r="P41" s="64" t="s">
        <v>187</v>
      </c>
      <c r="Q41" s="146">
        <v>1</v>
      </c>
      <c r="R41" s="25" t="s">
        <v>315</v>
      </c>
      <c r="S41" s="26">
        <v>1500</v>
      </c>
      <c r="T41" s="27">
        <f t="shared" si="18"/>
        <v>1500</v>
      </c>
      <c r="U41" s="82"/>
      <c r="W41" s="226" t="s">
        <v>824</v>
      </c>
      <c r="X41" s="226" t="s">
        <v>882</v>
      </c>
      <c r="Y41" s="196">
        <v>1</v>
      </c>
      <c r="Z41" s="197" t="s">
        <v>807</v>
      </c>
      <c r="AA41" s="198">
        <v>1</v>
      </c>
      <c r="AB41" s="197" t="s">
        <v>140</v>
      </c>
      <c r="AC41" s="195">
        <v>1500</v>
      </c>
      <c r="AD41" s="195">
        <f t="shared" ref="AD41:AD43" si="23">Y41*AA41*AC41</f>
        <v>1500</v>
      </c>
      <c r="AE41" s="221"/>
    </row>
    <row r="42" spans="1:31" ht="28" x14ac:dyDescent="0.2">
      <c r="A42" s="394"/>
      <c r="B42" s="168" t="s">
        <v>854</v>
      </c>
      <c r="C42" s="169" t="s">
        <v>855</v>
      </c>
      <c r="D42" s="158">
        <v>2</v>
      </c>
      <c r="E42" s="154" t="s">
        <v>187</v>
      </c>
      <c r="F42" s="164">
        <v>1</v>
      </c>
      <c r="G42" s="154" t="s">
        <v>140</v>
      </c>
      <c r="H42" s="66">
        <v>500</v>
      </c>
      <c r="I42" s="150">
        <f t="shared" si="7"/>
        <v>1000</v>
      </c>
      <c r="J42" s="151"/>
      <c r="L42" s="379"/>
      <c r="M42" s="45" t="s">
        <v>278</v>
      </c>
      <c r="N42" s="45" t="s">
        <v>279</v>
      </c>
      <c r="O42" s="146">
        <v>2</v>
      </c>
      <c r="P42" s="64" t="s">
        <v>187</v>
      </c>
      <c r="Q42" s="146">
        <v>1</v>
      </c>
      <c r="R42" s="25" t="s">
        <v>315</v>
      </c>
      <c r="S42" s="26">
        <v>200</v>
      </c>
      <c r="T42" s="27">
        <f t="shared" si="18"/>
        <v>400</v>
      </c>
      <c r="U42" s="82"/>
      <c r="W42" s="226" t="s">
        <v>808</v>
      </c>
      <c r="X42" s="226" t="s">
        <v>827</v>
      </c>
      <c r="Y42" s="243">
        <v>8</v>
      </c>
      <c r="Z42" s="197" t="s">
        <v>187</v>
      </c>
      <c r="AA42" s="198">
        <v>1</v>
      </c>
      <c r="AB42" s="197" t="s">
        <v>140</v>
      </c>
      <c r="AC42" s="195">
        <v>200</v>
      </c>
      <c r="AD42" s="195">
        <f t="shared" si="23"/>
        <v>1600</v>
      </c>
      <c r="AE42" s="221"/>
    </row>
    <row r="43" spans="1:31" x14ac:dyDescent="0.2">
      <c r="A43" s="395"/>
      <c r="B43" s="168" t="s">
        <v>856</v>
      </c>
      <c r="C43" s="167" t="s">
        <v>857</v>
      </c>
      <c r="D43" s="158">
        <v>2</v>
      </c>
      <c r="E43" s="43" t="s">
        <v>216</v>
      </c>
      <c r="F43" s="164">
        <v>1</v>
      </c>
      <c r="G43" s="154" t="s">
        <v>140</v>
      </c>
      <c r="H43" s="66">
        <v>800</v>
      </c>
      <c r="I43" s="150">
        <f t="shared" si="7"/>
        <v>1600</v>
      </c>
      <c r="J43" s="205"/>
      <c r="L43" s="379"/>
      <c r="M43" s="45" t="s">
        <v>280</v>
      </c>
      <c r="N43" s="45" t="s">
        <v>281</v>
      </c>
      <c r="O43" s="146">
        <v>100</v>
      </c>
      <c r="P43" s="64" t="s">
        <v>307</v>
      </c>
      <c r="Q43" s="146">
        <v>1</v>
      </c>
      <c r="R43" s="25" t="s">
        <v>315</v>
      </c>
      <c r="S43" s="191">
        <v>100</v>
      </c>
      <c r="T43" s="27">
        <f t="shared" si="18"/>
        <v>10000</v>
      </c>
      <c r="U43" s="82"/>
      <c r="W43" s="226" t="s">
        <v>862</v>
      </c>
      <c r="X43" s="206" t="s">
        <v>862</v>
      </c>
      <c r="Y43" s="252">
        <v>100</v>
      </c>
      <c r="Z43" s="197" t="s">
        <v>307</v>
      </c>
      <c r="AA43" s="198">
        <v>1</v>
      </c>
      <c r="AB43" s="197" t="s">
        <v>140</v>
      </c>
      <c r="AC43" s="195">
        <v>80</v>
      </c>
      <c r="AD43" s="195">
        <f t="shared" si="23"/>
        <v>8000</v>
      </c>
      <c r="AE43" s="221"/>
    </row>
    <row r="44" spans="1:31" x14ac:dyDescent="0.2">
      <c r="A44" s="395"/>
      <c r="B44" s="168" t="s">
        <v>858</v>
      </c>
      <c r="C44" s="169" t="s">
        <v>859</v>
      </c>
      <c r="D44" s="158">
        <v>1</v>
      </c>
      <c r="E44" s="43" t="s">
        <v>316</v>
      </c>
      <c r="F44" s="164">
        <v>1</v>
      </c>
      <c r="G44" s="154" t="s">
        <v>140</v>
      </c>
      <c r="H44" s="66">
        <v>500</v>
      </c>
      <c r="I44" s="150">
        <f t="shared" si="7"/>
        <v>500</v>
      </c>
      <c r="J44" s="205"/>
      <c r="L44" s="379"/>
      <c r="M44" s="45" t="s">
        <v>282</v>
      </c>
      <c r="N44" s="45" t="s">
        <v>283</v>
      </c>
      <c r="O44" s="146">
        <v>2</v>
      </c>
      <c r="P44" s="64" t="s">
        <v>317</v>
      </c>
      <c r="Q44" s="146">
        <v>1</v>
      </c>
      <c r="R44" s="25" t="s">
        <v>315</v>
      </c>
      <c r="S44" s="26">
        <v>900</v>
      </c>
      <c r="T44" s="27">
        <f t="shared" si="18"/>
        <v>1800</v>
      </c>
      <c r="U44" s="82"/>
      <c r="W44" s="226" t="s">
        <v>831</v>
      </c>
      <c r="X44" s="226" t="s">
        <v>832</v>
      </c>
      <c r="Y44" s="243">
        <v>2</v>
      </c>
      <c r="Z44" s="197" t="s">
        <v>187</v>
      </c>
      <c r="AA44" s="198">
        <v>1</v>
      </c>
      <c r="AB44" s="197" t="s">
        <v>140</v>
      </c>
      <c r="AC44" s="195">
        <v>900</v>
      </c>
      <c r="AD44" s="195">
        <f t="shared" ref="AD44:AD45" si="24">Y44*AA44*AC44</f>
        <v>1800</v>
      </c>
      <c r="AE44" s="242"/>
    </row>
    <row r="45" spans="1:31" x14ac:dyDescent="0.2">
      <c r="A45" s="395"/>
      <c r="B45" s="155" t="s">
        <v>860</v>
      </c>
      <c r="C45" s="174" t="s">
        <v>861</v>
      </c>
      <c r="D45" s="158">
        <v>1</v>
      </c>
      <c r="E45" s="43" t="s">
        <v>135</v>
      </c>
      <c r="F45" s="164">
        <v>1</v>
      </c>
      <c r="G45" s="154" t="s">
        <v>140</v>
      </c>
      <c r="H45" s="66">
        <v>500</v>
      </c>
      <c r="I45" s="150">
        <f t="shared" si="7"/>
        <v>500</v>
      </c>
      <c r="J45" s="67"/>
      <c r="L45" s="379"/>
      <c r="M45" s="45" t="s">
        <v>284</v>
      </c>
      <c r="N45" s="45" t="s">
        <v>285</v>
      </c>
      <c r="O45" s="146">
        <v>6</v>
      </c>
      <c r="P45" s="64" t="s">
        <v>187</v>
      </c>
      <c r="Q45" s="146">
        <v>1</v>
      </c>
      <c r="R45" s="25" t="s">
        <v>315</v>
      </c>
      <c r="S45" s="26">
        <v>50</v>
      </c>
      <c r="T45" s="27">
        <f t="shared" si="18"/>
        <v>300</v>
      </c>
      <c r="U45" s="82"/>
      <c r="W45" s="226" t="s">
        <v>812</v>
      </c>
      <c r="X45" s="226" t="s">
        <v>813</v>
      </c>
      <c r="Y45" s="243">
        <v>6</v>
      </c>
      <c r="Z45" s="197" t="s">
        <v>187</v>
      </c>
      <c r="AA45" s="198">
        <v>1</v>
      </c>
      <c r="AB45" s="197" t="s">
        <v>37</v>
      </c>
      <c r="AC45" s="195">
        <v>50</v>
      </c>
      <c r="AD45" s="195">
        <f t="shared" si="24"/>
        <v>300</v>
      </c>
      <c r="AE45" s="221"/>
    </row>
    <row r="46" spans="1:31" x14ac:dyDescent="0.2">
      <c r="A46" s="395"/>
      <c r="B46" s="155" t="s">
        <v>862</v>
      </c>
      <c r="C46" s="156" t="s">
        <v>862</v>
      </c>
      <c r="D46" s="175">
        <v>100</v>
      </c>
      <c r="E46" s="43" t="s">
        <v>307</v>
      </c>
      <c r="F46" s="164">
        <v>1</v>
      </c>
      <c r="G46" s="154" t="s">
        <v>140</v>
      </c>
      <c r="H46" s="66">
        <v>80</v>
      </c>
      <c r="I46" s="150">
        <f t="shared" si="7"/>
        <v>8000</v>
      </c>
      <c r="J46" s="67"/>
      <c r="L46" s="379"/>
      <c r="M46" s="45" t="s">
        <v>286</v>
      </c>
      <c r="N46" s="45" t="s">
        <v>287</v>
      </c>
      <c r="O46" s="146">
        <v>2</v>
      </c>
      <c r="P46" s="64" t="s">
        <v>187</v>
      </c>
      <c r="Q46" s="146">
        <v>1</v>
      </c>
      <c r="R46" s="25" t="s">
        <v>315</v>
      </c>
      <c r="S46" s="26">
        <v>500</v>
      </c>
      <c r="T46" s="27">
        <f t="shared" si="18"/>
        <v>1000</v>
      </c>
      <c r="U46" s="82"/>
      <c r="W46" s="226" t="s">
        <v>837</v>
      </c>
      <c r="X46" s="226" t="s">
        <v>838</v>
      </c>
      <c r="Y46" s="243">
        <v>6</v>
      </c>
      <c r="Z46" s="197" t="s">
        <v>187</v>
      </c>
      <c r="AA46" s="198">
        <v>1</v>
      </c>
      <c r="AB46" s="197" t="s">
        <v>140</v>
      </c>
      <c r="AC46" s="195">
        <v>500</v>
      </c>
      <c r="AD46" s="195">
        <f t="shared" ref="AD46" si="25">Y46*AA46*AC46</f>
        <v>3000</v>
      </c>
      <c r="AE46" s="221"/>
    </row>
    <row r="47" spans="1:31" ht="15" thickBot="1" x14ac:dyDescent="0.25">
      <c r="A47" s="395"/>
      <c r="B47" s="155" t="s">
        <v>864</v>
      </c>
      <c r="C47" s="155"/>
      <c r="D47" s="113">
        <v>1</v>
      </c>
      <c r="E47" s="43" t="s">
        <v>867</v>
      </c>
      <c r="F47" s="164">
        <v>2</v>
      </c>
      <c r="G47" s="154" t="s">
        <v>866</v>
      </c>
      <c r="H47" s="176">
        <v>500</v>
      </c>
      <c r="I47" s="150">
        <f t="shared" si="7"/>
        <v>1000</v>
      </c>
      <c r="J47" s="67"/>
      <c r="L47" s="379"/>
      <c r="M47" s="45" t="s">
        <v>288</v>
      </c>
      <c r="N47" s="45" t="s">
        <v>289</v>
      </c>
      <c r="O47" s="146">
        <v>2</v>
      </c>
      <c r="P47" s="64" t="s">
        <v>187</v>
      </c>
      <c r="Q47" s="146">
        <v>1</v>
      </c>
      <c r="R47" s="25" t="s">
        <v>315</v>
      </c>
      <c r="S47" s="26">
        <v>500</v>
      </c>
      <c r="T47" s="27">
        <f t="shared" si="18"/>
        <v>1000</v>
      </c>
      <c r="U47" s="82"/>
      <c r="W47" s="226" t="s">
        <v>810</v>
      </c>
      <c r="X47" s="226" t="s">
        <v>811</v>
      </c>
      <c r="Y47" s="243">
        <v>2</v>
      </c>
      <c r="Z47" s="197" t="s">
        <v>216</v>
      </c>
      <c r="AA47" s="198">
        <v>1</v>
      </c>
      <c r="AB47" s="197" t="s">
        <v>140</v>
      </c>
      <c r="AC47" s="195">
        <v>500</v>
      </c>
      <c r="AD47" s="195">
        <f t="shared" ref="AD47" si="26">Y47*AA47*AC47</f>
        <v>1000</v>
      </c>
      <c r="AE47" s="221"/>
    </row>
    <row r="48" spans="1:31" x14ac:dyDescent="0.2">
      <c r="A48" s="395"/>
      <c r="B48" s="155" t="s">
        <v>884</v>
      </c>
      <c r="C48" s="155"/>
      <c r="D48" s="113">
        <v>1</v>
      </c>
      <c r="E48" s="43" t="s">
        <v>867</v>
      </c>
      <c r="F48" s="164">
        <v>2</v>
      </c>
      <c r="G48" s="154" t="s">
        <v>866</v>
      </c>
      <c r="H48" s="176">
        <v>400</v>
      </c>
      <c r="I48" s="150">
        <f t="shared" si="7"/>
        <v>800</v>
      </c>
      <c r="J48" s="67"/>
      <c r="L48" s="379"/>
      <c r="M48" s="370" t="s">
        <v>290</v>
      </c>
      <c r="N48" s="371"/>
      <c r="O48" s="371"/>
      <c r="P48" s="371"/>
      <c r="Q48" s="371"/>
      <c r="R48" s="371"/>
      <c r="S48" s="371"/>
      <c r="T48" s="371"/>
      <c r="U48" s="372"/>
    </row>
    <row r="49" spans="1:41" ht="28" x14ac:dyDescent="0.2">
      <c r="A49" s="395"/>
      <c r="B49" s="155" t="s">
        <v>885</v>
      </c>
      <c r="C49" s="155"/>
      <c r="D49" s="113">
        <v>1</v>
      </c>
      <c r="E49" s="43" t="s">
        <v>867</v>
      </c>
      <c r="F49" s="164">
        <v>2</v>
      </c>
      <c r="G49" s="154" t="s">
        <v>866</v>
      </c>
      <c r="H49" s="176">
        <v>400</v>
      </c>
      <c r="I49" s="150">
        <f t="shared" si="7"/>
        <v>800</v>
      </c>
      <c r="J49" s="67"/>
      <c r="L49" s="379"/>
      <c r="M49" s="45" t="s">
        <v>744</v>
      </c>
      <c r="N49" s="45" t="s">
        <v>757</v>
      </c>
      <c r="O49" s="147">
        <v>10</v>
      </c>
      <c r="P49" s="64" t="s">
        <v>314</v>
      </c>
      <c r="Q49" s="147">
        <v>1</v>
      </c>
      <c r="R49" s="25" t="s">
        <v>140</v>
      </c>
      <c r="S49" s="26">
        <v>1000</v>
      </c>
      <c r="T49" s="27">
        <f>O49*Q49*S49</f>
        <v>10000</v>
      </c>
      <c r="U49" s="82"/>
      <c r="W49" s="193" t="s">
        <v>887</v>
      </c>
    </row>
    <row r="50" spans="1:41" x14ac:dyDescent="0.2">
      <c r="A50" s="395"/>
      <c r="B50" s="155" t="s">
        <v>886</v>
      </c>
      <c r="C50" s="155"/>
      <c r="D50" s="113">
        <v>1</v>
      </c>
      <c r="E50" s="43" t="s">
        <v>867</v>
      </c>
      <c r="F50" s="164">
        <v>2</v>
      </c>
      <c r="G50" s="154" t="s">
        <v>880</v>
      </c>
      <c r="H50" s="176">
        <v>400</v>
      </c>
      <c r="I50" s="150">
        <f t="shared" si="7"/>
        <v>800</v>
      </c>
      <c r="J50" s="67"/>
      <c r="L50" s="379"/>
      <c r="M50" s="45" t="s">
        <v>222</v>
      </c>
      <c r="N50" s="45" t="s">
        <v>223</v>
      </c>
      <c r="O50" s="146">
        <v>1</v>
      </c>
      <c r="P50" s="64" t="s">
        <v>187</v>
      </c>
      <c r="Q50" s="147">
        <v>1</v>
      </c>
      <c r="R50" s="25" t="s">
        <v>140</v>
      </c>
      <c r="S50" s="26">
        <v>1500</v>
      </c>
      <c r="T50" s="27">
        <f t="shared" ref="T50:T66" si="27">O50*Q50*S50</f>
        <v>1500</v>
      </c>
      <c r="U50" s="82"/>
      <c r="W50" s="221" t="s">
        <v>896</v>
      </c>
      <c r="X50" s="195" t="s">
        <v>897</v>
      </c>
      <c r="Y50" s="196">
        <v>3</v>
      </c>
      <c r="Z50" s="197" t="s">
        <v>187</v>
      </c>
      <c r="AA50" s="198">
        <v>1</v>
      </c>
      <c r="AB50" s="197" t="s">
        <v>37</v>
      </c>
      <c r="AC50" s="199">
        <v>1500</v>
      </c>
      <c r="AD50" s="199">
        <f>Y50*AA50*AC50</f>
        <v>4500</v>
      </c>
      <c r="AE50" s="221" t="s">
        <v>898</v>
      </c>
      <c r="AF50" s="255" t="s">
        <v>892</v>
      </c>
    </row>
    <row r="51" spans="1:41" ht="28" x14ac:dyDescent="0.2">
      <c r="A51" s="395"/>
      <c r="B51" s="155" t="s">
        <v>881</v>
      </c>
      <c r="C51" s="155"/>
      <c r="D51" s="113">
        <v>14</v>
      </c>
      <c r="E51" s="43" t="s">
        <v>865</v>
      </c>
      <c r="F51" s="164">
        <v>2</v>
      </c>
      <c r="G51" s="154" t="s">
        <v>866</v>
      </c>
      <c r="H51" s="176">
        <v>300</v>
      </c>
      <c r="I51" s="150">
        <f t="shared" si="7"/>
        <v>8400</v>
      </c>
      <c r="J51" s="67"/>
      <c r="L51" s="379"/>
      <c r="M51" s="45" t="s">
        <v>758</v>
      </c>
      <c r="N51" s="45" t="s">
        <v>759</v>
      </c>
      <c r="O51" s="147">
        <v>25</v>
      </c>
      <c r="P51" s="64" t="s">
        <v>314</v>
      </c>
      <c r="Q51" s="147">
        <v>1</v>
      </c>
      <c r="R51" s="25" t="s">
        <v>140</v>
      </c>
      <c r="S51" s="26">
        <v>900</v>
      </c>
      <c r="T51" s="27">
        <f t="shared" si="27"/>
        <v>22500</v>
      </c>
      <c r="U51" s="82"/>
      <c r="W51" s="193" t="s">
        <v>888</v>
      </c>
    </row>
    <row r="52" spans="1:41" x14ac:dyDescent="0.2">
      <c r="A52" s="395"/>
      <c r="B52" s="155" t="s">
        <v>868</v>
      </c>
      <c r="C52" s="177" t="s">
        <v>869</v>
      </c>
      <c r="D52" s="42">
        <v>2</v>
      </c>
      <c r="E52" s="43" t="s">
        <v>202</v>
      </c>
      <c r="F52" s="42">
        <v>2</v>
      </c>
      <c r="G52" s="43" t="s">
        <v>212</v>
      </c>
      <c r="H52" s="66">
        <v>8000</v>
      </c>
      <c r="I52" s="150">
        <f t="shared" si="7"/>
        <v>32000</v>
      </c>
      <c r="J52" s="205"/>
      <c r="L52" s="379"/>
      <c r="M52" s="45" t="s">
        <v>222</v>
      </c>
      <c r="N52" s="45" t="s">
        <v>223</v>
      </c>
      <c r="O52" s="146">
        <v>2</v>
      </c>
      <c r="P52" s="64" t="s">
        <v>187</v>
      </c>
      <c r="Q52" s="147">
        <v>1</v>
      </c>
      <c r="R52" s="25" t="s">
        <v>140</v>
      </c>
      <c r="S52" s="26">
        <v>1500</v>
      </c>
      <c r="T52" s="27">
        <f t="shared" si="27"/>
        <v>3000</v>
      </c>
      <c r="U52" s="82"/>
      <c r="W52" s="221" t="s">
        <v>896</v>
      </c>
      <c r="X52" s="195" t="s">
        <v>897</v>
      </c>
      <c r="Y52" s="196">
        <v>3</v>
      </c>
      <c r="Z52" s="197" t="s">
        <v>187</v>
      </c>
      <c r="AA52" s="198">
        <v>1</v>
      </c>
      <c r="AB52" s="197" t="s">
        <v>37</v>
      </c>
      <c r="AC52" s="199">
        <v>1500</v>
      </c>
      <c r="AD52" s="199">
        <f>Y52*AA52*AC52</f>
        <v>4500</v>
      </c>
      <c r="AE52" s="221" t="s">
        <v>898</v>
      </c>
      <c r="AF52" s="255" t="s">
        <v>892</v>
      </c>
    </row>
    <row r="53" spans="1:41" ht="15" thickBot="1" x14ac:dyDescent="0.25">
      <c r="A53" s="396"/>
      <c r="B53" s="403" t="s">
        <v>870</v>
      </c>
      <c r="C53" s="404"/>
      <c r="D53" s="404"/>
      <c r="E53" s="404"/>
      <c r="F53" s="404"/>
      <c r="G53" s="404"/>
      <c r="H53" s="405"/>
      <c r="I53" s="214">
        <f>SUM(I3:I52)</f>
        <v>318500</v>
      </c>
      <c r="J53" s="178"/>
      <c r="L53" s="379"/>
      <c r="M53" s="45" t="s">
        <v>748</v>
      </c>
      <c r="N53" s="45" t="s">
        <v>686</v>
      </c>
      <c r="O53" s="146">
        <v>2</v>
      </c>
      <c r="P53" s="64" t="s">
        <v>187</v>
      </c>
      <c r="Q53" s="147">
        <v>1</v>
      </c>
      <c r="R53" s="25" t="s">
        <v>140</v>
      </c>
      <c r="S53" s="26">
        <v>1000</v>
      </c>
      <c r="T53" s="27">
        <f t="shared" si="27"/>
        <v>2000</v>
      </c>
      <c r="U53" s="82"/>
      <c r="W53" s="226" t="s">
        <v>909</v>
      </c>
      <c r="X53" s="195" t="s">
        <v>910</v>
      </c>
      <c r="Y53" s="196">
        <v>6</v>
      </c>
      <c r="Z53" s="197" t="s">
        <v>906</v>
      </c>
      <c r="AA53" s="198">
        <v>1</v>
      </c>
      <c r="AB53" s="197" t="s">
        <v>140</v>
      </c>
      <c r="AC53" s="199">
        <v>1000</v>
      </c>
      <c r="AD53" s="199">
        <f>Y53*AA53*AC53</f>
        <v>6000</v>
      </c>
      <c r="AE53" s="221"/>
    </row>
    <row r="54" spans="1:41" x14ac:dyDescent="0.2">
      <c r="L54" s="379"/>
      <c r="M54" s="45" t="s">
        <v>749</v>
      </c>
      <c r="N54" s="45" t="s">
        <v>232</v>
      </c>
      <c r="O54" s="146">
        <v>2</v>
      </c>
      <c r="P54" s="64" t="s">
        <v>187</v>
      </c>
      <c r="Q54" s="147">
        <v>1</v>
      </c>
      <c r="R54" s="25" t="s">
        <v>140</v>
      </c>
      <c r="S54" s="26">
        <v>600</v>
      </c>
      <c r="T54" s="27">
        <f t="shared" si="27"/>
        <v>1200</v>
      </c>
      <c r="U54" s="82"/>
      <c r="W54" s="226" t="s">
        <v>911</v>
      </c>
      <c r="X54" s="195" t="s">
        <v>912</v>
      </c>
      <c r="Y54" s="196">
        <v>6</v>
      </c>
      <c r="Z54" s="197" t="s">
        <v>906</v>
      </c>
      <c r="AA54" s="198">
        <v>1</v>
      </c>
      <c r="AB54" s="197" t="s">
        <v>140</v>
      </c>
      <c r="AC54" s="199">
        <v>600</v>
      </c>
      <c r="AD54" s="199">
        <f>Y54*AA54*AC54</f>
        <v>3600</v>
      </c>
      <c r="AE54" s="221"/>
      <c r="AG54" s="192"/>
      <c r="AH54" s="213"/>
      <c r="AI54" s="227"/>
      <c r="AJ54" s="228"/>
      <c r="AK54" s="229"/>
      <c r="AL54" s="228"/>
      <c r="AM54" s="230"/>
      <c r="AN54" s="230"/>
      <c r="AO54" s="231"/>
    </row>
    <row r="55" spans="1:41" x14ac:dyDescent="0.2">
      <c r="L55" s="379"/>
      <c r="M55" s="45" t="s">
        <v>750</v>
      </c>
      <c r="N55" s="45" t="s">
        <v>634</v>
      </c>
      <c r="O55" s="146">
        <v>1</v>
      </c>
      <c r="P55" s="64" t="s">
        <v>187</v>
      </c>
      <c r="Q55" s="147">
        <v>1</v>
      </c>
      <c r="R55" s="25" t="s">
        <v>140</v>
      </c>
      <c r="S55" s="26">
        <v>1000</v>
      </c>
      <c r="T55" s="27">
        <f t="shared" si="27"/>
        <v>1000</v>
      </c>
      <c r="U55" s="82"/>
      <c r="W55" s="221" t="s">
        <v>896</v>
      </c>
      <c r="X55" s="226" t="s">
        <v>917</v>
      </c>
      <c r="Y55" s="196">
        <v>2</v>
      </c>
      <c r="Z55" s="197" t="s">
        <v>187</v>
      </c>
      <c r="AA55" s="198">
        <v>1</v>
      </c>
      <c r="AB55" s="197" t="s">
        <v>140</v>
      </c>
      <c r="AC55" s="199">
        <v>1000</v>
      </c>
      <c r="AD55" s="199">
        <f t="shared" ref="AD55" si="28">Y55*AA55*AC55</f>
        <v>2000</v>
      </c>
      <c r="AE55" s="221"/>
      <c r="AG55" s="232"/>
      <c r="AH55" s="232"/>
      <c r="AI55" s="232"/>
      <c r="AJ55" s="232"/>
      <c r="AK55" s="232"/>
      <c r="AL55" s="232"/>
      <c r="AM55" s="232"/>
      <c r="AN55" s="232"/>
      <c r="AO55" s="232"/>
    </row>
    <row r="56" spans="1:41" x14ac:dyDescent="0.2">
      <c r="L56" s="379"/>
      <c r="M56" s="45" t="s">
        <v>225</v>
      </c>
      <c r="N56" s="45" t="s">
        <v>226</v>
      </c>
      <c r="O56" s="146">
        <v>1</v>
      </c>
      <c r="P56" s="64" t="s">
        <v>187</v>
      </c>
      <c r="Q56" s="147">
        <v>1</v>
      </c>
      <c r="R56" s="25" t="s">
        <v>140</v>
      </c>
      <c r="S56" s="26">
        <v>2000</v>
      </c>
      <c r="T56" s="27">
        <f t="shared" si="27"/>
        <v>2000</v>
      </c>
      <c r="U56" s="82"/>
      <c r="W56" s="226" t="s">
        <v>904</v>
      </c>
      <c r="X56" s="195" t="s">
        <v>905</v>
      </c>
      <c r="Y56" s="196">
        <v>2</v>
      </c>
      <c r="Z56" s="197" t="s">
        <v>906</v>
      </c>
      <c r="AA56" s="198">
        <v>1</v>
      </c>
      <c r="AB56" s="197" t="s">
        <v>140</v>
      </c>
      <c r="AC56" s="199">
        <v>2000</v>
      </c>
      <c r="AD56" s="199">
        <f>Y56*AA56*AC56</f>
        <v>4000</v>
      </c>
      <c r="AE56" s="221"/>
      <c r="AG56" s="232"/>
      <c r="AH56" s="232"/>
      <c r="AI56" s="232"/>
      <c r="AJ56" s="232"/>
      <c r="AK56" s="232"/>
      <c r="AL56" s="232"/>
      <c r="AM56" s="232"/>
      <c r="AN56" s="232"/>
      <c r="AO56" s="232"/>
    </row>
    <row r="57" spans="1:41" x14ac:dyDescent="0.2">
      <c r="L57" s="379"/>
      <c r="M57" s="45" t="s">
        <v>239</v>
      </c>
      <c r="N57" s="45" t="s">
        <v>240</v>
      </c>
      <c r="O57" s="146">
        <v>1</v>
      </c>
      <c r="P57" s="64" t="s">
        <v>316</v>
      </c>
      <c r="Q57" s="147">
        <v>1</v>
      </c>
      <c r="R57" s="25" t="s">
        <v>140</v>
      </c>
      <c r="S57" s="26">
        <v>500</v>
      </c>
      <c r="T57" s="27">
        <f t="shared" si="27"/>
        <v>500</v>
      </c>
      <c r="U57" s="82"/>
      <c r="W57" s="220" t="s">
        <v>820</v>
      </c>
      <c r="X57" s="226" t="s">
        <v>821</v>
      </c>
      <c r="Y57" s="196">
        <v>4</v>
      </c>
      <c r="Z57" s="197" t="s">
        <v>316</v>
      </c>
      <c r="AA57" s="198">
        <v>1</v>
      </c>
      <c r="AB57" s="197" t="s">
        <v>140</v>
      </c>
      <c r="AC57" s="195">
        <v>500</v>
      </c>
      <c r="AD57" s="195">
        <f t="shared" ref="AD57" si="29">Y57*AA57*AC57</f>
        <v>2000</v>
      </c>
      <c r="AE57" s="221"/>
      <c r="AG57" s="192"/>
      <c r="AH57" s="213"/>
      <c r="AI57" s="227"/>
      <c r="AJ57" s="228"/>
      <c r="AK57" s="229"/>
      <c r="AL57" s="228"/>
      <c r="AM57" s="230"/>
      <c r="AN57" s="230"/>
      <c r="AO57" s="231"/>
    </row>
    <row r="58" spans="1:41" x14ac:dyDescent="0.2">
      <c r="L58" s="379"/>
      <c r="M58" s="45" t="s">
        <v>249</v>
      </c>
      <c r="N58" s="45" t="s">
        <v>250</v>
      </c>
      <c r="O58" s="146">
        <v>6</v>
      </c>
      <c r="P58" s="64" t="s">
        <v>216</v>
      </c>
      <c r="Q58" s="146">
        <v>1</v>
      </c>
      <c r="R58" s="25" t="s">
        <v>140</v>
      </c>
      <c r="S58" s="26">
        <v>600</v>
      </c>
      <c r="T58" s="27">
        <f t="shared" si="27"/>
        <v>3600</v>
      </c>
      <c r="U58" s="82"/>
      <c r="W58" s="245" t="s">
        <v>249</v>
      </c>
      <c r="X58" s="200" t="s">
        <v>250</v>
      </c>
      <c r="Y58" s="201">
        <v>4</v>
      </c>
      <c r="Z58" s="202" t="s">
        <v>317</v>
      </c>
      <c r="AA58" s="203">
        <v>1</v>
      </c>
      <c r="AB58" s="202" t="s">
        <v>140</v>
      </c>
      <c r="AC58" s="204">
        <v>600</v>
      </c>
      <c r="AD58" s="204">
        <f>Y58*AA58*AC58</f>
        <v>2400</v>
      </c>
      <c r="AE58" s="246" t="s">
        <v>891</v>
      </c>
      <c r="AF58" s="255" t="s">
        <v>892</v>
      </c>
    </row>
    <row r="59" spans="1:41" x14ac:dyDescent="0.2">
      <c r="L59" s="379"/>
      <c r="M59" s="45" t="s">
        <v>635</v>
      </c>
      <c r="N59" s="45" t="s">
        <v>687</v>
      </c>
      <c r="O59" s="146">
        <v>1</v>
      </c>
      <c r="P59" s="64" t="s">
        <v>187</v>
      </c>
      <c r="Q59" s="146">
        <v>1</v>
      </c>
      <c r="R59" s="25" t="s">
        <v>140</v>
      </c>
      <c r="S59" s="27">
        <v>1000</v>
      </c>
      <c r="T59" s="27">
        <f t="shared" si="27"/>
        <v>1000</v>
      </c>
      <c r="U59" s="82"/>
      <c r="W59" s="226" t="s">
        <v>893</v>
      </c>
      <c r="X59" s="195" t="s">
        <v>894</v>
      </c>
      <c r="Y59" s="196">
        <v>1</v>
      </c>
      <c r="Z59" s="197" t="s">
        <v>317</v>
      </c>
      <c r="AA59" s="198">
        <v>1</v>
      </c>
      <c r="AB59" s="197" t="s">
        <v>140</v>
      </c>
      <c r="AC59" s="199">
        <v>1000</v>
      </c>
      <c r="AD59" s="199">
        <f>Y59*AA59*AC59</f>
        <v>1000</v>
      </c>
      <c r="AE59" s="242"/>
      <c r="AF59" s="255" t="s">
        <v>892</v>
      </c>
    </row>
    <row r="60" spans="1:41" x14ac:dyDescent="0.2">
      <c r="L60" s="379"/>
      <c r="M60" s="45" t="s">
        <v>751</v>
      </c>
      <c r="N60" s="45" t="s">
        <v>255</v>
      </c>
      <c r="O60" s="146">
        <v>1</v>
      </c>
      <c r="P60" s="64" t="s">
        <v>187</v>
      </c>
      <c r="Q60" s="146">
        <v>1</v>
      </c>
      <c r="R60" s="25" t="s">
        <v>140</v>
      </c>
      <c r="S60" s="191">
        <v>1200</v>
      </c>
      <c r="T60" s="27">
        <f t="shared" si="27"/>
        <v>1200</v>
      </c>
      <c r="U60" s="82"/>
      <c r="W60" s="226" t="s">
        <v>895</v>
      </c>
      <c r="X60" s="195" t="s">
        <v>255</v>
      </c>
      <c r="Y60" s="196">
        <v>1</v>
      </c>
      <c r="Z60" s="197" t="s">
        <v>316</v>
      </c>
      <c r="AA60" s="198">
        <v>1</v>
      </c>
      <c r="AB60" s="197" t="s">
        <v>140</v>
      </c>
      <c r="AC60" s="199">
        <v>1000</v>
      </c>
      <c r="AD60" s="199">
        <f>Y60*AA60*AC60</f>
        <v>1000</v>
      </c>
      <c r="AE60" s="242"/>
      <c r="AF60" s="255"/>
    </row>
    <row r="61" spans="1:41" x14ac:dyDescent="0.2">
      <c r="L61" s="379"/>
      <c r="M61" s="45" t="s">
        <v>752</v>
      </c>
      <c r="N61" s="45" t="s">
        <v>240</v>
      </c>
      <c r="O61" s="146">
        <v>1</v>
      </c>
      <c r="P61" s="64" t="s">
        <v>316</v>
      </c>
      <c r="Q61" s="146">
        <v>1</v>
      </c>
      <c r="R61" s="25" t="s">
        <v>140</v>
      </c>
      <c r="S61" s="26">
        <v>500</v>
      </c>
      <c r="T61" s="27">
        <f t="shared" si="27"/>
        <v>500</v>
      </c>
      <c r="U61" s="82"/>
      <c r="W61" s="220" t="s">
        <v>820</v>
      </c>
      <c r="X61" s="226" t="s">
        <v>821</v>
      </c>
      <c r="Y61" s="196">
        <v>4</v>
      </c>
      <c r="Z61" s="197" t="s">
        <v>316</v>
      </c>
      <c r="AA61" s="198">
        <v>1</v>
      </c>
      <c r="AB61" s="197" t="s">
        <v>140</v>
      </c>
      <c r="AC61" s="195">
        <v>500</v>
      </c>
      <c r="AD61" s="195">
        <f t="shared" ref="AD61:AD62" si="30">Y61*AA61*AC61</f>
        <v>2000</v>
      </c>
      <c r="AE61" s="221"/>
    </row>
    <row r="62" spans="1:41" ht="28" x14ac:dyDescent="0.2">
      <c r="L62" s="379"/>
      <c r="M62" s="45" t="s">
        <v>273</v>
      </c>
      <c r="N62" s="45"/>
      <c r="O62" s="146">
        <v>12</v>
      </c>
      <c r="P62" s="64" t="s">
        <v>317</v>
      </c>
      <c r="Q62" s="146">
        <v>1</v>
      </c>
      <c r="R62" s="25" t="s">
        <v>315</v>
      </c>
      <c r="S62" s="26">
        <v>500</v>
      </c>
      <c r="T62" s="27">
        <f t="shared" si="27"/>
        <v>6000</v>
      </c>
      <c r="U62" s="82"/>
      <c r="W62" s="226" t="s">
        <v>800</v>
      </c>
      <c r="X62" s="226" t="s">
        <v>801</v>
      </c>
      <c r="Y62" s="243">
        <v>30</v>
      </c>
      <c r="Z62" s="197" t="s">
        <v>317</v>
      </c>
      <c r="AA62" s="198">
        <v>1</v>
      </c>
      <c r="AB62" s="197" t="s">
        <v>140</v>
      </c>
      <c r="AC62" s="195">
        <v>500</v>
      </c>
      <c r="AD62" s="195">
        <f t="shared" si="30"/>
        <v>15000</v>
      </c>
      <c r="AE62" s="221"/>
    </row>
    <row r="63" spans="1:41" x14ac:dyDescent="0.2">
      <c r="L63" s="379"/>
      <c r="M63" s="45" t="s">
        <v>753</v>
      </c>
      <c r="N63" s="45" t="s">
        <v>688</v>
      </c>
      <c r="O63" s="146">
        <v>30</v>
      </c>
      <c r="P63" s="64" t="s">
        <v>317</v>
      </c>
      <c r="Q63" s="146">
        <v>1</v>
      </c>
      <c r="R63" s="25" t="s">
        <v>315</v>
      </c>
      <c r="S63" s="26">
        <v>200</v>
      </c>
      <c r="T63" s="27">
        <f t="shared" si="27"/>
        <v>6000</v>
      </c>
      <c r="U63" s="82"/>
      <c r="W63" s="226" t="s">
        <v>803</v>
      </c>
      <c r="X63" s="226" t="s">
        <v>804</v>
      </c>
      <c r="Y63" s="243">
        <v>20</v>
      </c>
      <c r="Z63" s="197" t="s">
        <v>317</v>
      </c>
      <c r="AA63" s="198">
        <v>1</v>
      </c>
      <c r="AB63" s="197" t="s">
        <v>140</v>
      </c>
      <c r="AC63" s="195">
        <v>200</v>
      </c>
      <c r="AD63" s="195">
        <f t="shared" ref="AD63" si="31">Y63*AA63*AC63</f>
        <v>4000</v>
      </c>
      <c r="AE63" s="242"/>
    </row>
    <row r="64" spans="1:41" ht="28" x14ac:dyDescent="0.2">
      <c r="L64" s="379"/>
      <c r="M64" s="45" t="s">
        <v>276</v>
      </c>
      <c r="N64" s="45" t="s">
        <v>689</v>
      </c>
      <c r="O64" s="146">
        <v>1</v>
      </c>
      <c r="P64" s="64" t="s">
        <v>187</v>
      </c>
      <c r="Q64" s="146">
        <v>1</v>
      </c>
      <c r="R64" s="25" t="s">
        <v>315</v>
      </c>
      <c r="S64" s="26">
        <v>1500</v>
      </c>
      <c r="T64" s="27">
        <f t="shared" si="27"/>
        <v>1500</v>
      </c>
      <c r="U64" s="82"/>
      <c r="W64" s="226" t="s">
        <v>805</v>
      </c>
      <c r="X64" s="226" t="s">
        <v>806</v>
      </c>
      <c r="Y64" s="243">
        <v>1</v>
      </c>
      <c r="Z64" s="197" t="s">
        <v>807</v>
      </c>
      <c r="AA64" s="198">
        <v>1</v>
      </c>
      <c r="AB64" s="197" t="s">
        <v>140</v>
      </c>
      <c r="AC64" s="195">
        <v>1500</v>
      </c>
      <c r="AD64" s="195">
        <f t="shared" ref="AD64" si="32">Y64*AA64*AC64</f>
        <v>1500</v>
      </c>
      <c r="AE64" s="221"/>
    </row>
    <row r="65" spans="12:31" x14ac:dyDescent="0.2">
      <c r="L65" s="379"/>
      <c r="M65" s="45" t="s">
        <v>754</v>
      </c>
      <c r="N65" s="45" t="s">
        <v>281</v>
      </c>
      <c r="O65" s="146">
        <v>6</v>
      </c>
      <c r="P65" s="64" t="s">
        <v>187</v>
      </c>
      <c r="Q65" s="146">
        <v>1</v>
      </c>
      <c r="R65" s="25" t="s">
        <v>140</v>
      </c>
      <c r="S65" s="26">
        <v>350</v>
      </c>
      <c r="T65" s="27">
        <f t="shared" si="27"/>
        <v>2100</v>
      </c>
      <c r="U65" s="82"/>
      <c r="W65" s="215" t="s">
        <v>889</v>
      </c>
    </row>
    <row r="66" spans="12:31" ht="15" thickBot="1" x14ac:dyDescent="0.25">
      <c r="L66" s="379"/>
      <c r="M66" s="45" t="s">
        <v>243</v>
      </c>
      <c r="N66" s="45" t="s">
        <v>244</v>
      </c>
      <c r="O66" s="146">
        <v>2</v>
      </c>
      <c r="P66" s="64" t="s">
        <v>187</v>
      </c>
      <c r="Q66" s="146">
        <v>1</v>
      </c>
      <c r="R66" s="25" t="s">
        <v>315</v>
      </c>
      <c r="S66" s="26">
        <v>500</v>
      </c>
      <c r="T66" s="27">
        <f t="shared" si="27"/>
        <v>1000</v>
      </c>
      <c r="U66" s="82"/>
      <c r="W66" s="226" t="s">
        <v>810</v>
      </c>
      <c r="X66" s="226" t="s">
        <v>811</v>
      </c>
      <c r="Y66" s="243">
        <v>2</v>
      </c>
      <c r="Z66" s="197" t="s">
        <v>216</v>
      </c>
      <c r="AA66" s="198">
        <v>1</v>
      </c>
      <c r="AB66" s="197" t="s">
        <v>140</v>
      </c>
      <c r="AC66" s="195">
        <v>500</v>
      </c>
      <c r="AD66" s="195">
        <f t="shared" ref="AD66" si="33">Y66*AA66*AC66</f>
        <v>1000</v>
      </c>
      <c r="AE66" s="221"/>
    </row>
    <row r="67" spans="12:31" x14ac:dyDescent="0.2">
      <c r="L67" s="379"/>
      <c r="M67" s="370" t="s">
        <v>291</v>
      </c>
      <c r="N67" s="371"/>
      <c r="O67" s="371"/>
      <c r="P67" s="371"/>
      <c r="Q67" s="371"/>
      <c r="R67" s="371"/>
      <c r="S67" s="371"/>
      <c r="T67" s="371"/>
      <c r="U67" s="372"/>
    </row>
    <row r="68" spans="12:31" x14ac:dyDescent="0.2">
      <c r="L68" s="379"/>
      <c r="M68" s="89" t="s">
        <v>292</v>
      </c>
      <c r="N68" s="85" t="s">
        <v>293</v>
      </c>
      <c r="O68" s="86">
        <v>1</v>
      </c>
      <c r="P68" s="87" t="s">
        <v>26</v>
      </c>
      <c r="Q68" s="86">
        <v>4</v>
      </c>
      <c r="R68" s="87" t="s">
        <v>140</v>
      </c>
      <c r="S68" s="194">
        <v>800</v>
      </c>
      <c r="T68" s="180">
        <f>O68*Q68*S68</f>
        <v>3200</v>
      </c>
      <c r="U68" s="82"/>
      <c r="W68" s="226" t="s">
        <v>864</v>
      </c>
      <c r="X68" s="226"/>
      <c r="Y68" s="220">
        <v>1</v>
      </c>
      <c r="Z68" s="197" t="s">
        <v>865</v>
      </c>
      <c r="AA68" s="198">
        <v>2</v>
      </c>
      <c r="AB68" s="197" t="s">
        <v>47</v>
      </c>
      <c r="AC68" s="195">
        <v>500</v>
      </c>
      <c r="AD68" s="195">
        <f t="shared" ref="AD68:AD72" si="34">Y68*AA68*AC68</f>
        <v>1000</v>
      </c>
      <c r="AE68" s="221"/>
    </row>
    <row r="69" spans="12:31" x14ac:dyDescent="0.2">
      <c r="L69" s="379"/>
      <c r="M69" s="89" t="s">
        <v>294</v>
      </c>
      <c r="N69" s="85" t="s">
        <v>295</v>
      </c>
      <c r="O69" s="86">
        <v>2</v>
      </c>
      <c r="P69" s="87" t="s">
        <v>26</v>
      </c>
      <c r="Q69" s="86">
        <v>4</v>
      </c>
      <c r="R69" s="87" t="s">
        <v>140</v>
      </c>
      <c r="S69" s="88">
        <v>400</v>
      </c>
      <c r="T69" s="180">
        <f t="shared" ref="T69:T74" si="35">O69*Q69*S69</f>
        <v>3200</v>
      </c>
      <c r="U69" s="82"/>
      <c r="W69" s="226" t="s">
        <v>884</v>
      </c>
      <c r="X69" s="226"/>
      <c r="Y69" s="220">
        <v>1</v>
      </c>
      <c r="Z69" s="197" t="s">
        <v>865</v>
      </c>
      <c r="AA69" s="198">
        <v>2</v>
      </c>
      <c r="AB69" s="197" t="s">
        <v>47</v>
      </c>
      <c r="AC69" s="195">
        <v>400</v>
      </c>
      <c r="AD69" s="195">
        <f t="shared" si="34"/>
        <v>800</v>
      </c>
      <c r="AE69" s="221"/>
    </row>
    <row r="70" spans="12:31" x14ac:dyDescent="0.2">
      <c r="L70" s="379"/>
      <c r="M70" s="89" t="s">
        <v>296</v>
      </c>
      <c r="N70" s="85" t="s">
        <v>297</v>
      </c>
      <c r="O70" s="86">
        <v>2</v>
      </c>
      <c r="P70" s="87" t="s">
        <v>26</v>
      </c>
      <c r="Q70" s="86">
        <v>4</v>
      </c>
      <c r="R70" s="87" t="s">
        <v>140</v>
      </c>
      <c r="S70" s="88">
        <v>400</v>
      </c>
      <c r="T70" s="180">
        <f t="shared" si="35"/>
        <v>3200</v>
      </c>
      <c r="U70" s="82"/>
      <c r="W70" s="226" t="s">
        <v>885</v>
      </c>
      <c r="X70" s="226"/>
      <c r="Y70" s="220">
        <v>1</v>
      </c>
      <c r="Z70" s="197" t="s">
        <v>865</v>
      </c>
      <c r="AA70" s="198">
        <v>2</v>
      </c>
      <c r="AB70" s="197" t="s">
        <v>47</v>
      </c>
      <c r="AC70" s="195">
        <v>400</v>
      </c>
      <c r="AD70" s="195">
        <f t="shared" si="34"/>
        <v>800</v>
      </c>
      <c r="AE70" s="221"/>
    </row>
    <row r="71" spans="12:31" x14ac:dyDescent="0.2">
      <c r="L71" s="379"/>
      <c r="M71" s="89" t="s">
        <v>298</v>
      </c>
      <c r="N71" s="85" t="s">
        <v>299</v>
      </c>
      <c r="O71" s="86">
        <v>2</v>
      </c>
      <c r="P71" s="87" t="s">
        <v>26</v>
      </c>
      <c r="Q71" s="86">
        <v>4</v>
      </c>
      <c r="R71" s="87" t="s">
        <v>140</v>
      </c>
      <c r="S71" s="88">
        <v>400</v>
      </c>
      <c r="T71" s="180">
        <f t="shared" si="35"/>
        <v>3200</v>
      </c>
      <c r="U71" s="82"/>
      <c r="W71" s="226" t="s">
        <v>886</v>
      </c>
      <c r="X71" s="226"/>
      <c r="Y71" s="220">
        <v>1</v>
      </c>
      <c r="Z71" s="197" t="s">
        <v>865</v>
      </c>
      <c r="AA71" s="198">
        <v>2</v>
      </c>
      <c r="AB71" s="197" t="s">
        <v>47</v>
      </c>
      <c r="AC71" s="195">
        <v>400</v>
      </c>
      <c r="AD71" s="195">
        <f t="shared" si="34"/>
        <v>800</v>
      </c>
      <c r="AE71" s="221"/>
    </row>
    <row r="72" spans="12:31" x14ac:dyDescent="0.2">
      <c r="L72" s="379"/>
      <c r="M72" s="89" t="s">
        <v>300</v>
      </c>
      <c r="N72" s="85" t="s">
        <v>303</v>
      </c>
      <c r="O72" s="86">
        <v>11</v>
      </c>
      <c r="P72" s="87" t="s">
        <v>26</v>
      </c>
      <c r="Q72" s="86">
        <v>4</v>
      </c>
      <c r="R72" s="87" t="s">
        <v>140</v>
      </c>
      <c r="S72" s="88">
        <v>300</v>
      </c>
      <c r="T72" s="180">
        <f t="shared" si="35"/>
        <v>13200</v>
      </c>
      <c r="U72" s="82"/>
      <c r="W72" s="226" t="s">
        <v>881</v>
      </c>
      <c r="X72" s="226"/>
      <c r="Y72" s="220">
        <v>14</v>
      </c>
      <c r="Z72" s="197" t="s">
        <v>865</v>
      </c>
      <c r="AA72" s="198">
        <v>2</v>
      </c>
      <c r="AB72" s="197" t="s">
        <v>47</v>
      </c>
      <c r="AC72" s="195">
        <v>300</v>
      </c>
      <c r="AD72" s="195">
        <f t="shared" si="34"/>
        <v>8400</v>
      </c>
      <c r="AE72" s="221"/>
    </row>
    <row r="73" spans="12:31" x14ac:dyDescent="0.2">
      <c r="L73" s="379"/>
      <c r="M73" s="89" t="s">
        <v>745</v>
      </c>
      <c r="N73" s="85" t="s">
        <v>760</v>
      </c>
      <c r="O73" s="86">
        <v>18</v>
      </c>
      <c r="P73" s="87" t="s">
        <v>26</v>
      </c>
      <c r="Q73" s="86">
        <v>4</v>
      </c>
      <c r="R73" s="87" t="s">
        <v>140</v>
      </c>
      <c r="S73" s="88">
        <v>200</v>
      </c>
      <c r="T73" s="180">
        <f t="shared" si="35"/>
        <v>14400</v>
      </c>
      <c r="U73" s="82"/>
    </row>
    <row r="74" spans="12:31" x14ac:dyDescent="0.2">
      <c r="L74" s="379"/>
      <c r="M74" s="89" t="s">
        <v>745</v>
      </c>
      <c r="N74" s="85" t="s">
        <v>761</v>
      </c>
      <c r="O74" s="86">
        <v>4</v>
      </c>
      <c r="P74" s="87" t="s">
        <v>26</v>
      </c>
      <c r="Q74" s="86">
        <v>2</v>
      </c>
      <c r="R74" s="87" t="s">
        <v>37</v>
      </c>
      <c r="S74" s="88">
        <v>336</v>
      </c>
      <c r="T74" s="180">
        <f t="shared" si="35"/>
        <v>2688</v>
      </c>
      <c r="U74" s="82" t="s">
        <v>747</v>
      </c>
      <c r="W74" s="224" t="s">
        <v>890</v>
      </c>
    </row>
    <row r="75" spans="12:31" x14ac:dyDescent="0.2">
      <c r="L75" s="379"/>
      <c r="M75" s="89" t="s">
        <v>301</v>
      </c>
      <c r="N75" s="85" t="s">
        <v>302</v>
      </c>
      <c r="O75" s="86">
        <v>1</v>
      </c>
      <c r="P75" s="87" t="s">
        <v>135</v>
      </c>
      <c r="Q75" s="86">
        <v>1</v>
      </c>
      <c r="R75" s="87" t="s">
        <v>37</v>
      </c>
      <c r="S75" s="88">
        <v>20000</v>
      </c>
      <c r="T75" s="180">
        <f>O75*Q75*S75</f>
        <v>20000</v>
      </c>
      <c r="U75" s="82"/>
      <c r="W75" s="226" t="s">
        <v>868</v>
      </c>
      <c r="X75" s="221" t="s">
        <v>869</v>
      </c>
      <c r="Y75" s="198">
        <v>2</v>
      </c>
      <c r="Z75" s="197" t="s">
        <v>202</v>
      </c>
      <c r="AA75" s="198">
        <v>2</v>
      </c>
      <c r="AB75" s="197" t="s">
        <v>212</v>
      </c>
      <c r="AC75" s="195">
        <v>8000</v>
      </c>
      <c r="AD75" s="195">
        <f t="shared" ref="AD75" si="36">Y75*AA75*AC75</f>
        <v>32000</v>
      </c>
      <c r="AE75" s="242"/>
    </row>
    <row r="76" spans="12:31" ht="15" thickBot="1" x14ac:dyDescent="0.25">
      <c r="L76" s="378"/>
      <c r="M76" s="373" t="s">
        <v>20</v>
      </c>
      <c r="N76" s="345"/>
      <c r="O76" s="345"/>
      <c r="P76" s="345"/>
      <c r="Q76" s="345"/>
      <c r="R76" s="345"/>
      <c r="S76" s="346"/>
      <c r="T76" s="40">
        <f>SUM(T2:T75)</f>
        <v>323788</v>
      </c>
      <c r="U76" s="32"/>
    </row>
  </sheetData>
  <mergeCells count="12">
    <mergeCell ref="A2:A53"/>
    <mergeCell ref="B2:J2"/>
    <mergeCell ref="B13:J13"/>
    <mergeCell ref="B53:H53"/>
    <mergeCell ref="AF5:AF6"/>
    <mergeCell ref="M34:U34"/>
    <mergeCell ref="L2:L76"/>
    <mergeCell ref="M2:U2"/>
    <mergeCell ref="M18:U18"/>
    <mergeCell ref="M48:U48"/>
    <mergeCell ref="M67:U67"/>
    <mergeCell ref="M76:S76"/>
  </mergeCells>
  <phoneticPr fontId="2" type="noConversion"/>
  <conditionalFormatting sqref="B14:B16">
    <cfRule type="cellIs" dxfId="32" priority="31" stopIfTrue="1" operator="lessThan">
      <formula>0</formula>
    </cfRule>
  </conditionalFormatting>
  <conditionalFormatting sqref="B3:B4">
    <cfRule type="cellIs" dxfId="31" priority="39" stopIfTrue="1" operator="lessThan">
      <formula>0</formula>
    </cfRule>
  </conditionalFormatting>
  <conditionalFormatting sqref="B17:B19">
    <cfRule type="cellIs" dxfId="30" priority="36" stopIfTrue="1" operator="lessThan">
      <formula>0</formula>
    </cfRule>
  </conditionalFormatting>
  <conditionalFormatting sqref="D46">
    <cfRule type="cellIs" dxfId="29" priority="35" stopIfTrue="1" operator="lessThan">
      <formula>0</formula>
    </cfRule>
  </conditionalFormatting>
  <conditionalFormatting sqref="W3">
    <cfRule type="cellIs" dxfId="28" priority="30" stopIfTrue="1" operator="lessThan">
      <formula>0</formula>
    </cfRule>
  </conditionalFormatting>
  <conditionalFormatting sqref="W16">
    <cfRule type="cellIs" dxfId="27" priority="29" stopIfTrue="1" operator="lessThan">
      <formula>0</formula>
    </cfRule>
  </conditionalFormatting>
  <conditionalFormatting sqref="W4">
    <cfRule type="cellIs" dxfId="26" priority="15" stopIfTrue="1" operator="lessThan">
      <formula>0</formula>
    </cfRule>
  </conditionalFormatting>
  <conditionalFormatting sqref="W15">
    <cfRule type="cellIs" dxfId="25" priority="27" stopIfTrue="1" operator="lessThan">
      <formula>0</formula>
    </cfRule>
  </conditionalFormatting>
  <conditionalFormatting sqref="W33">
    <cfRule type="cellIs" dxfId="24" priority="26" stopIfTrue="1" operator="lessThan">
      <formula>0</formula>
    </cfRule>
  </conditionalFormatting>
  <conditionalFormatting sqref="W61">
    <cfRule type="cellIs" dxfId="23" priority="25" stopIfTrue="1" operator="lessThan">
      <formula>0</formula>
    </cfRule>
  </conditionalFormatting>
  <conditionalFormatting sqref="W13">
    <cfRule type="cellIs" dxfId="22" priority="24" stopIfTrue="1" operator="lessThan">
      <formula>0</formula>
    </cfRule>
  </conditionalFormatting>
  <conditionalFormatting sqref="Y43">
    <cfRule type="cellIs" dxfId="21" priority="23" stopIfTrue="1" operator="lessThan">
      <formula>0</formula>
    </cfRule>
  </conditionalFormatting>
  <conditionalFormatting sqref="W57">
    <cfRule type="cellIs" dxfId="20" priority="22" stopIfTrue="1" operator="lessThan">
      <formula>0</formula>
    </cfRule>
  </conditionalFormatting>
  <conditionalFormatting sqref="W58">
    <cfRule type="cellIs" dxfId="19" priority="21" stopIfTrue="1" operator="lessThan">
      <formula>0</formula>
    </cfRule>
  </conditionalFormatting>
  <conditionalFormatting sqref="W59">
    <cfRule type="cellIs" dxfId="18" priority="20" stopIfTrue="1" operator="lessThan">
      <formula>0</formula>
    </cfRule>
  </conditionalFormatting>
  <conditionalFormatting sqref="W23">
    <cfRule type="cellIs" dxfId="17" priority="19" stopIfTrue="1" operator="lessThan">
      <formula>0</formula>
    </cfRule>
  </conditionalFormatting>
  <conditionalFormatting sqref="W60">
    <cfRule type="cellIs" dxfId="16" priority="18" stopIfTrue="1" operator="lessThan">
      <formula>0</formula>
    </cfRule>
  </conditionalFormatting>
  <conditionalFormatting sqref="W50">
    <cfRule type="cellIs" dxfId="15" priority="17" stopIfTrue="1" operator="lessThan">
      <formula>0</formula>
    </cfRule>
  </conditionalFormatting>
  <conditionalFormatting sqref="W52">
    <cfRule type="cellIs" dxfId="14" priority="16" stopIfTrue="1" operator="lessThan">
      <formula>0</formula>
    </cfRule>
  </conditionalFormatting>
  <conditionalFormatting sqref="W12">
    <cfRule type="cellIs" dxfId="13" priority="10" stopIfTrue="1" operator="lessThan">
      <formula>0</formula>
    </cfRule>
  </conditionalFormatting>
  <conditionalFormatting sqref="W8">
    <cfRule type="cellIs" dxfId="12" priority="14" stopIfTrue="1" operator="lessThan">
      <formula>0</formula>
    </cfRule>
  </conditionalFormatting>
  <conditionalFormatting sqref="W9">
    <cfRule type="cellIs" dxfId="11" priority="13" stopIfTrue="1" operator="lessThan">
      <formula>0</formula>
    </cfRule>
  </conditionalFormatting>
  <conditionalFormatting sqref="W10">
    <cfRule type="cellIs" dxfId="10" priority="12" stopIfTrue="1" operator="lessThan">
      <formula>0</formula>
    </cfRule>
  </conditionalFormatting>
  <conditionalFormatting sqref="W11">
    <cfRule type="cellIs" dxfId="9" priority="11" stopIfTrue="1" operator="lessThan">
      <formula>0</formula>
    </cfRule>
  </conditionalFormatting>
  <conditionalFormatting sqref="AG57">
    <cfRule type="cellIs" dxfId="8" priority="3" stopIfTrue="1" operator="lessThan">
      <formula>0</formula>
    </cfRule>
  </conditionalFormatting>
  <conditionalFormatting sqref="W5:W6">
    <cfRule type="cellIs" dxfId="7" priority="9" stopIfTrue="1" operator="lessThan">
      <formula>0</formula>
    </cfRule>
  </conditionalFormatting>
  <conditionalFormatting sqref="W7">
    <cfRule type="cellIs" dxfId="6" priority="8" stopIfTrue="1" operator="lessThan">
      <formula>0</formula>
    </cfRule>
  </conditionalFormatting>
  <conditionalFormatting sqref="W21">
    <cfRule type="cellIs" dxfId="5" priority="1" stopIfTrue="1" operator="lessThan">
      <formula>0</formula>
    </cfRule>
  </conditionalFormatting>
  <conditionalFormatting sqref="W56">
    <cfRule type="cellIs" dxfId="4" priority="7" stopIfTrue="1" operator="lessThan">
      <formula>0</formula>
    </cfRule>
  </conditionalFormatting>
  <conditionalFormatting sqref="AG54">
    <cfRule type="cellIs" dxfId="3" priority="6" stopIfTrue="1" operator="lessThan">
      <formula>0</formula>
    </cfRule>
  </conditionalFormatting>
  <conditionalFormatting sqref="W53">
    <cfRule type="cellIs" dxfId="2" priority="5" stopIfTrue="1" operator="lessThan">
      <formula>0</formula>
    </cfRule>
  </conditionalFormatting>
  <conditionalFormatting sqref="W54">
    <cfRule type="cellIs" dxfId="1" priority="4" stopIfTrue="1" operator="lessThan">
      <formula>0</formula>
    </cfRule>
  </conditionalFormatting>
  <conditionalFormatting sqref="W55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4"/>
  <sheetViews>
    <sheetView topLeftCell="C1" zoomScale="80" zoomScaleNormal="80" zoomScalePageLayoutView="80" workbookViewId="0">
      <selection activeCell="E21" sqref="E21:J21"/>
    </sheetView>
  </sheetViews>
  <sheetFormatPr baseColWidth="10" defaultColWidth="8" defaultRowHeight="17" x14ac:dyDescent="0.2"/>
  <cols>
    <col min="1" max="1" width="6.33203125" style="68" customWidth="1"/>
    <col min="2" max="2" width="11.1640625" style="68" customWidth="1"/>
    <col min="3" max="3" width="8.83203125" style="68" customWidth="1"/>
    <col min="4" max="4" width="6.33203125" style="68" customWidth="1"/>
    <col min="5" max="5" width="22.83203125" style="68" customWidth="1"/>
    <col min="6" max="6" width="19.1640625" style="68" customWidth="1"/>
    <col min="7" max="7" width="23.6640625" style="68" customWidth="1"/>
    <col min="8" max="8" width="22.83203125" style="68" customWidth="1"/>
    <col min="9" max="9" width="19.1640625" style="68" customWidth="1"/>
    <col min="10" max="10" width="23.5" style="68" customWidth="1"/>
    <col min="11" max="11" width="11.1640625" style="74" customWidth="1"/>
    <col min="12" max="12" width="18.33203125" style="69" customWidth="1"/>
    <col min="13" max="13" width="22.83203125" style="68" customWidth="1"/>
    <col min="14" max="14" width="19.1640625" style="68" customWidth="1"/>
    <col min="15" max="15" width="24.83203125" style="68" customWidth="1"/>
    <col min="16" max="16" width="22.83203125" style="68" customWidth="1"/>
    <col min="17" max="17" width="19.1640625" style="68" customWidth="1"/>
    <col min="18" max="18" width="25.6640625" style="68" customWidth="1"/>
    <col min="19" max="19" width="11.1640625" style="68" customWidth="1"/>
    <col min="20" max="20" width="19.33203125" style="68" customWidth="1"/>
    <col min="21" max="21" width="32.33203125" style="68" customWidth="1"/>
    <col min="22" max="16384" width="8" style="68"/>
  </cols>
  <sheetData>
    <row r="1" spans="1:21" ht="23" customHeight="1" thickBot="1" x14ac:dyDescent="0.25">
      <c r="K1" s="69"/>
    </row>
    <row r="2" spans="1:21" s="76" customFormat="1" ht="23" customHeight="1" x14ac:dyDescent="0.2">
      <c r="A2" s="413" t="s">
        <v>77</v>
      </c>
      <c r="B2" s="415" t="s">
        <v>78</v>
      </c>
      <c r="C2" s="415" t="s">
        <v>79</v>
      </c>
      <c r="D2" s="415" t="s">
        <v>80</v>
      </c>
      <c r="E2" s="417" t="s">
        <v>318</v>
      </c>
      <c r="F2" s="417"/>
      <c r="G2" s="417"/>
      <c r="H2" s="417"/>
      <c r="I2" s="417"/>
      <c r="J2" s="417"/>
      <c r="K2" s="417"/>
      <c r="L2" s="417"/>
      <c r="M2" s="417" t="s">
        <v>319</v>
      </c>
      <c r="N2" s="417"/>
      <c r="O2" s="417"/>
      <c r="P2" s="417"/>
      <c r="Q2" s="417"/>
      <c r="R2" s="417"/>
      <c r="S2" s="417"/>
      <c r="T2" s="75"/>
      <c r="U2" s="407" t="s">
        <v>81</v>
      </c>
    </row>
    <row r="3" spans="1:21" s="76" customFormat="1" ht="23" customHeight="1" thickBot="1" x14ac:dyDescent="0.25">
      <c r="A3" s="414"/>
      <c r="B3" s="416"/>
      <c r="C3" s="416"/>
      <c r="D3" s="416"/>
      <c r="E3" s="77" t="s">
        <v>82</v>
      </c>
      <c r="F3" s="77" t="s">
        <v>83</v>
      </c>
      <c r="G3" s="77" t="s">
        <v>84</v>
      </c>
      <c r="H3" s="77" t="s">
        <v>82</v>
      </c>
      <c r="I3" s="77" t="s">
        <v>83</v>
      </c>
      <c r="J3" s="77" t="s">
        <v>84</v>
      </c>
      <c r="K3" s="77" t="s">
        <v>85</v>
      </c>
      <c r="L3" s="77" t="s">
        <v>86</v>
      </c>
      <c r="M3" s="77" t="s">
        <v>82</v>
      </c>
      <c r="N3" s="77" t="s">
        <v>83</v>
      </c>
      <c r="O3" s="77" t="s">
        <v>84</v>
      </c>
      <c r="P3" s="77" t="s">
        <v>82</v>
      </c>
      <c r="Q3" s="77" t="s">
        <v>83</v>
      </c>
      <c r="R3" s="77" t="s">
        <v>84</v>
      </c>
      <c r="S3" s="77" t="s">
        <v>85</v>
      </c>
      <c r="T3" s="77" t="s">
        <v>86</v>
      </c>
      <c r="U3" s="408"/>
    </row>
    <row r="4" spans="1:21" ht="23" customHeight="1" x14ac:dyDescent="0.2">
      <c r="A4" s="78">
        <v>1</v>
      </c>
      <c r="B4" s="78" t="s">
        <v>87</v>
      </c>
      <c r="C4" s="78" t="s">
        <v>148</v>
      </c>
      <c r="D4" s="78">
        <v>95</v>
      </c>
      <c r="E4" s="78" t="s">
        <v>320</v>
      </c>
      <c r="F4" s="78" t="s">
        <v>321</v>
      </c>
      <c r="G4" s="78" t="s">
        <v>322</v>
      </c>
      <c r="H4" s="78" t="s">
        <v>320</v>
      </c>
      <c r="I4" s="78" t="s">
        <v>323</v>
      </c>
      <c r="J4" s="78" t="s">
        <v>157</v>
      </c>
      <c r="K4" s="102">
        <v>1670</v>
      </c>
      <c r="L4" s="102">
        <f>K4*D4</f>
        <v>158650</v>
      </c>
      <c r="M4" s="78" t="s">
        <v>324</v>
      </c>
      <c r="N4" s="78" t="s">
        <v>325</v>
      </c>
      <c r="O4" s="78" t="s">
        <v>326</v>
      </c>
      <c r="P4" s="78" t="s">
        <v>324</v>
      </c>
      <c r="Q4" s="78" t="s">
        <v>327</v>
      </c>
      <c r="R4" s="78" t="s">
        <v>328</v>
      </c>
      <c r="S4" s="102">
        <v>1670</v>
      </c>
      <c r="T4" s="102">
        <f>S4*D4</f>
        <v>158650</v>
      </c>
      <c r="U4" s="78"/>
    </row>
    <row r="5" spans="1:21" ht="23" customHeight="1" x14ac:dyDescent="0.2">
      <c r="A5" s="70">
        <v>2</v>
      </c>
      <c r="B5" s="70" t="s">
        <v>88</v>
      </c>
      <c r="C5" s="78" t="s">
        <v>148</v>
      </c>
      <c r="D5" s="70">
        <v>11</v>
      </c>
      <c r="E5" s="70" t="s">
        <v>329</v>
      </c>
      <c r="F5" s="70" t="s">
        <v>330</v>
      </c>
      <c r="G5" s="70" t="s">
        <v>331</v>
      </c>
      <c r="H5" s="70" t="s">
        <v>329</v>
      </c>
      <c r="I5" s="70" t="s">
        <v>332</v>
      </c>
      <c r="J5" s="70" t="s">
        <v>333</v>
      </c>
      <c r="K5" s="103">
        <v>1310</v>
      </c>
      <c r="L5" s="102">
        <f t="shared" ref="L5:L9" si="0">K5*D5</f>
        <v>14410</v>
      </c>
      <c r="M5" s="70" t="s">
        <v>334</v>
      </c>
      <c r="N5" s="70" t="s">
        <v>335</v>
      </c>
      <c r="O5" s="70" t="s">
        <v>336</v>
      </c>
      <c r="P5" s="70" t="s">
        <v>334</v>
      </c>
      <c r="Q5" s="70" t="s">
        <v>337</v>
      </c>
      <c r="R5" s="70" t="s">
        <v>338</v>
      </c>
      <c r="S5" s="103">
        <v>1310</v>
      </c>
      <c r="T5" s="102">
        <f t="shared" ref="T5:T8" si="1">S5*D5</f>
        <v>14410</v>
      </c>
      <c r="U5" s="70"/>
    </row>
    <row r="6" spans="1:21" ht="23" customHeight="1" x14ac:dyDescent="0.2">
      <c r="A6" s="70">
        <v>3</v>
      </c>
      <c r="B6" s="70" t="s">
        <v>89</v>
      </c>
      <c r="C6" s="78" t="s">
        <v>148</v>
      </c>
      <c r="D6" s="70">
        <v>6</v>
      </c>
      <c r="E6" s="70" t="s">
        <v>339</v>
      </c>
      <c r="F6" s="70" t="s">
        <v>340</v>
      </c>
      <c r="G6" s="70" t="s">
        <v>341</v>
      </c>
      <c r="H6" s="70" t="s">
        <v>339</v>
      </c>
      <c r="I6" s="70" t="s">
        <v>342</v>
      </c>
      <c r="J6" s="70" t="s">
        <v>343</v>
      </c>
      <c r="K6" s="103">
        <v>2430</v>
      </c>
      <c r="L6" s="102">
        <f t="shared" si="0"/>
        <v>14580</v>
      </c>
      <c r="M6" s="70" t="s">
        <v>344</v>
      </c>
      <c r="N6" s="70" t="s">
        <v>345</v>
      </c>
      <c r="O6" s="70" t="s">
        <v>346</v>
      </c>
      <c r="P6" s="70" t="s">
        <v>344</v>
      </c>
      <c r="Q6" s="70" t="s">
        <v>347</v>
      </c>
      <c r="R6" s="70" t="s">
        <v>348</v>
      </c>
      <c r="S6" s="103">
        <v>2430</v>
      </c>
      <c r="T6" s="102">
        <f t="shared" si="1"/>
        <v>14580</v>
      </c>
      <c r="U6" s="70"/>
    </row>
    <row r="7" spans="1:21" ht="23" customHeight="1" x14ac:dyDescent="0.2">
      <c r="A7" s="70">
        <v>4</v>
      </c>
      <c r="B7" s="70" t="s">
        <v>90</v>
      </c>
      <c r="C7" s="78" t="s">
        <v>148</v>
      </c>
      <c r="D7" s="101">
        <v>6</v>
      </c>
      <c r="E7" s="70" t="s">
        <v>349</v>
      </c>
      <c r="F7" s="70" t="s">
        <v>350</v>
      </c>
      <c r="G7" s="70" t="s">
        <v>351</v>
      </c>
      <c r="H7" s="70" t="s">
        <v>349</v>
      </c>
      <c r="I7" s="70" t="s">
        <v>352</v>
      </c>
      <c r="J7" s="70" t="s">
        <v>353</v>
      </c>
      <c r="K7" s="103">
        <v>1880</v>
      </c>
      <c r="L7" s="102">
        <f t="shared" si="0"/>
        <v>11280</v>
      </c>
      <c r="M7" s="70" t="s">
        <v>354</v>
      </c>
      <c r="N7" s="70" t="s">
        <v>355</v>
      </c>
      <c r="O7" s="70" t="s">
        <v>356</v>
      </c>
      <c r="P7" s="70" t="s">
        <v>354</v>
      </c>
      <c r="Q7" s="70" t="s">
        <v>357</v>
      </c>
      <c r="R7" s="70" t="s">
        <v>358</v>
      </c>
      <c r="S7" s="103">
        <v>1880</v>
      </c>
      <c r="T7" s="102">
        <f t="shared" si="1"/>
        <v>11280</v>
      </c>
      <c r="U7" s="70"/>
    </row>
    <row r="8" spans="1:21" ht="23" customHeight="1" x14ac:dyDescent="0.2">
      <c r="A8" s="70">
        <v>5</v>
      </c>
      <c r="B8" s="70" t="s">
        <v>91</v>
      </c>
      <c r="C8" s="78" t="s">
        <v>148</v>
      </c>
      <c r="D8" s="101">
        <v>6</v>
      </c>
      <c r="E8" s="70" t="s">
        <v>359</v>
      </c>
      <c r="F8" s="70" t="s">
        <v>360</v>
      </c>
      <c r="G8" s="70" t="s">
        <v>361</v>
      </c>
      <c r="H8" s="70"/>
      <c r="I8" s="70"/>
      <c r="J8" s="70"/>
      <c r="K8" s="103">
        <v>790</v>
      </c>
      <c r="L8" s="102">
        <f t="shared" si="0"/>
        <v>4740</v>
      </c>
      <c r="M8" s="70" t="s">
        <v>359</v>
      </c>
      <c r="N8" s="70" t="s">
        <v>362</v>
      </c>
      <c r="O8" s="70" t="s">
        <v>363</v>
      </c>
      <c r="P8" s="70"/>
      <c r="Q8" s="70"/>
      <c r="R8" s="70"/>
      <c r="S8" s="103">
        <v>790</v>
      </c>
      <c r="T8" s="102">
        <f t="shared" si="1"/>
        <v>4740</v>
      </c>
      <c r="U8" s="70"/>
    </row>
    <row r="9" spans="1:21" ht="23" customHeight="1" x14ac:dyDescent="0.2">
      <c r="A9" s="70">
        <v>6</v>
      </c>
      <c r="B9" s="70" t="s">
        <v>92</v>
      </c>
      <c r="C9" s="78" t="s">
        <v>148</v>
      </c>
      <c r="D9" s="101">
        <v>6</v>
      </c>
      <c r="E9" s="410" t="s">
        <v>715</v>
      </c>
      <c r="F9" s="411"/>
      <c r="G9" s="411"/>
      <c r="H9" s="411"/>
      <c r="I9" s="411"/>
      <c r="J9" s="412"/>
      <c r="K9" s="103">
        <v>156</v>
      </c>
      <c r="L9" s="103">
        <f t="shared" si="0"/>
        <v>936</v>
      </c>
      <c r="M9" s="410" t="s">
        <v>715</v>
      </c>
      <c r="N9" s="411"/>
      <c r="O9" s="411"/>
      <c r="P9" s="411"/>
      <c r="Q9" s="411"/>
      <c r="R9" s="412"/>
      <c r="S9" s="103">
        <v>156</v>
      </c>
      <c r="T9" s="103">
        <f>S9*D9</f>
        <v>936</v>
      </c>
      <c r="U9" s="70"/>
    </row>
    <row r="10" spans="1:21" ht="23" customHeight="1" x14ac:dyDescent="0.2">
      <c r="A10" s="70">
        <v>7</v>
      </c>
      <c r="B10" s="70" t="s">
        <v>93</v>
      </c>
      <c r="C10" s="78" t="s">
        <v>148</v>
      </c>
      <c r="D10" s="101">
        <v>6</v>
      </c>
      <c r="E10" s="70" t="s">
        <v>364</v>
      </c>
      <c r="F10" s="70" t="s">
        <v>365</v>
      </c>
      <c r="G10" s="70" t="s">
        <v>366</v>
      </c>
      <c r="H10" s="70" t="s">
        <v>364</v>
      </c>
      <c r="I10" s="70" t="s">
        <v>367</v>
      </c>
      <c r="J10" s="70" t="s">
        <v>368</v>
      </c>
      <c r="K10" s="103">
        <v>980</v>
      </c>
      <c r="L10" s="103">
        <f>K10*D10</f>
        <v>5880</v>
      </c>
      <c r="M10" s="70" t="s">
        <v>369</v>
      </c>
      <c r="N10" s="70" t="s">
        <v>370</v>
      </c>
      <c r="O10" s="70" t="s">
        <v>371</v>
      </c>
      <c r="P10" s="70" t="s">
        <v>369</v>
      </c>
      <c r="Q10" s="70" t="s">
        <v>372</v>
      </c>
      <c r="R10" s="70" t="s">
        <v>373</v>
      </c>
      <c r="S10" s="103">
        <v>980</v>
      </c>
      <c r="T10" s="103">
        <f>S10*D10</f>
        <v>5880</v>
      </c>
      <c r="U10" s="70"/>
    </row>
    <row r="11" spans="1:21" ht="23" customHeight="1" x14ac:dyDescent="0.2">
      <c r="A11" s="70">
        <v>8</v>
      </c>
      <c r="B11" s="70" t="s">
        <v>94</v>
      </c>
      <c r="C11" s="78" t="s">
        <v>148</v>
      </c>
      <c r="D11" s="101">
        <v>6</v>
      </c>
      <c r="E11" s="70" t="s">
        <v>374</v>
      </c>
      <c r="F11" s="70" t="s">
        <v>375</v>
      </c>
      <c r="G11" s="70" t="s">
        <v>376</v>
      </c>
      <c r="H11" s="70" t="s">
        <v>374</v>
      </c>
      <c r="I11" s="70" t="s">
        <v>377</v>
      </c>
      <c r="J11" s="70" t="s">
        <v>378</v>
      </c>
      <c r="K11" s="103">
        <v>1430</v>
      </c>
      <c r="L11" s="103">
        <f t="shared" ref="L11:L22" si="2">K11*D11</f>
        <v>8580</v>
      </c>
      <c r="M11" s="70" t="s">
        <v>379</v>
      </c>
      <c r="N11" s="70" t="s">
        <v>380</v>
      </c>
      <c r="O11" s="70" t="s">
        <v>381</v>
      </c>
      <c r="P11" s="70" t="s">
        <v>379</v>
      </c>
      <c r="Q11" s="70" t="s">
        <v>382</v>
      </c>
      <c r="R11" s="70" t="s">
        <v>383</v>
      </c>
      <c r="S11" s="103">
        <v>1430</v>
      </c>
      <c r="T11" s="103">
        <f t="shared" ref="T11:T20" si="3">S11*D11</f>
        <v>8580</v>
      </c>
      <c r="U11" s="70"/>
    </row>
    <row r="12" spans="1:21" ht="23" customHeight="1" x14ac:dyDescent="0.2">
      <c r="A12" s="70">
        <v>9</v>
      </c>
      <c r="B12" s="70" t="s">
        <v>95</v>
      </c>
      <c r="C12" s="78" t="s">
        <v>148</v>
      </c>
      <c r="D12" s="101">
        <v>6</v>
      </c>
      <c r="E12" s="70" t="s">
        <v>384</v>
      </c>
      <c r="F12" s="70" t="s">
        <v>385</v>
      </c>
      <c r="G12" s="70" t="s">
        <v>386</v>
      </c>
      <c r="H12" s="70" t="s">
        <v>384</v>
      </c>
      <c r="I12" s="70" t="s">
        <v>387</v>
      </c>
      <c r="J12" s="70" t="s">
        <v>388</v>
      </c>
      <c r="K12" s="103">
        <v>1020</v>
      </c>
      <c r="L12" s="103">
        <f t="shared" si="2"/>
        <v>6120</v>
      </c>
      <c r="M12" s="70" t="s">
        <v>389</v>
      </c>
      <c r="N12" s="70" t="s">
        <v>390</v>
      </c>
      <c r="O12" s="70" t="s">
        <v>391</v>
      </c>
      <c r="P12" s="70" t="s">
        <v>389</v>
      </c>
      <c r="Q12" s="70" t="s">
        <v>392</v>
      </c>
      <c r="R12" s="70" t="s">
        <v>393</v>
      </c>
      <c r="S12" s="103">
        <v>1020</v>
      </c>
      <c r="T12" s="103">
        <f t="shared" si="3"/>
        <v>6120</v>
      </c>
      <c r="U12" s="70"/>
    </row>
    <row r="13" spans="1:21" ht="23" customHeight="1" x14ac:dyDescent="0.2">
      <c r="A13" s="70">
        <v>10</v>
      </c>
      <c r="B13" s="70" t="s">
        <v>96</v>
      </c>
      <c r="C13" s="78" t="s">
        <v>148</v>
      </c>
      <c r="D13" s="101">
        <v>6</v>
      </c>
      <c r="E13" s="70" t="s">
        <v>394</v>
      </c>
      <c r="F13" s="70" t="s">
        <v>395</v>
      </c>
      <c r="G13" s="70" t="s">
        <v>396</v>
      </c>
      <c r="H13" s="70" t="s">
        <v>394</v>
      </c>
      <c r="I13" s="70" t="s">
        <v>397</v>
      </c>
      <c r="J13" s="70" t="s">
        <v>398</v>
      </c>
      <c r="K13" s="103">
        <v>1900</v>
      </c>
      <c r="L13" s="103">
        <f t="shared" si="2"/>
        <v>11400</v>
      </c>
      <c r="M13" s="70" t="s">
        <v>399</v>
      </c>
      <c r="N13" s="70" t="s">
        <v>400</v>
      </c>
      <c r="O13" s="70" t="s">
        <v>401</v>
      </c>
      <c r="P13" s="70" t="s">
        <v>399</v>
      </c>
      <c r="Q13" s="70" t="s">
        <v>402</v>
      </c>
      <c r="R13" s="70" t="s">
        <v>403</v>
      </c>
      <c r="S13" s="103">
        <v>1900</v>
      </c>
      <c r="T13" s="103">
        <f t="shared" si="3"/>
        <v>11400</v>
      </c>
      <c r="U13" s="70"/>
    </row>
    <row r="14" spans="1:21" ht="23" customHeight="1" x14ac:dyDescent="0.2">
      <c r="A14" s="70">
        <v>11</v>
      </c>
      <c r="B14" s="70" t="s">
        <v>97</v>
      </c>
      <c r="C14" s="78" t="s">
        <v>148</v>
      </c>
      <c r="D14" s="101">
        <v>6</v>
      </c>
      <c r="E14" s="70" t="s">
        <v>404</v>
      </c>
      <c r="F14" s="70" t="s">
        <v>405</v>
      </c>
      <c r="G14" s="70" t="s">
        <v>406</v>
      </c>
      <c r="H14" s="70" t="s">
        <v>404</v>
      </c>
      <c r="I14" s="70" t="s">
        <v>407</v>
      </c>
      <c r="J14" s="70" t="s">
        <v>408</v>
      </c>
      <c r="K14" s="103">
        <v>1140</v>
      </c>
      <c r="L14" s="103">
        <f t="shared" si="2"/>
        <v>6840</v>
      </c>
      <c r="M14" s="70" t="s">
        <v>409</v>
      </c>
      <c r="N14" s="70" t="s">
        <v>410</v>
      </c>
      <c r="O14" s="70" t="s">
        <v>411</v>
      </c>
      <c r="P14" s="70" t="s">
        <v>409</v>
      </c>
      <c r="Q14" s="70" t="s">
        <v>412</v>
      </c>
      <c r="R14" s="70" t="s">
        <v>413</v>
      </c>
      <c r="S14" s="103">
        <v>1140</v>
      </c>
      <c r="T14" s="103">
        <f t="shared" si="3"/>
        <v>6840</v>
      </c>
      <c r="U14" s="70"/>
    </row>
    <row r="15" spans="1:21" ht="23" customHeight="1" x14ac:dyDescent="0.2">
      <c r="A15" s="70">
        <v>12</v>
      </c>
      <c r="B15" s="70" t="s">
        <v>98</v>
      </c>
      <c r="C15" s="78" t="s">
        <v>148</v>
      </c>
      <c r="D15" s="101">
        <v>6</v>
      </c>
      <c r="E15" s="70" t="s">
        <v>414</v>
      </c>
      <c r="F15" s="70" t="s">
        <v>415</v>
      </c>
      <c r="G15" s="70" t="s">
        <v>416</v>
      </c>
      <c r="H15" s="70" t="s">
        <v>414</v>
      </c>
      <c r="I15" s="70" t="s">
        <v>417</v>
      </c>
      <c r="J15" s="70" t="s">
        <v>418</v>
      </c>
      <c r="K15" s="103">
        <v>1960</v>
      </c>
      <c r="L15" s="103">
        <f t="shared" si="2"/>
        <v>11760</v>
      </c>
      <c r="M15" s="70" t="s">
        <v>419</v>
      </c>
      <c r="N15" s="70" t="s">
        <v>420</v>
      </c>
      <c r="O15" s="70" t="s">
        <v>421</v>
      </c>
      <c r="P15" s="70" t="s">
        <v>419</v>
      </c>
      <c r="Q15" s="70" t="s">
        <v>154</v>
      </c>
      <c r="R15" s="70" t="s">
        <v>422</v>
      </c>
      <c r="S15" s="103">
        <v>1960</v>
      </c>
      <c r="T15" s="103">
        <f t="shared" si="3"/>
        <v>11760</v>
      </c>
      <c r="U15" s="70"/>
    </row>
    <row r="16" spans="1:21" ht="23" customHeight="1" x14ac:dyDescent="0.2">
      <c r="A16" s="70">
        <v>13</v>
      </c>
      <c r="B16" s="70" t="s">
        <v>99</v>
      </c>
      <c r="C16" s="78" t="s">
        <v>148</v>
      </c>
      <c r="D16" s="101">
        <v>6</v>
      </c>
      <c r="E16" s="70" t="s">
        <v>329</v>
      </c>
      <c r="F16" s="70" t="s">
        <v>330</v>
      </c>
      <c r="G16" s="70" t="s">
        <v>331</v>
      </c>
      <c r="H16" s="70" t="s">
        <v>329</v>
      </c>
      <c r="I16" s="70" t="s">
        <v>332</v>
      </c>
      <c r="J16" s="70" t="s">
        <v>333</v>
      </c>
      <c r="K16" s="103">
        <v>1310</v>
      </c>
      <c r="L16" s="103">
        <f t="shared" si="2"/>
        <v>7860</v>
      </c>
      <c r="M16" s="70" t="s">
        <v>334</v>
      </c>
      <c r="N16" s="70" t="s">
        <v>335</v>
      </c>
      <c r="O16" s="70" t="s">
        <v>336</v>
      </c>
      <c r="P16" s="70" t="s">
        <v>334</v>
      </c>
      <c r="Q16" s="70" t="s">
        <v>337</v>
      </c>
      <c r="R16" s="70" t="s">
        <v>338</v>
      </c>
      <c r="S16" s="103">
        <v>1310</v>
      </c>
      <c r="T16" s="103">
        <f t="shared" si="3"/>
        <v>7860</v>
      </c>
      <c r="U16" s="70"/>
    </row>
    <row r="17" spans="1:21" ht="23" customHeight="1" x14ac:dyDescent="0.2">
      <c r="A17" s="70">
        <v>14</v>
      </c>
      <c r="B17" s="70" t="s">
        <v>100</v>
      </c>
      <c r="C17" s="78" t="s">
        <v>148</v>
      </c>
      <c r="D17" s="101">
        <v>6</v>
      </c>
      <c r="E17" s="70" t="s">
        <v>423</v>
      </c>
      <c r="F17" s="70" t="s">
        <v>424</v>
      </c>
      <c r="G17" s="70" t="s">
        <v>425</v>
      </c>
      <c r="H17" s="70" t="s">
        <v>423</v>
      </c>
      <c r="I17" s="70" t="s">
        <v>426</v>
      </c>
      <c r="J17" s="70" t="s">
        <v>427</v>
      </c>
      <c r="K17" s="103">
        <v>1250</v>
      </c>
      <c r="L17" s="103">
        <f t="shared" si="2"/>
        <v>7500</v>
      </c>
      <c r="M17" s="70" t="s">
        <v>428</v>
      </c>
      <c r="N17" s="70" t="s">
        <v>429</v>
      </c>
      <c r="O17" s="70" t="s">
        <v>430</v>
      </c>
      <c r="P17" s="70" t="s">
        <v>428</v>
      </c>
      <c r="Q17" s="70" t="s">
        <v>431</v>
      </c>
      <c r="R17" s="70" t="s">
        <v>432</v>
      </c>
      <c r="S17" s="103">
        <v>1250</v>
      </c>
      <c r="T17" s="103">
        <f t="shared" si="3"/>
        <v>7500</v>
      </c>
      <c r="U17" s="70"/>
    </row>
    <row r="18" spans="1:21" ht="23" customHeight="1" x14ac:dyDescent="0.2">
      <c r="A18" s="70">
        <v>15</v>
      </c>
      <c r="B18" s="70" t="s">
        <v>101</v>
      </c>
      <c r="C18" s="78" t="s">
        <v>148</v>
      </c>
      <c r="D18" s="101">
        <v>6</v>
      </c>
      <c r="E18" s="70" t="s">
        <v>433</v>
      </c>
      <c r="F18" s="70" t="s">
        <v>434</v>
      </c>
      <c r="G18" s="70" t="s">
        <v>435</v>
      </c>
      <c r="H18" s="70" t="s">
        <v>433</v>
      </c>
      <c r="I18" s="70" t="s">
        <v>436</v>
      </c>
      <c r="J18" s="70" t="s">
        <v>437</v>
      </c>
      <c r="K18" s="103">
        <v>950</v>
      </c>
      <c r="L18" s="103">
        <f t="shared" si="2"/>
        <v>5700</v>
      </c>
      <c r="M18" s="70" t="s">
        <v>438</v>
      </c>
      <c r="N18" s="70" t="s">
        <v>439</v>
      </c>
      <c r="O18" s="70" t="s">
        <v>158</v>
      </c>
      <c r="P18" s="70" t="s">
        <v>438</v>
      </c>
      <c r="Q18" s="70" t="s">
        <v>440</v>
      </c>
      <c r="R18" s="70" t="s">
        <v>441</v>
      </c>
      <c r="S18" s="103">
        <v>950</v>
      </c>
      <c r="T18" s="103">
        <f t="shared" si="3"/>
        <v>5700</v>
      </c>
      <c r="U18" s="70"/>
    </row>
    <row r="19" spans="1:21" ht="23" customHeight="1" x14ac:dyDescent="0.2">
      <c r="A19" s="70">
        <v>16</v>
      </c>
      <c r="B19" s="70" t="s">
        <v>102</v>
      </c>
      <c r="C19" s="78" t="s">
        <v>148</v>
      </c>
      <c r="D19" s="101">
        <v>6</v>
      </c>
      <c r="E19" s="70"/>
      <c r="F19" s="70"/>
      <c r="G19" s="70"/>
      <c r="H19" s="70"/>
      <c r="I19" s="70"/>
      <c r="J19" s="70"/>
      <c r="K19" s="103"/>
      <c r="L19" s="103">
        <f t="shared" si="2"/>
        <v>0</v>
      </c>
      <c r="M19" s="70"/>
      <c r="N19" s="70"/>
      <c r="O19" s="70"/>
      <c r="P19" s="70"/>
      <c r="Q19" s="70"/>
      <c r="R19" s="70"/>
      <c r="S19" s="103"/>
      <c r="T19" s="103">
        <f>S19*D19</f>
        <v>0</v>
      </c>
      <c r="U19" s="70"/>
    </row>
    <row r="20" spans="1:21" ht="23" customHeight="1" x14ac:dyDescent="0.2">
      <c r="A20" s="70">
        <v>17</v>
      </c>
      <c r="B20" s="70" t="s">
        <v>103</v>
      </c>
      <c r="C20" s="78" t="s">
        <v>148</v>
      </c>
      <c r="D20" s="101">
        <v>6</v>
      </c>
      <c r="E20" s="70" t="s">
        <v>153</v>
      </c>
      <c r="F20" s="70" t="s">
        <v>442</v>
      </c>
      <c r="G20" s="70" t="s">
        <v>443</v>
      </c>
      <c r="H20" s="70" t="s">
        <v>153</v>
      </c>
      <c r="I20" s="70" t="s">
        <v>444</v>
      </c>
      <c r="J20" s="70" t="s">
        <v>155</v>
      </c>
      <c r="K20" s="103">
        <v>1050</v>
      </c>
      <c r="L20" s="103">
        <f t="shared" si="2"/>
        <v>6300</v>
      </c>
      <c r="M20" s="70" t="s">
        <v>150</v>
      </c>
      <c r="N20" s="70" t="s">
        <v>151</v>
      </c>
      <c r="O20" s="70" t="s">
        <v>152</v>
      </c>
      <c r="P20" s="70" t="s">
        <v>150</v>
      </c>
      <c r="Q20" s="70" t="s">
        <v>445</v>
      </c>
      <c r="R20" s="70" t="s">
        <v>446</v>
      </c>
      <c r="S20" s="103">
        <v>1050</v>
      </c>
      <c r="T20" s="103">
        <f t="shared" si="3"/>
        <v>6300</v>
      </c>
      <c r="U20" s="70"/>
    </row>
    <row r="21" spans="1:21" ht="23" customHeight="1" x14ac:dyDescent="0.2">
      <c r="A21" s="70">
        <v>18</v>
      </c>
      <c r="B21" s="70" t="s">
        <v>104</v>
      </c>
      <c r="C21" s="78" t="s">
        <v>148</v>
      </c>
      <c r="D21" s="101">
        <v>6</v>
      </c>
      <c r="E21" s="410" t="s">
        <v>715</v>
      </c>
      <c r="F21" s="411"/>
      <c r="G21" s="411"/>
      <c r="H21" s="411"/>
      <c r="I21" s="411"/>
      <c r="J21" s="412"/>
      <c r="K21" s="103">
        <v>71</v>
      </c>
      <c r="L21" s="103">
        <f t="shared" si="2"/>
        <v>426</v>
      </c>
      <c r="M21" s="410" t="s">
        <v>714</v>
      </c>
      <c r="N21" s="411"/>
      <c r="O21" s="411"/>
      <c r="P21" s="411"/>
      <c r="Q21" s="411"/>
      <c r="R21" s="412"/>
      <c r="S21" s="103">
        <v>71</v>
      </c>
      <c r="T21" s="103">
        <f>S21*D21</f>
        <v>426</v>
      </c>
      <c r="U21" s="70"/>
    </row>
    <row r="22" spans="1:21" ht="23" customHeight="1" x14ac:dyDescent="0.2">
      <c r="A22" s="70">
        <v>19</v>
      </c>
      <c r="B22" s="70" t="s">
        <v>105</v>
      </c>
      <c r="C22" s="78" t="s">
        <v>148</v>
      </c>
      <c r="D22" s="101">
        <v>6</v>
      </c>
      <c r="E22" s="410" t="s">
        <v>715</v>
      </c>
      <c r="F22" s="411"/>
      <c r="G22" s="411"/>
      <c r="H22" s="411"/>
      <c r="I22" s="411"/>
      <c r="J22" s="412"/>
      <c r="K22" s="103">
        <v>123</v>
      </c>
      <c r="L22" s="103">
        <f t="shared" si="2"/>
        <v>738</v>
      </c>
      <c r="M22" s="410" t="s">
        <v>714</v>
      </c>
      <c r="N22" s="411"/>
      <c r="O22" s="411"/>
      <c r="P22" s="411"/>
      <c r="Q22" s="411"/>
      <c r="R22" s="412"/>
      <c r="S22" s="103">
        <v>123</v>
      </c>
      <c r="T22" s="103">
        <f>S22*D22</f>
        <v>738</v>
      </c>
      <c r="U22" s="70"/>
    </row>
    <row r="23" spans="1:21" ht="23" customHeight="1" x14ac:dyDescent="0.2">
      <c r="A23" s="70">
        <v>20</v>
      </c>
      <c r="B23" s="70" t="s">
        <v>106</v>
      </c>
      <c r="C23" s="78" t="s">
        <v>148</v>
      </c>
      <c r="D23" s="101">
        <v>6</v>
      </c>
      <c r="E23" s="70" t="s">
        <v>447</v>
      </c>
      <c r="F23" s="70" t="s">
        <v>448</v>
      </c>
      <c r="G23" s="70" t="s">
        <v>449</v>
      </c>
      <c r="H23" s="70" t="s">
        <v>447</v>
      </c>
      <c r="I23" s="70" t="s">
        <v>450</v>
      </c>
      <c r="J23" s="70" t="s">
        <v>451</v>
      </c>
      <c r="K23" s="103">
        <v>930</v>
      </c>
      <c r="L23" s="103">
        <f>D23*K23</f>
        <v>5580</v>
      </c>
      <c r="M23" s="70" t="s">
        <v>452</v>
      </c>
      <c r="N23" s="70" t="s">
        <v>453</v>
      </c>
      <c r="O23" s="70" t="s">
        <v>454</v>
      </c>
      <c r="P23" s="70" t="s">
        <v>452</v>
      </c>
      <c r="Q23" s="70" t="s">
        <v>455</v>
      </c>
      <c r="R23" s="70" t="s">
        <v>456</v>
      </c>
      <c r="S23" s="103">
        <v>930</v>
      </c>
      <c r="T23" s="103">
        <f>S23*D23</f>
        <v>5580</v>
      </c>
      <c r="U23" s="70"/>
    </row>
    <row r="24" spans="1:21" ht="23" customHeight="1" x14ac:dyDescent="0.2">
      <c r="A24" s="70">
        <v>21</v>
      </c>
      <c r="B24" s="70" t="s">
        <v>107</v>
      </c>
      <c r="C24" s="78" t="s">
        <v>148</v>
      </c>
      <c r="D24" s="101">
        <v>6</v>
      </c>
      <c r="E24" s="70" t="s">
        <v>364</v>
      </c>
      <c r="F24" s="70" t="s">
        <v>365</v>
      </c>
      <c r="G24" s="70" t="s">
        <v>366</v>
      </c>
      <c r="H24" s="70" t="s">
        <v>364</v>
      </c>
      <c r="I24" s="70" t="s">
        <v>367</v>
      </c>
      <c r="J24" s="70" t="s">
        <v>368</v>
      </c>
      <c r="K24" s="103">
        <v>980</v>
      </c>
      <c r="L24" s="103">
        <f t="shared" ref="L24:L44" si="4">D24*K24</f>
        <v>5880</v>
      </c>
      <c r="M24" s="70" t="s">
        <v>369</v>
      </c>
      <c r="N24" s="70" t="s">
        <v>370</v>
      </c>
      <c r="O24" s="70" t="s">
        <v>371</v>
      </c>
      <c r="P24" s="70" t="s">
        <v>369</v>
      </c>
      <c r="Q24" s="70" t="s">
        <v>372</v>
      </c>
      <c r="R24" s="70" t="s">
        <v>373</v>
      </c>
      <c r="S24" s="103">
        <v>980</v>
      </c>
      <c r="T24" s="103">
        <f t="shared" ref="T24:T44" si="5">S24*D24</f>
        <v>5880</v>
      </c>
      <c r="U24" s="70"/>
    </row>
    <row r="25" spans="1:21" ht="23" customHeight="1" x14ac:dyDescent="0.2">
      <c r="A25" s="70">
        <v>22</v>
      </c>
      <c r="B25" s="70" t="s">
        <v>108</v>
      </c>
      <c r="C25" s="78" t="s">
        <v>148</v>
      </c>
      <c r="D25" s="101">
        <v>6</v>
      </c>
      <c r="E25" s="70" t="s">
        <v>457</v>
      </c>
      <c r="F25" s="70" t="s">
        <v>458</v>
      </c>
      <c r="G25" s="70" t="s">
        <v>459</v>
      </c>
      <c r="H25" s="70" t="s">
        <v>457</v>
      </c>
      <c r="I25" s="70" t="s">
        <v>460</v>
      </c>
      <c r="J25" s="70" t="s">
        <v>461</v>
      </c>
      <c r="K25" s="103">
        <v>2710</v>
      </c>
      <c r="L25" s="103">
        <f t="shared" si="4"/>
        <v>16260</v>
      </c>
      <c r="M25" s="70" t="s">
        <v>462</v>
      </c>
      <c r="N25" s="70" t="s">
        <v>463</v>
      </c>
      <c r="O25" s="70" t="s">
        <v>464</v>
      </c>
      <c r="P25" s="70" t="s">
        <v>462</v>
      </c>
      <c r="Q25" s="70" t="s">
        <v>465</v>
      </c>
      <c r="R25" s="70" t="s">
        <v>466</v>
      </c>
      <c r="S25" s="103">
        <v>2710</v>
      </c>
      <c r="T25" s="103">
        <f t="shared" si="5"/>
        <v>16260</v>
      </c>
      <c r="U25" s="70"/>
    </row>
    <row r="26" spans="1:21" ht="23" customHeight="1" x14ac:dyDescent="0.2">
      <c r="A26" s="70">
        <v>23</v>
      </c>
      <c r="B26" s="70" t="s">
        <v>109</v>
      </c>
      <c r="C26" s="78" t="s">
        <v>148</v>
      </c>
      <c r="D26" s="101">
        <v>6</v>
      </c>
      <c r="E26" s="70" t="s">
        <v>467</v>
      </c>
      <c r="F26" s="70" t="s">
        <v>468</v>
      </c>
      <c r="G26" s="70" t="s">
        <v>469</v>
      </c>
      <c r="H26" s="70" t="s">
        <v>467</v>
      </c>
      <c r="I26" s="70" t="s">
        <v>470</v>
      </c>
      <c r="J26" s="70" t="s">
        <v>471</v>
      </c>
      <c r="K26" s="103">
        <v>830</v>
      </c>
      <c r="L26" s="103">
        <f t="shared" si="4"/>
        <v>4980</v>
      </c>
      <c r="M26" s="70" t="s">
        <v>472</v>
      </c>
      <c r="N26" s="70" t="s">
        <v>473</v>
      </c>
      <c r="O26" s="70" t="s">
        <v>474</v>
      </c>
      <c r="P26" s="70" t="s">
        <v>472</v>
      </c>
      <c r="Q26" s="70" t="s">
        <v>475</v>
      </c>
      <c r="R26" s="70" t="s">
        <v>476</v>
      </c>
      <c r="S26" s="103">
        <v>830</v>
      </c>
      <c r="T26" s="103">
        <f t="shared" si="5"/>
        <v>4980</v>
      </c>
      <c r="U26" s="70"/>
    </row>
    <row r="27" spans="1:21" ht="23" customHeight="1" x14ac:dyDescent="0.2">
      <c r="A27" s="70">
        <v>24</v>
      </c>
      <c r="B27" s="70" t="s">
        <v>110</v>
      </c>
      <c r="C27" s="78" t="s">
        <v>148</v>
      </c>
      <c r="D27" s="101">
        <v>6</v>
      </c>
      <c r="E27" s="70" t="s">
        <v>477</v>
      </c>
      <c r="F27" s="70" t="s">
        <v>478</v>
      </c>
      <c r="G27" s="70" t="s">
        <v>479</v>
      </c>
      <c r="H27" s="70" t="s">
        <v>477</v>
      </c>
      <c r="I27" s="70" t="s">
        <v>480</v>
      </c>
      <c r="J27" s="70" t="s">
        <v>481</v>
      </c>
      <c r="K27" s="103">
        <v>1640</v>
      </c>
      <c r="L27" s="103">
        <f t="shared" si="4"/>
        <v>9840</v>
      </c>
      <c r="M27" s="70" t="s">
        <v>482</v>
      </c>
      <c r="N27" s="70" t="s">
        <v>483</v>
      </c>
      <c r="O27" s="70" t="s">
        <v>484</v>
      </c>
      <c r="P27" s="70" t="s">
        <v>482</v>
      </c>
      <c r="Q27" s="70" t="s">
        <v>485</v>
      </c>
      <c r="R27" s="70" t="s">
        <v>486</v>
      </c>
      <c r="S27" s="103">
        <v>1640</v>
      </c>
      <c r="T27" s="103">
        <f t="shared" si="5"/>
        <v>9840</v>
      </c>
      <c r="U27" s="70"/>
    </row>
    <row r="28" spans="1:21" ht="23" customHeight="1" x14ac:dyDescent="0.2">
      <c r="A28" s="70">
        <v>25</v>
      </c>
      <c r="B28" s="70" t="s">
        <v>111</v>
      </c>
      <c r="C28" s="78" t="s">
        <v>148</v>
      </c>
      <c r="D28" s="101">
        <v>6</v>
      </c>
      <c r="E28" s="70" t="s">
        <v>487</v>
      </c>
      <c r="F28" s="70" t="s">
        <v>453</v>
      </c>
      <c r="G28" s="70" t="s">
        <v>488</v>
      </c>
      <c r="H28" s="70" t="s">
        <v>487</v>
      </c>
      <c r="I28" s="70" t="s">
        <v>489</v>
      </c>
      <c r="J28" s="70" t="s">
        <v>490</v>
      </c>
      <c r="K28" s="103">
        <v>990</v>
      </c>
      <c r="L28" s="103">
        <f t="shared" si="4"/>
        <v>5940</v>
      </c>
      <c r="M28" s="70" t="s">
        <v>491</v>
      </c>
      <c r="N28" s="70" t="s">
        <v>492</v>
      </c>
      <c r="O28" s="70" t="s">
        <v>493</v>
      </c>
      <c r="P28" s="70" t="s">
        <v>491</v>
      </c>
      <c r="Q28" s="70" t="s">
        <v>494</v>
      </c>
      <c r="R28" s="70" t="s">
        <v>495</v>
      </c>
      <c r="S28" s="103">
        <v>990</v>
      </c>
      <c r="T28" s="103">
        <f t="shared" si="5"/>
        <v>5940</v>
      </c>
      <c r="U28" s="70"/>
    </row>
    <row r="29" spans="1:21" ht="23" customHeight="1" x14ac:dyDescent="0.2">
      <c r="A29" s="70">
        <v>26</v>
      </c>
      <c r="B29" s="70" t="s">
        <v>112</v>
      </c>
      <c r="C29" s="78" t="s">
        <v>148</v>
      </c>
      <c r="D29" s="101">
        <v>6</v>
      </c>
      <c r="E29" s="70" t="s">
        <v>496</v>
      </c>
      <c r="F29" s="70" t="s">
        <v>497</v>
      </c>
      <c r="G29" s="70" t="s">
        <v>498</v>
      </c>
      <c r="H29" s="70" t="s">
        <v>496</v>
      </c>
      <c r="I29" s="70" t="s">
        <v>499</v>
      </c>
      <c r="J29" s="70" t="s">
        <v>500</v>
      </c>
      <c r="K29" s="103">
        <v>930</v>
      </c>
      <c r="L29" s="103">
        <f t="shared" si="4"/>
        <v>5580</v>
      </c>
      <c r="M29" s="70" t="s">
        <v>501</v>
      </c>
      <c r="N29" s="70" t="s">
        <v>502</v>
      </c>
      <c r="O29" s="70" t="s">
        <v>149</v>
      </c>
      <c r="P29" s="70"/>
      <c r="Q29" s="70"/>
      <c r="R29" s="70"/>
      <c r="S29" s="103">
        <v>930</v>
      </c>
      <c r="T29" s="103">
        <f t="shared" si="5"/>
        <v>5580</v>
      </c>
      <c r="U29" s="70"/>
    </row>
    <row r="30" spans="1:21" ht="23" customHeight="1" x14ac:dyDescent="0.2">
      <c r="A30" s="70">
        <v>27</v>
      </c>
      <c r="B30" s="70" t="s">
        <v>113</v>
      </c>
      <c r="C30" s="78" t="s">
        <v>148</v>
      </c>
      <c r="D30" s="101">
        <v>6</v>
      </c>
      <c r="E30" s="70" t="s">
        <v>503</v>
      </c>
      <c r="F30" s="70" t="s">
        <v>504</v>
      </c>
      <c r="G30" s="70" t="s">
        <v>505</v>
      </c>
      <c r="H30" s="70" t="s">
        <v>503</v>
      </c>
      <c r="I30" s="70" t="s">
        <v>506</v>
      </c>
      <c r="J30" s="70" t="s">
        <v>507</v>
      </c>
      <c r="K30" s="103">
        <v>1530</v>
      </c>
      <c r="L30" s="103">
        <f t="shared" si="4"/>
        <v>9180</v>
      </c>
      <c r="M30" s="70" t="s">
        <v>508</v>
      </c>
      <c r="N30" s="70" t="s">
        <v>509</v>
      </c>
      <c r="O30" s="70" t="s">
        <v>510</v>
      </c>
      <c r="P30" s="70" t="s">
        <v>508</v>
      </c>
      <c r="Q30" s="70" t="s">
        <v>511</v>
      </c>
      <c r="R30" s="70" t="s">
        <v>512</v>
      </c>
      <c r="S30" s="103">
        <v>1530</v>
      </c>
      <c r="T30" s="103">
        <f t="shared" si="5"/>
        <v>9180</v>
      </c>
      <c r="U30" s="70"/>
    </row>
    <row r="31" spans="1:21" ht="23" customHeight="1" x14ac:dyDescent="0.2">
      <c r="A31" s="70">
        <v>28</v>
      </c>
      <c r="B31" s="70" t="s">
        <v>114</v>
      </c>
      <c r="C31" s="78" t="s">
        <v>148</v>
      </c>
      <c r="D31" s="101">
        <v>6</v>
      </c>
      <c r="E31" s="70" t="s">
        <v>513</v>
      </c>
      <c r="F31" s="70" t="s">
        <v>514</v>
      </c>
      <c r="G31" s="70" t="s">
        <v>515</v>
      </c>
      <c r="H31" s="70" t="s">
        <v>513</v>
      </c>
      <c r="I31" s="70" t="s">
        <v>516</v>
      </c>
      <c r="J31" s="70" t="s">
        <v>517</v>
      </c>
      <c r="K31" s="103">
        <v>1240</v>
      </c>
      <c r="L31" s="103">
        <f t="shared" si="4"/>
        <v>7440</v>
      </c>
      <c r="M31" s="70" t="s">
        <v>518</v>
      </c>
      <c r="N31" s="70" t="s">
        <v>468</v>
      </c>
      <c r="O31" s="70" t="s">
        <v>519</v>
      </c>
      <c r="P31" s="70" t="s">
        <v>518</v>
      </c>
      <c r="Q31" s="70" t="s">
        <v>520</v>
      </c>
      <c r="R31" s="70" t="s">
        <v>521</v>
      </c>
      <c r="S31" s="103">
        <v>1240</v>
      </c>
      <c r="T31" s="103">
        <f t="shared" si="5"/>
        <v>7440</v>
      </c>
      <c r="U31" s="70"/>
    </row>
    <row r="32" spans="1:21" ht="23" customHeight="1" x14ac:dyDescent="0.2">
      <c r="A32" s="70">
        <v>29</v>
      </c>
      <c r="B32" s="70" t="s">
        <v>115</v>
      </c>
      <c r="C32" s="78" t="s">
        <v>148</v>
      </c>
      <c r="D32" s="101">
        <v>6</v>
      </c>
      <c r="E32" s="70" t="s">
        <v>522</v>
      </c>
      <c r="F32" s="70" t="s">
        <v>463</v>
      </c>
      <c r="G32" s="70" t="s">
        <v>523</v>
      </c>
      <c r="H32" s="70" t="s">
        <v>522</v>
      </c>
      <c r="I32" s="70" t="s">
        <v>524</v>
      </c>
      <c r="J32" s="70" t="s">
        <v>525</v>
      </c>
      <c r="K32" s="103">
        <v>1180</v>
      </c>
      <c r="L32" s="103">
        <f t="shared" si="4"/>
        <v>7080</v>
      </c>
      <c r="M32" s="70" t="s">
        <v>526</v>
      </c>
      <c r="N32" s="70" t="s">
        <v>527</v>
      </c>
      <c r="O32" s="70" t="s">
        <v>528</v>
      </c>
      <c r="P32" s="70" t="s">
        <v>526</v>
      </c>
      <c r="Q32" s="70" t="s">
        <v>529</v>
      </c>
      <c r="R32" s="70" t="s">
        <v>530</v>
      </c>
      <c r="S32" s="103">
        <v>1180</v>
      </c>
      <c r="T32" s="103">
        <f t="shared" si="5"/>
        <v>7080</v>
      </c>
      <c r="U32" s="70"/>
    </row>
    <row r="33" spans="1:21" ht="23" customHeight="1" x14ac:dyDescent="0.2">
      <c r="A33" s="70">
        <v>30</v>
      </c>
      <c r="B33" s="70" t="s">
        <v>116</v>
      </c>
      <c r="C33" s="78" t="s">
        <v>148</v>
      </c>
      <c r="D33" s="101">
        <v>6</v>
      </c>
      <c r="E33" s="70" t="s">
        <v>531</v>
      </c>
      <c r="F33" s="70" t="s">
        <v>532</v>
      </c>
      <c r="G33" s="70" t="s">
        <v>533</v>
      </c>
      <c r="H33" s="70" t="s">
        <v>531</v>
      </c>
      <c r="I33" s="70" t="s">
        <v>534</v>
      </c>
      <c r="J33" s="70" t="s">
        <v>535</v>
      </c>
      <c r="K33" s="103">
        <v>1090</v>
      </c>
      <c r="L33" s="103">
        <f t="shared" si="4"/>
        <v>6540</v>
      </c>
      <c r="M33" s="70" t="s">
        <v>536</v>
      </c>
      <c r="N33" s="70" t="s">
        <v>537</v>
      </c>
      <c r="O33" s="70" t="s">
        <v>538</v>
      </c>
      <c r="P33" s="70" t="s">
        <v>536</v>
      </c>
      <c r="Q33" s="70" t="s">
        <v>539</v>
      </c>
      <c r="R33" s="70" t="s">
        <v>540</v>
      </c>
      <c r="S33" s="103">
        <v>1090</v>
      </c>
      <c r="T33" s="103">
        <f t="shared" si="5"/>
        <v>6540</v>
      </c>
      <c r="U33" s="70"/>
    </row>
    <row r="34" spans="1:21" ht="23" customHeight="1" x14ac:dyDescent="0.2">
      <c r="A34" s="70">
        <v>31</v>
      </c>
      <c r="B34" s="70" t="s">
        <v>117</v>
      </c>
      <c r="C34" s="78" t="s">
        <v>148</v>
      </c>
      <c r="D34" s="101">
        <v>6</v>
      </c>
      <c r="E34" s="70" t="s">
        <v>541</v>
      </c>
      <c r="F34" s="70" t="s">
        <v>542</v>
      </c>
      <c r="G34" s="71" t="s">
        <v>543</v>
      </c>
      <c r="H34" s="70" t="s">
        <v>541</v>
      </c>
      <c r="I34" s="70" t="s">
        <v>544</v>
      </c>
      <c r="J34" s="70" t="s">
        <v>545</v>
      </c>
      <c r="K34" s="103">
        <v>1110</v>
      </c>
      <c r="L34" s="103">
        <f t="shared" si="4"/>
        <v>6660</v>
      </c>
      <c r="M34" s="70" t="s">
        <v>546</v>
      </c>
      <c r="N34" s="70" t="s">
        <v>547</v>
      </c>
      <c r="O34" s="71" t="s">
        <v>548</v>
      </c>
      <c r="P34" s="70" t="s">
        <v>546</v>
      </c>
      <c r="Q34" s="70" t="s">
        <v>549</v>
      </c>
      <c r="R34" s="70" t="s">
        <v>550</v>
      </c>
      <c r="S34" s="103">
        <v>1110</v>
      </c>
      <c r="T34" s="103">
        <f t="shared" si="5"/>
        <v>6660</v>
      </c>
      <c r="U34" s="70"/>
    </row>
    <row r="35" spans="1:21" ht="23" customHeight="1" x14ac:dyDescent="0.2">
      <c r="A35" s="70">
        <v>32</v>
      </c>
      <c r="B35" s="70" t="s">
        <v>118</v>
      </c>
      <c r="C35" s="78" t="s">
        <v>148</v>
      </c>
      <c r="D35" s="101">
        <v>6</v>
      </c>
      <c r="E35" s="70" t="s">
        <v>551</v>
      </c>
      <c r="F35" s="70" t="s">
        <v>552</v>
      </c>
      <c r="G35" s="70" t="s">
        <v>553</v>
      </c>
      <c r="H35" s="70" t="s">
        <v>551</v>
      </c>
      <c r="I35" s="70" t="s">
        <v>554</v>
      </c>
      <c r="J35" s="70" t="s">
        <v>555</v>
      </c>
      <c r="K35" s="103">
        <v>3150</v>
      </c>
      <c r="L35" s="103">
        <f t="shared" si="4"/>
        <v>18900</v>
      </c>
      <c r="M35" s="70" t="s">
        <v>556</v>
      </c>
      <c r="N35" s="70" t="s">
        <v>557</v>
      </c>
      <c r="O35" s="70" t="s">
        <v>558</v>
      </c>
      <c r="P35" s="70" t="s">
        <v>556</v>
      </c>
      <c r="Q35" s="70" t="s">
        <v>559</v>
      </c>
      <c r="R35" s="70" t="s">
        <v>560</v>
      </c>
      <c r="S35" s="103">
        <v>3150</v>
      </c>
      <c r="T35" s="103">
        <f t="shared" si="5"/>
        <v>18900</v>
      </c>
      <c r="U35" s="70"/>
    </row>
    <row r="36" spans="1:21" ht="23" customHeight="1" x14ac:dyDescent="0.2">
      <c r="A36" s="70">
        <v>33</v>
      </c>
      <c r="B36" s="70" t="s">
        <v>119</v>
      </c>
      <c r="C36" s="78" t="s">
        <v>148</v>
      </c>
      <c r="D36" s="101">
        <v>6</v>
      </c>
      <c r="E36" s="70" t="s">
        <v>561</v>
      </c>
      <c r="F36" s="70" t="s">
        <v>562</v>
      </c>
      <c r="G36" s="70" t="s">
        <v>563</v>
      </c>
      <c r="H36" s="70" t="s">
        <v>561</v>
      </c>
      <c r="I36" s="70" t="s">
        <v>564</v>
      </c>
      <c r="J36" s="70" t="s">
        <v>565</v>
      </c>
      <c r="K36" s="103">
        <v>2190</v>
      </c>
      <c r="L36" s="103">
        <f t="shared" si="4"/>
        <v>13140</v>
      </c>
      <c r="M36" s="70" t="s">
        <v>566</v>
      </c>
      <c r="N36" s="68" t="s">
        <v>567</v>
      </c>
      <c r="O36" s="68" t="s">
        <v>568</v>
      </c>
      <c r="P36" s="70" t="s">
        <v>566</v>
      </c>
      <c r="Q36" s="70" t="s">
        <v>569</v>
      </c>
      <c r="R36" s="70" t="s">
        <v>570</v>
      </c>
      <c r="S36" s="103">
        <v>2190</v>
      </c>
      <c r="T36" s="103">
        <f t="shared" si="5"/>
        <v>13140</v>
      </c>
      <c r="U36" s="70"/>
    </row>
    <row r="37" spans="1:21" ht="23" customHeight="1" x14ac:dyDescent="0.2">
      <c r="A37" s="70">
        <v>34</v>
      </c>
      <c r="B37" s="70" t="s">
        <v>120</v>
      </c>
      <c r="C37" s="78" t="s">
        <v>148</v>
      </c>
      <c r="D37" s="101">
        <v>6</v>
      </c>
      <c r="E37" s="70" t="s">
        <v>571</v>
      </c>
      <c r="F37" s="70" t="s">
        <v>405</v>
      </c>
      <c r="G37" s="70" t="s">
        <v>572</v>
      </c>
      <c r="H37" s="70" t="s">
        <v>571</v>
      </c>
      <c r="I37" s="70" t="s">
        <v>573</v>
      </c>
      <c r="J37" s="70" t="s">
        <v>574</v>
      </c>
      <c r="K37" s="103">
        <v>2350</v>
      </c>
      <c r="L37" s="103">
        <f t="shared" si="4"/>
        <v>14100</v>
      </c>
      <c r="M37" s="70" t="s">
        <v>575</v>
      </c>
      <c r="N37" s="70" t="s">
        <v>576</v>
      </c>
      <c r="O37" s="70" t="s">
        <v>577</v>
      </c>
      <c r="P37" s="70" t="s">
        <v>575</v>
      </c>
      <c r="Q37" s="70" t="s">
        <v>578</v>
      </c>
      <c r="R37" s="70" t="s">
        <v>579</v>
      </c>
      <c r="S37" s="103">
        <v>2350</v>
      </c>
      <c r="T37" s="103">
        <f t="shared" si="5"/>
        <v>14100</v>
      </c>
      <c r="U37" s="70"/>
    </row>
    <row r="38" spans="1:21" ht="23" customHeight="1" x14ac:dyDescent="0.2">
      <c r="A38" s="70">
        <v>35</v>
      </c>
      <c r="B38" s="70" t="s">
        <v>121</v>
      </c>
      <c r="C38" s="78" t="s">
        <v>148</v>
      </c>
      <c r="D38" s="101">
        <v>6</v>
      </c>
      <c r="E38" s="70" t="s">
        <v>580</v>
      </c>
      <c r="F38" s="70" t="s">
        <v>527</v>
      </c>
      <c r="G38" s="70" t="s">
        <v>581</v>
      </c>
      <c r="H38" s="70" t="s">
        <v>580</v>
      </c>
      <c r="I38" s="70" t="s">
        <v>582</v>
      </c>
      <c r="J38" s="70" t="s">
        <v>583</v>
      </c>
      <c r="K38" s="103">
        <v>1980</v>
      </c>
      <c r="L38" s="103">
        <f t="shared" si="4"/>
        <v>11880</v>
      </c>
      <c r="M38" s="70" t="s">
        <v>584</v>
      </c>
      <c r="N38" s="70" t="s">
        <v>514</v>
      </c>
      <c r="O38" s="70" t="s">
        <v>585</v>
      </c>
      <c r="P38" s="70" t="s">
        <v>584</v>
      </c>
      <c r="Q38" s="70" t="s">
        <v>586</v>
      </c>
      <c r="R38" s="70" t="s">
        <v>587</v>
      </c>
      <c r="S38" s="103">
        <v>1980</v>
      </c>
      <c r="T38" s="103">
        <f t="shared" si="5"/>
        <v>11880</v>
      </c>
      <c r="U38" s="70"/>
    </row>
    <row r="39" spans="1:21" ht="23" customHeight="1" x14ac:dyDescent="0.2">
      <c r="A39" s="70">
        <v>36</v>
      </c>
      <c r="B39" s="70" t="s">
        <v>122</v>
      </c>
      <c r="C39" s="78" t="s">
        <v>148</v>
      </c>
      <c r="D39" s="101">
        <v>6</v>
      </c>
      <c r="E39" s="70" t="s">
        <v>588</v>
      </c>
      <c r="F39" s="70" t="s">
        <v>589</v>
      </c>
      <c r="G39" s="70" t="s">
        <v>590</v>
      </c>
      <c r="H39" s="70"/>
      <c r="I39" s="70"/>
      <c r="J39" s="70"/>
      <c r="K39" s="103">
        <v>860</v>
      </c>
      <c r="L39" s="103">
        <f t="shared" si="4"/>
        <v>5160</v>
      </c>
      <c r="M39" s="70" t="s">
        <v>591</v>
      </c>
      <c r="N39" s="70" t="s">
        <v>592</v>
      </c>
      <c r="O39" s="70" t="s">
        <v>593</v>
      </c>
      <c r="P39" s="70"/>
      <c r="Q39" s="70"/>
      <c r="R39" s="70"/>
      <c r="S39" s="103">
        <v>860</v>
      </c>
      <c r="T39" s="103">
        <f t="shared" si="5"/>
        <v>5160</v>
      </c>
      <c r="U39" s="70"/>
    </row>
    <row r="40" spans="1:21" ht="23" customHeight="1" x14ac:dyDescent="0.2">
      <c r="A40" s="70">
        <v>37</v>
      </c>
      <c r="B40" s="70" t="s">
        <v>123</v>
      </c>
      <c r="C40" s="78" t="s">
        <v>148</v>
      </c>
      <c r="D40" s="101">
        <v>6</v>
      </c>
      <c r="E40" s="70" t="s">
        <v>594</v>
      </c>
      <c r="F40" s="70" t="s">
        <v>595</v>
      </c>
      <c r="G40" s="70" t="s">
        <v>156</v>
      </c>
      <c r="H40" s="70" t="s">
        <v>594</v>
      </c>
      <c r="I40" s="70" t="s">
        <v>596</v>
      </c>
      <c r="J40" s="70" t="s">
        <v>597</v>
      </c>
      <c r="K40" s="103">
        <v>1430</v>
      </c>
      <c r="L40" s="103">
        <f t="shared" si="4"/>
        <v>8580</v>
      </c>
      <c r="M40" s="70" t="s">
        <v>598</v>
      </c>
      <c r="N40" s="70" t="s">
        <v>599</v>
      </c>
      <c r="O40" s="70" t="s">
        <v>600</v>
      </c>
      <c r="P40" s="70" t="s">
        <v>598</v>
      </c>
      <c r="Q40" s="70" t="s">
        <v>601</v>
      </c>
      <c r="R40" s="70" t="s">
        <v>602</v>
      </c>
      <c r="S40" s="103">
        <v>1430</v>
      </c>
      <c r="T40" s="103">
        <f t="shared" si="5"/>
        <v>8580</v>
      </c>
      <c r="U40" s="70"/>
    </row>
    <row r="41" spans="1:21" ht="23" customHeight="1" x14ac:dyDescent="0.2">
      <c r="A41" s="70">
        <v>38</v>
      </c>
      <c r="B41" s="70" t="s">
        <v>124</v>
      </c>
      <c r="C41" s="78" t="s">
        <v>148</v>
      </c>
      <c r="D41" s="101">
        <v>6</v>
      </c>
      <c r="E41" s="70" t="s">
        <v>603</v>
      </c>
      <c r="F41" s="70" t="s">
        <v>604</v>
      </c>
      <c r="G41" s="70" t="s">
        <v>605</v>
      </c>
      <c r="H41" s="70" t="s">
        <v>603</v>
      </c>
      <c r="I41" s="70" t="s">
        <v>606</v>
      </c>
      <c r="J41" s="70" t="s">
        <v>607</v>
      </c>
      <c r="K41" s="103">
        <v>1600</v>
      </c>
      <c r="L41" s="103">
        <f t="shared" si="4"/>
        <v>9600</v>
      </c>
      <c r="M41" s="70" t="s">
        <v>608</v>
      </c>
      <c r="N41" s="70" t="s">
        <v>609</v>
      </c>
      <c r="O41" s="70" t="s">
        <v>610</v>
      </c>
      <c r="P41" s="70" t="s">
        <v>608</v>
      </c>
      <c r="Q41" s="70" t="s">
        <v>611</v>
      </c>
      <c r="R41" s="70" t="s">
        <v>612</v>
      </c>
      <c r="S41" s="103">
        <v>1600</v>
      </c>
      <c r="T41" s="103">
        <f t="shared" si="5"/>
        <v>9600</v>
      </c>
      <c r="U41" s="70"/>
    </row>
    <row r="42" spans="1:21" ht="23" customHeight="1" x14ac:dyDescent="0.2">
      <c r="A42" s="70">
        <v>39</v>
      </c>
      <c r="B42" s="70" t="s">
        <v>125</v>
      </c>
      <c r="C42" s="78" t="s">
        <v>148</v>
      </c>
      <c r="D42" s="101">
        <v>6</v>
      </c>
      <c r="E42" s="70" t="s">
        <v>613</v>
      </c>
      <c r="F42" s="70" t="s">
        <v>614</v>
      </c>
      <c r="G42" s="70" t="s">
        <v>615</v>
      </c>
      <c r="H42" s="70" t="s">
        <v>613</v>
      </c>
      <c r="I42" s="70" t="s">
        <v>616</v>
      </c>
      <c r="J42" s="70" t="s">
        <v>617</v>
      </c>
      <c r="K42" s="103">
        <v>1410</v>
      </c>
      <c r="L42" s="103">
        <f t="shared" si="4"/>
        <v>8460</v>
      </c>
      <c r="M42" s="70" t="s">
        <v>618</v>
      </c>
      <c r="N42" s="70" t="s">
        <v>619</v>
      </c>
      <c r="O42" s="70" t="s">
        <v>620</v>
      </c>
      <c r="P42" s="70" t="s">
        <v>618</v>
      </c>
      <c r="Q42" s="70" t="s">
        <v>621</v>
      </c>
      <c r="R42" s="70" t="s">
        <v>519</v>
      </c>
      <c r="S42" s="103">
        <v>1410</v>
      </c>
      <c r="T42" s="103">
        <f t="shared" si="5"/>
        <v>8460</v>
      </c>
      <c r="U42" s="70"/>
    </row>
    <row r="43" spans="1:21" ht="23" customHeight="1" x14ac:dyDescent="0.2">
      <c r="A43" s="70">
        <v>40</v>
      </c>
      <c r="B43" s="70" t="s">
        <v>126</v>
      </c>
      <c r="C43" s="78" t="s">
        <v>148</v>
      </c>
      <c r="D43" s="101">
        <v>6</v>
      </c>
      <c r="E43" s="70" t="s">
        <v>622</v>
      </c>
      <c r="F43" s="70" t="s">
        <v>623</v>
      </c>
      <c r="G43" s="70" t="s">
        <v>624</v>
      </c>
      <c r="H43" s="70" t="s">
        <v>622</v>
      </c>
      <c r="I43" s="70" t="s">
        <v>625</v>
      </c>
      <c r="J43" s="70" t="s">
        <v>626</v>
      </c>
      <c r="K43" s="103">
        <v>1230</v>
      </c>
      <c r="L43" s="103">
        <f t="shared" si="4"/>
        <v>7380</v>
      </c>
      <c r="M43" s="70" t="s">
        <v>627</v>
      </c>
      <c r="N43" s="70" t="s">
        <v>385</v>
      </c>
      <c r="O43" s="70" t="s">
        <v>628</v>
      </c>
      <c r="P43" s="70" t="s">
        <v>627</v>
      </c>
      <c r="Q43" s="70" t="s">
        <v>629</v>
      </c>
      <c r="R43" s="70" t="s">
        <v>630</v>
      </c>
      <c r="S43" s="103">
        <v>1230</v>
      </c>
      <c r="T43" s="103">
        <f t="shared" si="5"/>
        <v>7380</v>
      </c>
      <c r="U43" s="70"/>
    </row>
    <row r="44" spans="1:21" ht="23" customHeight="1" x14ac:dyDescent="0.2">
      <c r="A44" s="70">
        <v>41</v>
      </c>
      <c r="B44" s="70" t="s">
        <v>127</v>
      </c>
      <c r="C44" s="78" t="s">
        <v>148</v>
      </c>
      <c r="D44" s="101">
        <v>6</v>
      </c>
      <c r="E44" s="70" t="s">
        <v>503</v>
      </c>
      <c r="F44" s="70" t="s">
        <v>504</v>
      </c>
      <c r="G44" s="70" t="s">
        <v>505</v>
      </c>
      <c r="H44" s="70" t="s">
        <v>503</v>
      </c>
      <c r="I44" s="70" t="s">
        <v>506</v>
      </c>
      <c r="J44" s="70" t="s">
        <v>507</v>
      </c>
      <c r="K44" s="103">
        <v>1530</v>
      </c>
      <c r="L44" s="103">
        <f t="shared" si="4"/>
        <v>9180</v>
      </c>
      <c r="M44" s="70" t="s">
        <v>508</v>
      </c>
      <c r="N44" s="70" t="s">
        <v>509</v>
      </c>
      <c r="O44" s="70" t="s">
        <v>510</v>
      </c>
      <c r="P44" s="70" t="s">
        <v>508</v>
      </c>
      <c r="Q44" s="70" t="s">
        <v>511</v>
      </c>
      <c r="R44" s="70" t="s">
        <v>512</v>
      </c>
      <c r="S44" s="103">
        <v>1530</v>
      </c>
      <c r="T44" s="103">
        <f t="shared" si="5"/>
        <v>9180</v>
      </c>
      <c r="U44" s="70"/>
    </row>
    <row r="45" spans="1:21" ht="20" customHeight="1" x14ac:dyDescent="0.2">
      <c r="A45" s="409" t="s">
        <v>654</v>
      </c>
      <c r="B45" s="409"/>
      <c r="C45" s="409"/>
      <c r="D45" s="409"/>
      <c r="E45" s="409"/>
      <c r="F45" s="409"/>
      <c r="G45" s="409"/>
      <c r="H45" s="409"/>
      <c r="I45" s="409"/>
      <c r="J45" s="409"/>
      <c r="K45" s="103">
        <v>15</v>
      </c>
      <c r="L45" s="104">
        <f>K45*300</f>
        <v>4500</v>
      </c>
      <c r="M45" s="410" t="s">
        <v>655</v>
      </c>
      <c r="N45" s="411"/>
      <c r="O45" s="411"/>
      <c r="P45" s="411"/>
      <c r="Q45" s="411"/>
      <c r="R45" s="412"/>
      <c r="S45" s="103">
        <v>15</v>
      </c>
      <c r="T45" s="104">
        <f>S45*300</f>
        <v>4500</v>
      </c>
      <c r="U45" s="70"/>
    </row>
    <row r="46" spans="1:21" s="72" customFormat="1" ht="23" customHeight="1" x14ac:dyDescent="0.2">
      <c r="D46" s="72">
        <f>SUM(D4:D44)</f>
        <v>340</v>
      </c>
      <c r="K46" s="79"/>
      <c r="L46" s="73">
        <f>SUM(L4:L45)</f>
        <v>485540</v>
      </c>
      <c r="T46" s="73">
        <f>SUM(T4:T45)</f>
        <v>485540</v>
      </c>
      <c r="U46" s="73">
        <f>L46+T46</f>
        <v>971080</v>
      </c>
    </row>
    <row r="47" spans="1:21" ht="23" customHeight="1" x14ac:dyDescent="0.2">
      <c r="K47" s="69"/>
    </row>
    <row r="48" spans="1:21" ht="23" customHeight="1" x14ac:dyDescent="0.2">
      <c r="K48" s="69"/>
    </row>
    <row r="49" spans="11:12" ht="23" customHeight="1" x14ac:dyDescent="0.2">
      <c r="K49" s="68"/>
      <c r="L49" s="68"/>
    </row>
    <row r="50" spans="11:12" x14ac:dyDescent="0.2">
      <c r="K50" s="68"/>
      <c r="L50" s="68"/>
    </row>
    <row r="51" spans="11:12" x14ac:dyDescent="0.2">
      <c r="K51" s="68"/>
      <c r="L51" s="68"/>
    </row>
    <row r="52" spans="11:12" x14ac:dyDescent="0.2">
      <c r="K52" s="68"/>
      <c r="L52" s="68"/>
    </row>
    <row r="53" spans="11:12" x14ac:dyDescent="0.2">
      <c r="K53" s="68"/>
      <c r="L53" s="68"/>
    </row>
    <row r="54" spans="11:12" x14ac:dyDescent="0.2">
      <c r="K54" s="68"/>
      <c r="L54" s="68"/>
    </row>
    <row r="55" spans="11:12" x14ac:dyDescent="0.2">
      <c r="K55" s="68"/>
      <c r="L55" s="68"/>
    </row>
    <row r="56" spans="11:12" x14ac:dyDescent="0.2">
      <c r="K56" s="68"/>
      <c r="L56" s="68"/>
    </row>
    <row r="57" spans="11:12" x14ac:dyDescent="0.2">
      <c r="K57" s="68"/>
      <c r="L57" s="68"/>
    </row>
    <row r="58" spans="11:12" x14ac:dyDescent="0.2">
      <c r="K58" s="68"/>
      <c r="L58" s="68"/>
    </row>
    <row r="59" spans="11:12" x14ac:dyDescent="0.2">
      <c r="K59" s="68"/>
      <c r="L59" s="68"/>
    </row>
    <row r="60" spans="11:12" x14ac:dyDescent="0.2">
      <c r="K60" s="68"/>
      <c r="L60" s="68"/>
    </row>
    <row r="61" spans="11:12" x14ac:dyDescent="0.2">
      <c r="K61" s="68"/>
      <c r="L61" s="68"/>
    </row>
    <row r="62" spans="11:12" x14ac:dyDescent="0.2">
      <c r="K62" s="68"/>
      <c r="L62" s="68"/>
    </row>
    <row r="63" spans="11:12" x14ac:dyDescent="0.2">
      <c r="K63" s="68"/>
      <c r="L63" s="68"/>
    </row>
    <row r="64" spans="11:12" x14ac:dyDescent="0.2">
      <c r="K64" s="68"/>
      <c r="L64" s="68"/>
    </row>
    <row r="65" spans="11:12" x14ac:dyDescent="0.2">
      <c r="K65" s="68"/>
      <c r="L65" s="68"/>
    </row>
    <row r="66" spans="11:12" x14ac:dyDescent="0.2">
      <c r="K66" s="68"/>
      <c r="L66" s="68"/>
    </row>
    <row r="67" spans="11:12" x14ac:dyDescent="0.2">
      <c r="K67" s="68"/>
      <c r="L67" s="68"/>
    </row>
    <row r="68" spans="11:12" x14ac:dyDescent="0.2">
      <c r="K68" s="68"/>
      <c r="L68" s="68"/>
    </row>
    <row r="69" spans="11:12" x14ac:dyDescent="0.2">
      <c r="K69" s="68"/>
      <c r="L69" s="68"/>
    </row>
    <row r="70" spans="11:12" x14ac:dyDescent="0.2">
      <c r="K70" s="68"/>
      <c r="L70" s="68"/>
    </row>
    <row r="71" spans="11:12" x14ac:dyDescent="0.2">
      <c r="K71" s="68"/>
      <c r="L71" s="68"/>
    </row>
    <row r="72" spans="11:12" x14ac:dyDescent="0.2">
      <c r="K72" s="68"/>
      <c r="L72" s="68"/>
    </row>
    <row r="73" spans="11:12" x14ac:dyDescent="0.2">
      <c r="K73" s="68"/>
      <c r="L73" s="68"/>
    </row>
    <row r="74" spans="11:12" x14ac:dyDescent="0.2">
      <c r="K74" s="68"/>
      <c r="L74" s="68"/>
    </row>
    <row r="75" spans="11:12" x14ac:dyDescent="0.2">
      <c r="K75" s="68"/>
      <c r="L75" s="68"/>
    </row>
    <row r="76" spans="11:12" x14ac:dyDescent="0.2">
      <c r="K76" s="68"/>
      <c r="L76" s="68"/>
    </row>
    <row r="77" spans="11:12" x14ac:dyDescent="0.2">
      <c r="K77" s="68"/>
      <c r="L77" s="68"/>
    </row>
    <row r="78" spans="11:12" x14ac:dyDescent="0.2">
      <c r="K78" s="68"/>
      <c r="L78" s="68"/>
    </row>
    <row r="79" spans="11:12" x14ac:dyDescent="0.2">
      <c r="K79" s="68"/>
      <c r="L79" s="68"/>
    </row>
    <row r="80" spans="11:12" x14ac:dyDescent="0.2">
      <c r="K80" s="68"/>
      <c r="L80" s="68"/>
    </row>
    <row r="81" spans="11:12" x14ac:dyDescent="0.2">
      <c r="K81" s="68"/>
      <c r="L81" s="68"/>
    </row>
    <row r="82" spans="11:12" x14ac:dyDescent="0.2">
      <c r="K82" s="68"/>
      <c r="L82" s="68"/>
    </row>
    <row r="83" spans="11:12" x14ac:dyDescent="0.2">
      <c r="K83" s="68"/>
      <c r="L83" s="68"/>
    </row>
    <row r="84" spans="11:12" x14ac:dyDescent="0.2">
      <c r="K84" s="68"/>
      <c r="L84" s="68"/>
    </row>
    <row r="85" spans="11:12" x14ac:dyDescent="0.2">
      <c r="K85" s="68"/>
      <c r="L85" s="68"/>
    </row>
    <row r="86" spans="11:12" x14ac:dyDescent="0.2">
      <c r="K86" s="68"/>
      <c r="L86" s="68"/>
    </row>
    <row r="87" spans="11:12" x14ac:dyDescent="0.2">
      <c r="K87" s="68"/>
      <c r="L87" s="68"/>
    </row>
    <row r="88" spans="11:12" x14ac:dyDescent="0.2">
      <c r="K88" s="68"/>
      <c r="L88" s="68"/>
    </row>
    <row r="89" spans="11:12" x14ac:dyDescent="0.2">
      <c r="K89" s="68"/>
      <c r="L89" s="68"/>
    </row>
    <row r="90" spans="11:12" x14ac:dyDescent="0.2">
      <c r="K90" s="68"/>
      <c r="L90" s="68"/>
    </row>
    <row r="91" spans="11:12" x14ac:dyDescent="0.2">
      <c r="K91" s="68"/>
      <c r="L91" s="68"/>
    </row>
    <row r="92" spans="11:12" x14ac:dyDescent="0.2">
      <c r="K92" s="68"/>
      <c r="L92" s="68"/>
    </row>
    <row r="93" spans="11:12" x14ac:dyDescent="0.2">
      <c r="K93" s="68"/>
      <c r="L93" s="68"/>
    </row>
    <row r="94" spans="11:12" x14ac:dyDescent="0.2">
      <c r="K94" s="68"/>
      <c r="L94" s="68"/>
    </row>
    <row r="95" spans="11:12" x14ac:dyDescent="0.2">
      <c r="K95" s="68"/>
      <c r="L95" s="68"/>
    </row>
    <row r="96" spans="11:12" x14ac:dyDescent="0.2">
      <c r="K96" s="68"/>
      <c r="L96" s="68"/>
    </row>
    <row r="97" spans="11:12" x14ac:dyDescent="0.2">
      <c r="K97" s="68"/>
      <c r="L97" s="68"/>
    </row>
    <row r="98" spans="11:12" x14ac:dyDescent="0.2">
      <c r="K98" s="68"/>
      <c r="L98" s="68"/>
    </row>
    <row r="99" spans="11:12" x14ac:dyDescent="0.2">
      <c r="K99" s="68"/>
      <c r="L99" s="68"/>
    </row>
    <row r="100" spans="11:12" x14ac:dyDescent="0.2">
      <c r="K100" s="68"/>
      <c r="L100" s="68"/>
    </row>
    <row r="101" spans="11:12" x14ac:dyDescent="0.2">
      <c r="K101" s="68"/>
      <c r="L101" s="68"/>
    </row>
    <row r="102" spans="11:12" x14ac:dyDescent="0.2">
      <c r="K102" s="68"/>
      <c r="L102" s="68"/>
    </row>
    <row r="103" spans="11:12" x14ac:dyDescent="0.2">
      <c r="K103" s="68"/>
      <c r="L103" s="68"/>
    </row>
    <row r="104" spans="11:12" x14ac:dyDescent="0.2">
      <c r="K104" s="68"/>
      <c r="L104" s="68"/>
    </row>
    <row r="105" spans="11:12" x14ac:dyDescent="0.2">
      <c r="K105" s="68"/>
      <c r="L105" s="68"/>
    </row>
    <row r="106" spans="11:12" x14ac:dyDescent="0.2">
      <c r="K106" s="68"/>
      <c r="L106" s="68"/>
    </row>
    <row r="107" spans="11:12" x14ac:dyDescent="0.2">
      <c r="K107" s="68"/>
      <c r="L107" s="68"/>
    </row>
    <row r="108" spans="11:12" x14ac:dyDescent="0.2">
      <c r="K108" s="68"/>
      <c r="L108" s="68"/>
    </row>
    <row r="109" spans="11:12" x14ac:dyDescent="0.2">
      <c r="K109" s="68"/>
      <c r="L109" s="68"/>
    </row>
    <row r="110" spans="11:12" x14ac:dyDescent="0.2">
      <c r="K110" s="68"/>
      <c r="L110" s="68"/>
    </row>
    <row r="111" spans="11:12" x14ac:dyDescent="0.2">
      <c r="K111" s="68"/>
      <c r="L111" s="68"/>
    </row>
    <row r="112" spans="11:12" x14ac:dyDescent="0.2">
      <c r="K112" s="68"/>
      <c r="L112" s="68"/>
    </row>
    <row r="113" spans="11:12" x14ac:dyDescent="0.2">
      <c r="K113" s="68"/>
      <c r="L113" s="68"/>
    </row>
    <row r="114" spans="11:12" x14ac:dyDescent="0.2">
      <c r="K114" s="68"/>
      <c r="L114" s="68"/>
    </row>
    <row r="115" spans="11:12" x14ac:dyDescent="0.2">
      <c r="K115" s="68"/>
      <c r="L115" s="68"/>
    </row>
    <row r="116" spans="11:12" x14ac:dyDescent="0.2">
      <c r="K116" s="68"/>
      <c r="L116" s="68"/>
    </row>
    <row r="117" spans="11:12" x14ac:dyDescent="0.2">
      <c r="K117" s="68"/>
      <c r="L117" s="68"/>
    </row>
    <row r="118" spans="11:12" x14ac:dyDescent="0.2">
      <c r="K118" s="68"/>
      <c r="L118" s="68"/>
    </row>
    <row r="119" spans="11:12" x14ac:dyDescent="0.2">
      <c r="K119" s="68"/>
      <c r="L119" s="68"/>
    </row>
    <row r="120" spans="11:12" x14ac:dyDescent="0.2">
      <c r="K120" s="68"/>
      <c r="L120" s="68"/>
    </row>
    <row r="121" spans="11:12" x14ac:dyDescent="0.2">
      <c r="K121" s="68"/>
      <c r="L121" s="68"/>
    </row>
    <row r="122" spans="11:12" x14ac:dyDescent="0.2">
      <c r="K122" s="68"/>
      <c r="L122" s="68"/>
    </row>
    <row r="123" spans="11:12" x14ac:dyDescent="0.2">
      <c r="K123" s="68"/>
      <c r="L123" s="68"/>
    </row>
    <row r="124" spans="11:12" x14ac:dyDescent="0.2">
      <c r="K124" s="68"/>
      <c r="L124" s="68"/>
    </row>
    <row r="125" spans="11:12" x14ac:dyDescent="0.2">
      <c r="K125" s="68"/>
      <c r="L125" s="68"/>
    </row>
    <row r="126" spans="11:12" x14ac:dyDescent="0.2">
      <c r="K126" s="68"/>
      <c r="L126" s="68"/>
    </row>
    <row r="127" spans="11:12" x14ac:dyDescent="0.2">
      <c r="K127" s="68"/>
      <c r="L127" s="68"/>
    </row>
    <row r="128" spans="11:12" x14ac:dyDescent="0.2">
      <c r="K128" s="68"/>
      <c r="L128" s="68"/>
    </row>
    <row r="129" spans="11:12" x14ac:dyDescent="0.2">
      <c r="K129" s="68"/>
      <c r="L129" s="68"/>
    </row>
    <row r="130" spans="11:12" x14ac:dyDescent="0.2">
      <c r="K130" s="68"/>
      <c r="L130" s="68"/>
    </row>
    <row r="131" spans="11:12" x14ac:dyDescent="0.2">
      <c r="K131" s="68"/>
      <c r="L131" s="68"/>
    </row>
    <row r="132" spans="11:12" x14ac:dyDescent="0.2">
      <c r="K132" s="68"/>
      <c r="L132" s="68"/>
    </row>
    <row r="133" spans="11:12" x14ac:dyDescent="0.2">
      <c r="K133" s="68"/>
      <c r="L133" s="68"/>
    </row>
    <row r="134" spans="11:12" x14ac:dyDescent="0.2">
      <c r="K134" s="68"/>
      <c r="L134" s="68"/>
    </row>
    <row r="135" spans="11:12" x14ac:dyDescent="0.2">
      <c r="K135" s="68"/>
      <c r="L135" s="68"/>
    </row>
    <row r="136" spans="11:12" x14ac:dyDescent="0.2">
      <c r="K136" s="68"/>
      <c r="L136" s="68"/>
    </row>
    <row r="137" spans="11:12" x14ac:dyDescent="0.2">
      <c r="K137" s="68"/>
      <c r="L137" s="68"/>
    </row>
    <row r="138" spans="11:12" x14ac:dyDescent="0.2">
      <c r="K138" s="68"/>
      <c r="L138" s="68"/>
    </row>
    <row r="139" spans="11:12" x14ac:dyDescent="0.2">
      <c r="K139" s="68"/>
      <c r="L139" s="68"/>
    </row>
    <row r="140" spans="11:12" x14ac:dyDescent="0.2">
      <c r="K140" s="68"/>
      <c r="L140" s="68"/>
    </row>
    <row r="141" spans="11:12" x14ac:dyDescent="0.2">
      <c r="K141" s="68"/>
      <c r="L141" s="68"/>
    </row>
    <row r="142" spans="11:12" x14ac:dyDescent="0.2">
      <c r="K142" s="68"/>
      <c r="L142" s="68"/>
    </row>
    <row r="143" spans="11:12" x14ac:dyDescent="0.2">
      <c r="K143" s="68"/>
      <c r="L143" s="68"/>
    </row>
    <row r="144" spans="11:12" x14ac:dyDescent="0.2">
      <c r="K144" s="68"/>
      <c r="L144" s="68"/>
    </row>
    <row r="145" spans="11:12" x14ac:dyDescent="0.2">
      <c r="K145" s="68"/>
      <c r="L145" s="68"/>
    </row>
    <row r="146" spans="11:12" x14ac:dyDescent="0.2">
      <c r="K146" s="68"/>
      <c r="L146" s="68"/>
    </row>
    <row r="147" spans="11:12" x14ac:dyDescent="0.2">
      <c r="K147" s="68"/>
      <c r="L147" s="68"/>
    </row>
    <row r="148" spans="11:12" x14ac:dyDescent="0.2">
      <c r="K148" s="68"/>
      <c r="L148" s="68"/>
    </row>
    <row r="149" spans="11:12" x14ac:dyDescent="0.2">
      <c r="K149" s="68"/>
      <c r="L149" s="68"/>
    </row>
    <row r="150" spans="11:12" x14ac:dyDescent="0.2">
      <c r="K150" s="68"/>
      <c r="L150" s="68"/>
    </row>
    <row r="151" spans="11:12" x14ac:dyDescent="0.2">
      <c r="K151" s="68"/>
      <c r="L151" s="68"/>
    </row>
    <row r="152" spans="11:12" x14ac:dyDescent="0.2">
      <c r="K152" s="68"/>
      <c r="L152" s="68"/>
    </row>
    <row r="153" spans="11:12" x14ac:dyDescent="0.2">
      <c r="K153" s="68"/>
      <c r="L153" s="68"/>
    </row>
    <row r="154" spans="11:12" x14ac:dyDescent="0.2">
      <c r="K154" s="68"/>
      <c r="L154" s="68"/>
    </row>
    <row r="155" spans="11:12" x14ac:dyDescent="0.2">
      <c r="K155" s="68"/>
      <c r="L155" s="68"/>
    </row>
    <row r="156" spans="11:12" x14ac:dyDescent="0.2">
      <c r="K156" s="68"/>
      <c r="L156" s="68"/>
    </row>
    <row r="157" spans="11:12" x14ac:dyDescent="0.2">
      <c r="K157" s="68"/>
      <c r="L157" s="68"/>
    </row>
    <row r="158" spans="11:12" x14ac:dyDescent="0.2">
      <c r="K158" s="68"/>
      <c r="L158" s="68"/>
    </row>
    <row r="159" spans="11:12" x14ac:dyDescent="0.2">
      <c r="K159" s="68"/>
      <c r="L159" s="68"/>
    </row>
    <row r="160" spans="11:12" x14ac:dyDescent="0.2">
      <c r="K160" s="68"/>
      <c r="L160" s="68"/>
    </row>
    <row r="161" spans="11:12" x14ac:dyDescent="0.2">
      <c r="K161" s="68"/>
      <c r="L161" s="68"/>
    </row>
    <row r="162" spans="11:12" x14ac:dyDescent="0.2">
      <c r="K162" s="68"/>
      <c r="L162" s="68"/>
    </row>
    <row r="163" spans="11:12" x14ac:dyDescent="0.2">
      <c r="K163" s="68"/>
      <c r="L163" s="68"/>
    </row>
    <row r="164" spans="11:12" x14ac:dyDescent="0.2">
      <c r="K164" s="68"/>
      <c r="L164" s="68"/>
    </row>
    <row r="165" spans="11:12" x14ac:dyDescent="0.2">
      <c r="K165" s="68"/>
      <c r="L165" s="68"/>
    </row>
    <row r="166" spans="11:12" x14ac:dyDescent="0.2">
      <c r="K166" s="68"/>
      <c r="L166" s="68"/>
    </row>
    <row r="167" spans="11:12" x14ac:dyDescent="0.2">
      <c r="K167" s="68"/>
      <c r="L167" s="68"/>
    </row>
    <row r="168" spans="11:12" x14ac:dyDescent="0.2">
      <c r="K168" s="68"/>
      <c r="L168" s="68"/>
    </row>
    <row r="169" spans="11:12" x14ac:dyDescent="0.2">
      <c r="K169" s="68"/>
      <c r="L169" s="68"/>
    </row>
    <row r="170" spans="11:12" x14ac:dyDescent="0.2">
      <c r="K170" s="68"/>
      <c r="L170" s="68"/>
    </row>
    <row r="171" spans="11:12" x14ac:dyDescent="0.2">
      <c r="K171" s="68"/>
      <c r="L171" s="68"/>
    </row>
    <row r="172" spans="11:12" x14ac:dyDescent="0.2">
      <c r="K172" s="68"/>
      <c r="L172" s="68"/>
    </row>
    <row r="173" spans="11:12" x14ac:dyDescent="0.2">
      <c r="K173" s="68"/>
      <c r="L173" s="68"/>
    </row>
    <row r="174" spans="11:12" x14ac:dyDescent="0.2">
      <c r="K174" s="68"/>
      <c r="L174" s="68"/>
    </row>
    <row r="175" spans="11:12" x14ac:dyDescent="0.2">
      <c r="K175" s="68"/>
      <c r="L175" s="68"/>
    </row>
    <row r="176" spans="11:12" x14ac:dyDescent="0.2">
      <c r="K176" s="68"/>
      <c r="L176" s="68"/>
    </row>
    <row r="177" spans="11:12" x14ac:dyDescent="0.2">
      <c r="K177" s="68"/>
      <c r="L177" s="68"/>
    </row>
    <row r="178" spans="11:12" x14ac:dyDescent="0.2">
      <c r="K178" s="68"/>
      <c r="L178" s="68"/>
    </row>
    <row r="179" spans="11:12" x14ac:dyDescent="0.2">
      <c r="K179" s="68"/>
      <c r="L179" s="68"/>
    </row>
    <row r="180" spans="11:12" x14ac:dyDescent="0.2">
      <c r="K180" s="68"/>
      <c r="L180" s="68"/>
    </row>
    <row r="181" spans="11:12" x14ac:dyDescent="0.2">
      <c r="K181" s="68"/>
      <c r="L181" s="68"/>
    </row>
    <row r="182" spans="11:12" x14ac:dyDescent="0.2">
      <c r="K182" s="68"/>
      <c r="L182" s="68"/>
    </row>
    <row r="183" spans="11:12" x14ac:dyDescent="0.2">
      <c r="K183" s="68"/>
      <c r="L183" s="68"/>
    </row>
    <row r="184" spans="11:12" x14ac:dyDescent="0.2">
      <c r="K184" s="68"/>
      <c r="L184" s="68"/>
    </row>
    <row r="185" spans="11:12" x14ac:dyDescent="0.2">
      <c r="K185" s="68"/>
      <c r="L185" s="68"/>
    </row>
    <row r="186" spans="11:12" x14ac:dyDescent="0.2">
      <c r="K186" s="68"/>
      <c r="L186" s="68"/>
    </row>
    <row r="187" spans="11:12" x14ac:dyDescent="0.2">
      <c r="K187" s="68"/>
      <c r="L187" s="68"/>
    </row>
    <row r="188" spans="11:12" x14ac:dyDescent="0.2">
      <c r="K188" s="68"/>
      <c r="L188" s="68"/>
    </row>
    <row r="189" spans="11:12" x14ac:dyDescent="0.2">
      <c r="K189" s="68"/>
      <c r="L189" s="68"/>
    </row>
    <row r="190" spans="11:12" x14ac:dyDescent="0.2">
      <c r="K190" s="68"/>
      <c r="L190" s="68"/>
    </row>
    <row r="191" spans="11:12" x14ac:dyDescent="0.2">
      <c r="K191" s="68"/>
      <c r="L191" s="68"/>
    </row>
    <row r="192" spans="11:12" x14ac:dyDescent="0.2">
      <c r="K192" s="68"/>
      <c r="L192" s="68"/>
    </row>
    <row r="193" spans="11:12" x14ac:dyDescent="0.2">
      <c r="K193" s="68"/>
      <c r="L193" s="68"/>
    </row>
    <row r="194" spans="11:12" x14ac:dyDescent="0.2">
      <c r="K194" s="68"/>
      <c r="L194" s="68"/>
    </row>
    <row r="195" spans="11:12" x14ac:dyDescent="0.2">
      <c r="K195" s="68"/>
      <c r="L195" s="68"/>
    </row>
    <row r="196" spans="11:12" x14ac:dyDescent="0.2">
      <c r="K196" s="68"/>
      <c r="L196" s="68"/>
    </row>
    <row r="197" spans="11:12" x14ac:dyDescent="0.2">
      <c r="K197" s="68"/>
      <c r="L197" s="68"/>
    </row>
    <row r="198" spans="11:12" x14ac:dyDescent="0.2">
      <c r="K198" s="68"/>
      <c r="L198" s="68"/>
    </row>
    <row r="199" spans="11:12" x14ac:dyDescent="0.2">
      <c r="K199" s="68"/>
      <c r="L199" s="68"/>
    </row>
    <row r="200" spans="11:12" x14ac:dyDescent="0.2">
      <c r="K200" s="68"/>
      <c r="L200" s="68"/>
    </row>
    <row r="201" spans="11:12" x14ac:dyDescent="0.2">
      <c r="K201" s="68"/>
      <c r="L201" s="68"/>
    </row>
    <row r="202" spans="11:12" x14ac:dyDescent="0.2">
      <c r="K202" s="68"/>
      <c r="L202" s="68"/>
    </row>
    <row r="203" spans="11:12" x14ac:dyDescent="0.2">
      <c r="K203" s="68"/>
      <c r="L203" s="68"/>
    </row>
    <row r="204" spans="11:12" x14ac:dyDescent="0.2">
      <c r="K204" s="68"/>
      <c r="L204" s="68"/>
    </row>
    <row r="205" spans="11:12" x14ac:dyDescent="0.2">
      <c r="K205" s="68"/>
      <c r="L205" s="68"/>
    </row>
    <row r="206" spans="11:12" x14ac:dyDescent="0.2">
      <c r="K206" s="68"/>
      <c r="L206" s="68"/>
    </row>
    <row r="207" spans="11:12" x14ac:dyDescent="0.2">
      <c r="K207" s="68"/>
      <c r="L207" s="68"/>
    </row>
    <row r="208" spans="11:12" x14ac:dyDescent="0.2">
      <c r="K208" s="68"/>
      <c r="L208" s="68"/>
    </row>
    <row r="209" spans="11:12" x14ac:dyDescent="0.2">
      <c r="K209" s="68"/>
      <c r="L209" s="68"/>
    </row>
    <row r="210" spans="11:12" x14ac:dyDescent="0.2">
      <c r="K210" s="68"/>
      <c r="L210" s="68"/>
    </row>
    <row r="211" spans="11:12" x14ac:dyDescent="0.2">
      <c r="K211" s="68"/>
      <c r="L211" s="68"/>
    </row>
    <row r="212" spans="11:12" x14ac:dyDescent="0.2">
      <c r="K212" s="68"/>
      <c r="L212" s="68"/>
    </row>
    <row r="213" spans="11:12" x14ac:dyDescent="0.2">
      <c r="K213" s="68"/>
      <c r="L213" s="68"/>
    </row>
    <row r="214" spans="11:12" x14ac:dyDescent="0.2">
      <c r="K214" s="68"/>
      <c r="L214" s="68"/>
    </row>
    <row r="215" spans="11:12" x14ac:dyDescent="0.2">
      <c r="K215" s="68"/>
      <c r="L215" s="68"/>
    </row>
    <row r="216" spans="11:12" x14ac:dyDescent="0.2">
      <c r="K216" s="68"/>
      <c r="L216" s="68"/>
    </row>
    <row r="217" spans="11:12" x14ac:dyDescent="0.2">
      <c r="K217" s="68"/>
      <c r="L217" s="68"/>
    </row>
    <row r="218" spans="11:12" x14ac:dyDescent="0.2">
      <c r="K218" s="68"/>
      <c r="L218" s="68"/>
    </row>
    <row r="219" spans="11:12" x14ac:dyDescent="0.2">
      <c r="K219" s="68"/>
      <c r="L219" s="68"/>
    </row>
    <row r="220" spans="11:12" x14ac:dyDescent="0.2">
      <c r="K220" s="68"/>
      <c r="L220" s="68"/>
    </row>
    <row r="221" spans="11:12" x14ac:dyDescent="0.2">
      <c r="K221" s="68"/>
      <c r="L221" s="68"/>
    </row>
    <row r="222" spans="11:12" x14ac:dyDescent="0.2">
      <c r="K222" s="68"/>
      <c r="L222" s="68"/>
    </row>
    <row r="223" spans="11:12" x14ac:dyDescent="0.2">
      <c r="K223" s="68"/>
      <c r="L223" s="68"/>
    </row>
    <row r="224" spans="11:12" x14ac:dyDescent="0.2">
      <c r="K224" s="68"/>
      <c r="L224" s="68"/>
    </row>
    <row r="225" spans="11:12" x14ac:dyDescent="0.2">
      <c r="K225" s="68"/>
      <c r="L225" s="68"/>
    </row>
    <row r="226" spans="11:12" x14ac:dyDescent="0.2">
      <c r="K226" s="68"/>
      <c r="L226" s="68"/>
    </row>
    <row r="227" spans="11:12" x14ac:dyDescent="0.2">
      <c r="K227" s="68"/>
      <c r="L227" s="68"/>
    </row>
    <row r="228" spans="11:12" x14ac:dyDescent="0.2">
      <c r="K228" s="68"/>
      <c r="L228" s="68"/>
    </row>
    <row r="229" spans="11:12" x14ac:dyDescent="0.2">
      <c r="K229" s="68"/>
      <c r="L229" s="68"/>
    </row>
    <row r="230" spans="11:12" x14ac:dyDescent="0.2">
      <c r="K230" s="68"/>
      <c r="L230" s="68"/>
    </row>
    <row r="231" spans="11:12" x14ac:dyDescent="0.2">
      <c r="K231" s="68"/>
      <c r="L231" s="68"/>
    </row>
    <row r="232" spans="11:12" x14ac:dyDescent="0.2">
      <c r="K232" s="68"/>
      <c r="L232" s="68"/>
    </row>
    <row r="233" spans="11:12" x14ac:dyDescent="0.2">
      <c r="K233" s="68"/>
      <c r="L233" s="68"/>
    </row>
    <row r="234" spans="11:12" x14ac:dyDescent="0.2">
      <c r="K234" s="68"/>
      <c r="L234" s="68"/>
    </row>
  </sheetData>
  <mergeCells count="15">
    <mergeCell ref="U2:U3"/>
    <mergeCell ref="A45:J45"/>
    <mergeCell ref="M45:R45"/>
    <mergeCell ref="E21:J21"/>
    <mergeCell ref="E22:J22"/>
    <mergeCell ref="M21:R21"/>
    <mergeCell ref="M22:R22"/>
    <mergeCell ref="A2:A3"/>
    <mergeCell ref="B2:B3"/>
    <mergeCell ref="C2:C3"/>
    <mergeCell ref="D2:D3"/>
    <mergeCell ref="E2:L2"/>
    <mergeCell ref="M2:S2"/>
    <mergeCell ref="E9:J9"/>
    <mergeCell ref="M9:R9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报价-青岛</vt:lpstr>
      <vt:lpstr>AV报价对比表</vt:lpstr>
      <vt:lpstr>机票明细-青岛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2019-07-01T11:18:29Z</dcterms:modified>
</cp:coreProperties>
</file>