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<sst xmlns="http://schemas.openxmlformats.org/spreadsheetml/2006/main" count="114" uniqueCount="92">
  <si>
    <t>【借款报销单】</t>
  </si>
  <si>
    <t>团号：HMZA-190310-QDH683</t>
  </si>
  <si>
    <t>会议日期：3.12-15日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</si>
  <si>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</si>
  <si>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</si>
  <si>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</si>
  <si>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</si>
  <si>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</si>
  <si>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</si>
  <si>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</si>
  <si>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</si>
  <si>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</si>
  <si>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</si>
  <si>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</si>
  <si>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</si>
  <si>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</si>
  <si>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</si>
  <si>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</si>
  <si>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</si>
  <si>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</si>
  <si>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</si>
  <si>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</si>
  <si>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</si>
  <si>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</si>
  <si>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</si>
  <si>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</si>
  <si>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</si>
  <si>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</si>
  <si>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</si>
  <si>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</si>
  <si>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</si>
  <si>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</si>
  <si>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</si>
  <si>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</si>
  <si>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</si>
  <si>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</si>
  <si>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</si>
  <si>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</si>
  <si>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</si>
  <si>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</si>
  <si>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</si>
  <si>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</si>
  <si>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</si>
  <si>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</si>
  <si>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</si>
  <si>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</si>
  <si>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</si>
  <si>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</si>
  <si>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</si>
  <si>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</si>
  <si>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</si>
  <si>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</si>
  <si>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</si>
  <si>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</si>
  <si>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</si>
  <si>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</si>
  <si>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</si>
  <si>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</si>
  <si>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</si>
  <si>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青岛</t>
  </si>
  <si>
    <t>部门:</t>
  </si>
  <si>
    <t>企划活动部</t>
  </si>
  <si>
    <t>发生日期:</t>
  </si>
  <si>
    <t>3月</t>
  </si>
  <si>
    <t>报销日期:</t>
  </si>
  <si>
    <t>团号:</t>
  </si>
  <si>
    <t>HMZA-190310-QDH683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</si>
  <si>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</si>
  <si>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</si>
  <si>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</si>
  <si>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</si>
  <si>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</si>
  <si>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</si>
  <si>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</si>
  <si>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</si>
  <si>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</si>
  <si>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</si>
  <si>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</si>
  <si>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</si>
  <si>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</si>
  <si>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</si>
  <si>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</si>
  <si>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</si>
  <si>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</si>
  <si>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</si>
  <si>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</si>
  <si>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</si>
  <si>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</si>
  <si>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2019.3.2</t>
  </si>
  <si>
    <t>上海</t>
  </si>
  <si>
    <t>3.9-10/3.16-17</t>
  </si>
  <si>
    <t>3.11-15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</si>
</sst>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.00;[Red]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);[Red]\(0.00\)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8" borderId="20" applyNumberFormat="0" applyFon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21" borderId="19" applyNumberFormat="0" applyAlignment="0" applyProtection="0">
      <alignment vertical="center"/>
    </xf>
    <xf numFmtId="0" fontId="20" fillId="21" borderId="17" applyNumberFormat="0" applyAlignment="0" applyProtection="0">
      <alignment vertical="center"/>
    </xf>
    <xf numFmtId="0" fontId="19" fillId="20" borderId="1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49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0" borderId="9" xfId="50" applyFont="1" applyFill="1" applyBorder="1" applyAlignment="1">
      <alignment horizontal="center" vertical="center"/>
    </xf>
    <xf numFmtId="177" fontId="3" fillId="0" borderId="8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0" xfId="50" applyFont="1" applyFill="1" applyBorder="1" applyAlignment="1">
      <alignment horizontal="center" vertical="center"/>
    </xf>
    <xf numFmtId="0" fontId="3" fillId="0" borderId="11" xfId="5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horizontal="center" vertical="center"/>
    </xf>
    <xf numFmtId="0" fontId="3" fillId="0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0" borderId="8" xfId="5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vertical="center"/>
    </xf>
    <xf numFmtId="0" fontId="6" fillId="0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0" borderId="8" xfId="50" applyFont="1" applyFill="1" applyBorder="1" applyAlignment="1">
      <alignment horizontal="center" vertical="center" wrapText="1"/>
    </xf>
    <xf numFmtId="0" fontId="3" fillId="0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3" borderId="8" xfId="0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179" fontId="8" fillId="5" borderId="8" xfId="0" applyNumberFormat="1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80" fontId="8" fillId="5" borderId="8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178" fontId="9" fillId="7" borderId="6" xfId="0" applyNumberFormat="1" applyFont="1" applyFill="1" applyBorder="1" applyAlignment="1">
      <alignment horizontal="center" vertical="center"/>
    </xf>
    <xf numFmtId="178" fontId="9" fillId="7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628650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E8" sqref="E8:E12"/>
    </sheetView>
  </sheetViews>
  <sheetFormatPr defaultColWidth="9" defaultRowHeight="21" customHeight="1"/>
  <cols>
    <col min="1" max="1" width="9.375" style="57" customWidth="1"/>
    <col min="2" max="2" width="16.625" customWidth="1"/>
    <col min="3" max="3" width="14.125" style="58" customWidth="1"/>
    <col min="5" max="5" width="12.875" customWidth="1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3"/>
      <c r="J13" s="9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90"/>
      <c r="J14" s="91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90"/>
      <c r="J15" s="9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4"/>
    </row>
    <row r="17" customHeight="1" spans="1:10">
      <c r="A17" s="67">
        <v>3</v>
      </c>
      <c r="B17" s="68" t="s">
        <v>21</v>
      </c>
      <c r="C17" s="69">
        <v>50000</v>
      </c>
      <c r="D17" s="70">
        <v>1</v>
      </c>
      <c r="E17" s="69">
        <f t="shared" si="2"/>
        <v>50000</v>
      </c>
      <c r="F17" s="69">
        <v>0</v>
      </c>
      <c r="G17" s="69">
        <v>0</v>
      </c>
      <c r="H17" s="69">
        <f t="shared" si="0"/>
        <v>0</v>
      </c>
      <c r="I17" s="90"/>
      <c r="J17" s="95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90"/>
      <c r="J18" s="96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90"/>
      <c r="J19" s="96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0"/>
      <c r="J20" s="96"/>
    </row>
    <row r="21" s="56" customFormat="1" customHeight="1" spans="1:10">
      <c r="A21" s="71"/>
      <c r="B21" s="72" t="s">
        <v>23</v>
      </c>
      <c r="C21" s="73">
        <f>SUM(C17)</f>
        <v>50000</v>
      </c>
      <c r="D21" s="73">
        <f t="shared" ref="D21:E21" si="4">SUM(D17)</f>
        <v>1</v>
      </c>
      <c r="E21" s="73">
        <f t="shared" si="4"/>
        <v>50000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93"/>
      <c r="J21" s="97"/>
    </row>
    <row r="22" customHeight="1" spans="1:10">
      <c r="A22" s="67">
        <v>4</v>
      </c>
      <c r="B22" s="68" t="s">
        <v>24</v>
      </c>
      <c r="C22" s="69">
        <v>50000</v>
      </c>
      <c r="D22" s="70">
        <v>1</v>
      </c>
      <c r="E22" s="69">
        <f t="shared" si="2"/>
        <v>50000</v>
      </c>
      <c r="F22" s="69">
        <v>0</v>
      </c>
      <c r="G22" s="69">
        <v>0</v>
      </c>
      <c r="H22" s="69">
        <f t="shared" si="0"/>
        <v>0</v>
      </c>
      <c r="I22" s="90"/>
      <c r="J22" s="95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90"/>
      <c r="J23" s="96"/>
    </row>
    <row r="24" s="56" customFormat="1" customHeight="1" spans="1:10">
      <c r="A24" s="71"/>
      <c r="B24" s="72" t="s">
        <v>26</v>
      </c>
      <c r="C24" s="73">
        <f>SUM(C22)</f>
        <v>50000</v>
      </c>
      <c r="D24" s="73">
        <f t="shared" ref="D24:E24" si="6">SUM(D22)</f>
        <v>1</v>
      </c>
      <c r="E24" s="73">
        <f t="shared" si="6"/>
        <v>50000</v>
      </c>
      <c r="F24" s="73">
        <f>SUM(F22:F23)</f>
        <v>0</v>
      </c>
      <c r="G24" s="73">
        <f t="shared" ref="G24:H24" si="7">SUM(G22:G23)</f>
        <v>0</v>
      </c>
      <c r="H24" s="73">
        <f t="shared" si="7"/>
        <v>0</v>
      </c>
      <c r="I24" s="93"/>
      <c r="J24" s="97"/>
    </row>
    <row r="25" customHeight="1" spans="1:10">
      <c r="A25" s="74">
        <v>5</v>
      </c>
      <c r="B25" s="75" t="s">
        <v>27</v>
      </c>
      <c r="C25" s="76">
        <v>10000</v>
      </c>
      <c r="D25" s="74">
        <v>1</v>
      </c>
      <c r="E25" s="76">
        <f t="shared" si="2"/>
        <v>10000</v>
      </c>
      <c r="F25" s="69">
        <v>0</v>
      </c>
      <c r="G25" s="69">
        <v>0</v>
      </c>
      <c r="H25" s="69">
        <f t="shared" si="0"/>
        <v>0</v>
      </c>
      <c r="I25" s="90"/>
      <c r="J25" s="91" t="s">
        <v>28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90"/>
      <c r="J26" s="92"/>
    </row>
    <row r="27" s="56" customFormat="1" customHeight="1" spans="1:10">
      <c r="A27" s="71"/>
      <c r="B27" s="72" t="s">
        <v>29</v>
      </c>
      <c r="C27" s="73">
        <f>SUM(C25)</f>
        <v>10000</v>
      </c>
      <c r="D27" s="73">
        <f t="shared" ref="D27:E27" si="9">SUM(D25)</f>
        <v>1</v>
      </c>
      <c r="E27" s="73">
        <f t="shared" si="9"/>
        <v>10000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93"/>
      <c r="J27" s="94"/>
    </row>
    <row r="28" customHeight="1" spans="1:10">
      <c r="A28" s="67">
        <v>6</v>
      </c>
      <c r="B28" s="68" t="s">
        <v>30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90"/>
      <c r="J28" s="91" t="s">
        <v>31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90"/>
      <c r="J29" s="96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0"/>
      <c r="J30" s="9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0"/>
      <c r="J31" s="96"/>
    </row>
    <row r="32" s="56" customFormat="1" customHeight="1" spans="1:10">
      <c r="A32" s="71"/>
      <c r="B32" s="72" t="s">
        <v>32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93"/>
      <c r="J32" s="97"/>
    </row>
    <row r="33" customHeight="1" spans="1:10">
      <c r="A33" s="67">
        <v>7</v>
      </c>
      <c r="B33" s="68" t="s">
        <v>33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90"/>
      <c r="J33" s="98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90"/>
      <c r="J34" s="99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0"/>
      <c r="J35" s="99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0"/>
      <c r="J36" s="99"/>
    </row>
    <row r="37" s="56" customFormat="1" customHeight="1" spans="1:10">
      <c r="A37" s="71"/>
      <c r="B37" s="72" t="s">
        <v>34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93"/>
      <c r="J37" s="100"/>
    </row>
    <row r="38" customHeight="1" spans="1:10">
      <c r="A38" s="67">
        <v>8</v>
      </c>
      <c r="B38" s="68" t="s">
        <v>35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90"/>
      <c r="J38" s="95" t="s">
        <v>36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90"/>
      <c r="J39" s="96"/>
    </row>
    <row r="40" s="56" customFormat="1" customHeight="1" spans="1:10">
      <c r="A40" s="71"/>
      <c r="B40" s="72" t="s">
        <v>37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93"/>
      <c r="J40" s="97"/>
    </row>
    <row r="41" customHeight="1" spans="1:10">
      <c r="A41" s="67">
        <v>9</v>
      </c>
      <c r="B41" s="68" t="s">
        <v>38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90"/>
      <c r="J41" s="91" t="s">
        <v>39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90"/>
      <c r="J42" s="92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0"/>
      <c r="J43" s="92"/>
    </row>
    <row r="44" s="56" customFormat="1" customHeight="1" spans="1:10">
      <c r="A44" s="71"/>
      <c r="B44" s="72" t="s">
        <v>40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93"/>
      <c r="J44" s="94"/>
    </row>
    <row r="45" customHeight="1" spans="1:10">
      <c r="A45" s="74">
        <v>10</v>
      </c>
      <c r="B45" s="68" t="s">
        <v>41</v>
      </c>
      <c r="C45" s="69">
        <v>40000</v>
      </c>
      <c r="D45" s="70">
        <v>1</v>
      </c>
      <c r="E45" s="69">
        <f t="shared" si="2"/>
        <v>40000</v>
      </c>
      <c r="F45" s="69">
        <v>0</v>
      </c>
      <c r="G45" s="69">
        <v>0</v>
      </c>
      <c r="H45" s="69">
        <f>F45+G45</f>
        <v>0</v>
      </c>
      <c r="I45" s="101"/>
      <c r="J45" s="98"/>
    </row>
    <row r="46" customHeight="1" spans="1:10">
      <c r="A46" s="80"/>
      <c r="B46" s="68"/>
      <c r="C46" s="69"/>
      <c r="D46" s="70"/>
      <c r="E46" s="69"/>
      <c r="F46" s="69">
        <v>0</v>
      </c>
      <c r="G46" s="69">
        <v>0</v>
      </c>
      <c r="H46" s="69">
        <f t="shared" ref="H46:H51" si="19">F46+G46</f>
        <v>0</v>
      </c>
      <c r="I46" s="90"/>
      <c r="J46" s="99"/>
    </row>
    <row r="47" customHeight="1" spans="1:10">
      <c r="A47" s="80"/>
      <c r="B47" s="68"/>
      <c r="C47" s="69"/>
      <c r="D47" s="70"/>
      <c r="E47" s="69"/>
      <c r="F47" s="69">
        <v>0</v>
      </c>
      <c r="G47" s="69">
        <v>0</v>
      </c>
      <c r="H47" s="69">
        <f t="shared" si="19"/>
        <v>0</v>
      </c>
      <c r="I47" s="90"/>
      <c r="J47" s="99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9"/>
        <v>0</v>
      </c>
      <c r="I48" s="90"/>
      <c r="J48" s="99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9"/>
        <v>0</v>
      </c>
      <c r="I49" s="90"/>
      <c r="J49" s="99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9"/>
        <v>0</v>
      </c>
      <c r="I50" s="90"/>
      <c r="J50" s="99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9"/>
        <v>0</v>
      </c>
      <c r="I51" s="90"/>
      <c r="J51" s="99"/>
    </row>
    <row r="52" s="56" customFormat="1" customHeight="1" spans="1:10">
      <c r="A52" s="71"/>
      <c r="B52" s="72" t="s">
        <v>42</v>
      </c>
      <c r="C52" s="73">
        <f>SUM(C45)</f>
        <v>40000</v>
      </c>
      <c r="D52" s="73">
        <f t="shared" ref="D52:E52" si="20">SUM(D45)</f>
        <v>1</v>
      </c>
      <c r="E52" s="73">
        <f t="shared" si="20"/>
        <v>40000</v>
      </c>
      <c r="F52" s="73">
        <f>SUM(F45:F51)</f>
        <v>0</v>
      </c>
      <c r="G52" s="73">
        <f t="shared" ref="G52:H52" si="21">SUM(G45:G51)</f>
        <v>0</v>
      </c>
      <c r="H52" s="73">
        <f t="shared" si="21"/>
        <v>0</v>
      </c>
      <c r="I52" s="93"/>
      <c r="J52" s="100"/>
    </row>
    <row r="53" customHeight="1" spans="1:10">
      <c r="A53" s="71"/>
      <c r="B53" s="72" t="s">
        <v>43</v>
      </c>
      <c r="C53" s="73">
        <f>SUM(C52,C44,C40,C37,C32,C27,C24,C21,C16,C13)</f>
        <v>150000</v>
      </c>
      <c r="D53" s="73">
        <f t="shared" ref="D53:H53" si="22">SUM(D52,D44,D40,D37,D32,D27,D24,D21,D16,D13)</f>
        <v>4</v>
      </c>
      <c r="E53" s="73">
        <f t="shared" si="22"/>
        <v>150000</v>
      </c>
      <c r="F53" s="73">
        <f t="shared" si="22"/>
        <v>0</v>
      </c>
      <c r="G53" s="73">
        <f t="shared" si="22"/>
        <v>0</v>
      </c>
      <c r="H53" s="73">
        <f t="shared" si="22"/>
        <v>0</v>
      </c>
      <c r="I53" s="93"/>
      <c r="J53" s="102"/>
    </row>
    <row r="57" customHeight="1" spans="1:9">
      <c r="A57" s="81" t="s">
        <v>44</v>
      </c>
      <c r="B57" s="82"/>
      <c r="C57" s="83" t="s">
        <v>45</v>
      </c>
      <c r="D57" s="83"/>
      <c r="E57" s="83" t="s">
        <v>46</v>
      </c>
      <c r="F57" s="83"/>
      <c r="G57" s="83" t="s">
        <v>47</v>
      </c>
      <c r="H57" s="83"/>
      <c r="I57" s="103" t="s">
        <v>48</v>
      </c>
    </row>
    <row r="58" customHeight="1" spans="1:9">
      <c r="A58" s="84">
        <f>E53</f>
        <v>150000</v>
      </c>
      <c r="B58" s="85"/>
      <c r="C58" s="85">
        <f>H53</f>
        <v>0</v>
      </c>
      <c r="D58" s="85"/>
      <c r="E58" s="85">
        <f>F53</f>
        <v>0</v>
      </c>
      <c r="F58" s="85"/>
      <c r="G58" s="85">
        <f>G53</f>
        <v>0</v>
      </c>
      <c r="H58" s="85"/>
      <c r="I58" s="104">
        <f>A58-C58</f>
        <v>150000</v>
      </c>
    </row>
    <row r="60" customHeight="1" spans="1:9">
      <c r="A60" s="86" t="s">
        <v>49</v>
      </c>
      <c r="B60" s="87"/>
      <c r="C60" s="88" t="s">
        <v>50</v>
      </c>
      <c r="D60" s="86"/>
      <c r="E60" s="86" t="s">
        <v>51</v>
      </c>
      <c r="F60" s="86"/>
      <c r="G60" s="86" t="s">
        <v>52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topLeftCell="A19" workbookViewId="0">
      <selection activeCell="L32" sqref="L3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0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1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2"/>
      <c r="H7" s="10" t="s">
        <v>64</v>
      </c>
      <c r="I7" s="42"/>
      <c r="J7" s="11">
        <v>3.18</v>
      </c>
      <c r="K7" s="41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3"/>
      <c r="J8" s="16" t="s">
        <v>66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>
        <v>0</v>
      </c>
      <c r="I11" s="45"/>
      <c r="J11" s="46"/>
      <c r="K11" s="47" t="s">
        <v>75</v>
      </c>
    </row>
    <row r="12" ht="23" customHeight="1" spans="2:11">
      <c r="B12" s="27">
        <v>2</v>
      </c>
      <c r="C12" s="28"/>
      <c r="D12" s="29"/>
      <c r="E12" s="27" t="s">
        <v>76</v>
      </c>
      <c r="F12" s="28"/>
      <c r="G12" s="26"/>
      <c r="H12" s="26"/>
      <c r="I12" s="45"/>
      <c r="J12" s="46"/>
      <c r="K12" s="47"/>
    </row>
    <row r="13" ht="23" customHeight="1" spans="2:11">
      <c r="B13" s="30"/>
      <c r="C13" s="31"/>
      <c r="D13" s="29"/>
      <c r="E13" s="30"/>
      <c r="F13" s="31"/>
      <c r="G13" s="26"/>
      <c r="H13" s="26"/>
      <c r="I13" s="45"/>
      <c r="J13" s="46"/>
      <c r="K13" s="47"/>
    </row>
    <row r="14" ht="23" customHeight="1" spans="2:11">
      <c r="B14" s="30"/>
      <c r="C14" s="31"/>
      <c r="D14" s="29"/>
      <c r="E14" s="30"/>
      <c r="F14" s="31"/>
      <c r="G14" s="26"/>
      <c r="H14" s="26"/>
      <c r="I14" s="45"/>
      <c r="J14" s="46"/>
      <c r="K14" s="47"/>
    </row>
    <row r="15" ht="23" customHeight="1" spans="2:11">
      <c r="B15" s="30"/>
      <c r="C15" s="31"/>
      <c r="D15" s="29"/>
      <c r="E15" s="30"/>
      <c r="F15" s="31"/>
      <c r="G15" s="26"/>
      <c r="H15" s="26"/>
      <c r="I15" s="45"/>
      <c r="J15" s="46"/>
      <c r="K15" s="48"/>
    </row>
    <row r="16" ht="23" customHeight="1" spans="2:11">
      <c r="B16" s="30"/>
      <c r="C16" s="31"/>
      <c r="D16" s="29"/>
      <c r="E16" s="30"/>
      <c r="F16" s="31"/>
      <c r="G16" s="26"/>
      <c r="H16" s="26"/>
      <c r="I16" s="45"/>
      <c r="J16" s="46"/>
      <c r="K16" s="48"/>
    </row>
    <row r="17" ht="20.1" customHeight="1" spans="2:11">
      <c r="B17" s="23">
        <v>3</v>
      </c>
      <c r="C17" s="24"/>
      <c r="D17" s="29"/>
      <c r="E17" s="23" t="s">
        <v>77</v>
      </c>
      <c r="F17" s="24"/>
      <c r="G17" s="26"/>
      <c r="H17" s="26"/>
      <c r="I17" s="45"/>
      <c r="J17" s="46"/>
      <c r="K17" s="47"/>
    </row>
    <row r="18" ht="20.1" customHeight="1" spans="2:11">
      <c r="B18" s="23">
        <v>4</v>
      </c>
      <c r="C18" s="24"/>
      <c r="D18" s="29"/>
      <c r="E18" s="23" t="s">
        <v>78</v>
      </c>
      <c r="F18" s="24"/>
      <c r="G18" s="26"/>
      <c r="H18" s="26"/>
      <c r="I18" s="45"/>
      <c r="J18" s="46"/>
      <c r="K18" s="47"/>
    </row>
    <row r="19" ht="20.1" customHeight="1" spans="2:11">
      <c r="B19" s="23"/>
      <c r="C19" s="24"/>
      <c r="D19" s="29"/>
      <c r="E19" s="23"/>
      <c r="F19" s="24"/>
      <c r="G19" s="26"/>
      <c r="H19" s="26"/>
      <c r="I19" s="45"/>
      <c r="J19" s="46"/>
      <c r="K19" s="47"/>
    </row>
    <row r="20" ht="20.1" customHeight="1" spans="2:11">
      <c r="B20" s="23">
        <v>5</v>
      </c>
      <c r="C20" s="24"/>
      <c r="D20" s="25" t="s">
        <v>41</v>
      </c>
      <c r="E20" s="32"/>
      <c r="F20" s="32"/>
      <c r="G20" s="26">
        <v>0</v>
      </c>
      <c r="H20" s="26">
        <v>0</v>
      </c>
      <c r="I20" s="45"/>
      <c r="J20" s="46"/>
      <c r="K20" s="47"/>
    </row>
    <row r="21" ht="20.1" customHeight="1" spans="2:11">
      <c r="B21" s="23">
        <v>6</v>
      </c>
      <c r="C21" s="24"/>
      <c r="D21" s="29"/>
      <c r="E21" s="32"/>
      <c r="F21" s="32"/>
      <c r="G21" s="26">
        <v>0</v>
      </c>
      <c r="H21" s="26"/>
      <c r="I21" s="45"/>
      <c r="J21" s="46"/>
      <c r="K21" s="47"/>
    </row>
    <row r="22" ht="20.1" customHeight="1" spans="2:11">
      <c r="B22" s="23">
        <v>7</v>
      </c>
      <c r="C22" s="24"/>
      <c r="D22" s="33"/>
      <c r="E22" s="32"/>
      <c r="F22" s="32"/>
      <c r="G22" s="26">
        <v>0</v>
      </c>
      <c r="H22" s="26"/>
      <c r="I22" s="45"/>
      <c r="J22" s="46"/>
      <c r="K22" s="47"/>
    </row>
    <row r="23" ht="20.1" customHeight="1" spans="2:11">
      <c r="B23" s="20" t="s">
        <v>43</v>
      </c>
      <c r="C23" s="34"/>
      <c r="D23" s="34"/>
      <c r="E23" s="34"/>
      <c r="F23" s="21"/>
      <c r="G23" s="35">
        <f>SUM(G11:G22)</f>
        <v>0</v>
      </c>
      <c r="H23" s="35">
        <f>SUM(H11:H22)</f>
        <v>0</v>
      </c>
      <c r="I23" s="49">
        <f>SUM(I11:J22)</f>
        <v>0</v>
      </c>
      <c r="J23" s="50"/>
      <c r="K23" s="51"/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52"/>
      <c r="K24" s="17"/>
    </row>
    <row r="25" ht="20.1" customHeight="1" spans="2:11">
      <c r="B25" s="22" t="s">
        <v>70</v>
      </c>
      <c r="C25" s="22"/>
      <c r="D25" s="22"/>
      <c r="E25" s="22"/>
      <c r="F25" s="22"/>
      <c r="G25" s="22" t="s">
        <v>79</v>
      </c>
      <c r="H25" s="22"/>
      <c r="I25" s="22"/>
      <c r="J25" s="22"/>
      <c r="K25" s="22" t="s">
        <v>80</v>
      </c>
    </row>
    <row r="26" ht="20.1" customHeight="1" spans="2:11">
      <c r="B26" s="36">
        <f>H23</f>
        <v>0</v>
      </c>
      <c r="C26" s="36"/>
      <c r="D26" s="36"/>
      <c r="E26" s="36"/>
      <c r="F26" s="36"/>
      <c r="G26" s="36">
        <f>I23</f>
        <v>0</v>
      </c>
      <c r="H26" s="36"/>
      <c r="I26" s="36"/>
      <c r="J26" s="36"/>
      <c r="K26" s="53">
        <f>SUM(B26:J26)</f>
        <v>0</v>
      </c>
    </row>
    <row r="27" ht="20.1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" customHeight="1" spans="2:11">
      <c r="B28" s="17" t="s">
        <v>81</v>
      </c>
      <c r="C28" s="17"/>
      <c r="D28" s="17"/>
      <c r="E28" s="17"/>
      <c r="F28" s="17" t="s">
        <v>50</v>
      </c>
      <c r="G28" s="17" t="s">
        <v>82</v>
      </c>
      <c r="H28" s="17"/>
      <c r="I28" s="17"/>
      <c r="J28" s="17" t="s">
        <v>52</v>
      </c>
      <c r="K28" s="17"/>
    </row>
    <row r="31" ht="18.75" spans="1:11">
      <c r="A31" s="2" t="s">
        <v>83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王凤雨</v>
      </c>
      <c r="G33" s="7"/>
      <c r="H33" s="6" t="s">
        <v>56</v>
      </c>
      <c r="I33" s="5"/>
      <c r="J33" s="7" t="str">
        <f>J5</f>
        <v>助理</v>
      </c>
      <c r="K33" s="40"/>
    </row>
    <row r="34" ht="20.1" customHeight="1" spans="2:11">
      <c r="B34" s="8"/>
      <c r="C34" s="9"/>
      <c r="D34" s="10" t="s">
        <v>58</v>
      </c>
      <c r="E34" s="10"/>
      <c r="F34" s="11" t="str">
        <f>F6</f>
        <v>青岛</v>
      </c>
      <c r="G34" s="11"/>
      <c r="H34" s="10" t="s">
        <v>60</v>
      </c>
      <c r="I34" s="9"/>
      <c r="J34" s="11" t="str">
        <f>J6</f>
        <v>企划活动部</v>
      </c>
      <c r="K34" s="41"/>
    </row>
    <row r="35" ht="20.1" customHeight="1" spans="2:11">
      <c r="B35" s="8"/>
      <c r="C35" s="9"/>
      <c r="D35" s="10" t="s">
        <v>62</v>
      </c>
      <c r="E35" s="10"/>
      <c r="F35" s="11" t="str">
        <f>F7</f>
        <v>3月</v>
      </c>
      <c r="G35" s="11"/>
      <c r="H35" s="10" t="s">
        <v>64</v>
      </c>
      <c r="I35" s="42"/>
      <c r="J35" s="11">
        <f>J7</f>
        <v>3.18</v>
      </c>
      <c r="K35" s="41"/>
    </row>
    <row r="36" ht="20.1" customHeight="1" spans="2:11">
      <c r="B36" s="13"/>
      <c r="C36" s="14"/>
      <c r="D36" s="15"/>
      <c r="E36" s="15"/>
      <c r="F36" s="16"/>
      <c r="G36" s="16"/>
      <c r="H36" s="15" t="s">
        <v>65</v>
      </c>
      <c r="I36" s="43"/>
      <c r="J36" s="16" t="str">
        <f>J8</f>
        <v>HMZA-190310-QDH683</v>
      </c>
      <c r="K36" s="44"/>
    </row>
    <row r="37" ht="20.1" customHeight="1"/>
    <row r="38" ht="20.1" customHeight="1" spans="2:11">
      <c r="B38" s="32"/>
      <c r="C38" s="32"/>
      <c r="D38" s="37" t="s">
        <v>84</v>
      </c>
      <c r="E38" s="32" t="s">
        <v>85</v>
      </c>
      <c r="F38" s="32"/>
      <c r="G38" s="26" t="s">
        <v>86</v>
      </c>
      <c r="H38" s="26" t="s">
        <v>87</v>
      </c>
      <c r="I38" s="26" t="s">
        <v>43</v>
      </c>
      <c r="J38" s="26"/>
      <c r="K38" s="54" t="s">
        <v>72</v>
      </c>
    </row>
    <row r="39" ht="20.1" customHeight="1" spans="2:11">
      <c r="B39" s="32">
        <v>1</v>
      </c>
      <c r="C39" s="32"/>
      <c r="D39" s="38" t="s">
        <v>59</v>
      </c>
      <c r="E39" s="32" t="s">
        <v>88</v>
      </c>
      <c r="F39" s="32"/>
      <c r="G39" s="26">
        <v>200</v>
      </c>
      <c r="H39" s="26">
        <v>1</v>
      </c>
      <c r="I39" s="45">
        <f>G39*H39</f>
        <v>200</v>
      </c>
      <c r="J39" s="46"/>
      <c r="K39" s="55"/>
    </row>
    <row r="40" ht="20.1" customHeight="1" spans="2:11">
      <c r="B40" s="32">
        <v>2</v>
      </c>
      <c r="C40" s="32"/>
      <c r="D40" s="38" t="s">
        <v>89</v>
      </c>
      <c r="E40" s="32" t="s">
        <v>90</v>
      </c>
      <c r="F40" s="32"/>
      <c r="G40" s="26">
        <v>200</v>
      </c>
      <c r="H40" s="26">
        <v>4</v>
      </c>
      <c r="I40" s="45">
        <f t="shared" ref="I40:I41" si="0">G40*H40</f>
        <v>800</v>
      </c>
      <c r="J40" s="46"/>
      <c r="K40" s="55"/>
    </row>
    <row r="41" ht="20.1" customHeight="1" spans="2:11">
      <c r="B41" s="32">
        <v>3</v>
      </c>
      <c r="C41" s="32"/>
      <c r="D41" s="38" t="s">
        <v>89</v>
      </c>
      <c r="E41" s="32" t="s">
        <v>91</v>
      </c>
      <c r="F41" s="32"/>
      <c r="G41" s="26">
        <v>100</v>
      </c>
      <c r="H41" s="26">
        <v>5</v>
      </c>
      <c r="I41" s="45">
        <f>G41*H41</f>
        <v>500</v>
      </c>
      <c r="J41" s="46"/>
      <c r="K41" s="55"/>
    </row>
    <row r="42" ht="20.1" customHeight="1" spans="2:11">
      <c r="B42" s="20" t="s">
        <v>43</v>
      </c>
      <c r="C42" s="34"/>
      <c r="D42" s="34"/>
      <c r="E42" s="34"/>
      <c r="F42" s="21"/>
      <c r="G42" s="35"/>
      <c r="H42" s="35">
        <f>SUM(H24:H41)</f>
        <v>10</v>
      </c>
      <c r="I42" s="49">
        <f>SUM(I39:J41)</f>
        <v>1500</v>
      </c>
      <c r="J42" s="50"/>
      <c r="K42" s="51"/>
    </row>
    <row r="43" ht="20.1" customHeight="1" spans="2:11">
      <c r="B43" s="17" t="s">
        <v>81</v>
      </c>
      <c r="C43" s="17"/>
      <c r="D43" s="17"/>
      <c r="E43" s="17"/>
      <c r="F43" s="17" t="s">
        <v>50</v>
      </c>
      <c r="G43" s="17" t="s">
        <v>82</v>
      </c>
      <c r="H43" s="17"/>
      <c r="I43" s="17"/>
      <c r="J43" s="17" t="s">
        <v>52</v>
      </c>
      <c r="K43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I12:J12"/>
    <mergeCell ref="B17:C17"/>
    <mergeCell ref="E17:F17"/>
    <mergeCell ref="I17:J17"/>
    <mergeCell ref="B18:C18"/>
    <mergeCell ref="E18:F18"/>
    <mergeCell ref="I18:J18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8"/>
    <mergeCell ref="D20:D22"/>
    <mergeCell ref="E12:F16"/>
    <mergeCell ref="B12:C16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2019-03-18T09:17:04Z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