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报价单" sheetId="8" r:id="rId1"/>
  </sheets>
  <calcPr calcId="152511" concurrentCalc="0"/>
</workbook>
</file>

<file path=xl/calcChain.xml><?xml version="1.0" encoding="utf-8"?>
<calcChain xmlns="http://schemas.openxmlformats.org/spreadsheetml/2006/main">
  <c r="H19" i="8" l="1"/>
  <c r="H70" i="8"/>
  <c r="H53" i="8"/>
  <c r="D56" i="8"/>
  <c r="H56" i="8"/>
  <c r="H57" i="8"/>
  <c r="D73" i="8"/>
  <c r="H73" i="8"/>
  <c r="H51" i="8"/>
  <c r="H50" i="8"/>
  <c r="H49" i="8"/>
  <c r="H48" i="8"/>
  <c r="H45" i="8"/>
  <c r="H44" i="8"/>
  <c r="H43" i="8"/>
  <c r="H42" i="8"/>
  <c r="H41" i="8"/>
  <c r="H37" i="8"/>
  <c r="H35" i="8"/>
  <c r="H32" i="8"/>
  <c r="H26" i="8"/>
  <c r="H12" i="8"/>
  <c r="H11" i="8"/>
  <c r="H52" i="8"/>
  <c r="H74" i="8"/>
  <c r="H68" i="8"/>
  <c r="H66" i="8"/>
  <c r="H31" i="8"/>
  <c r="H25" i="8"/>
  <c r="H24" i="8"/>
  <c r="H23" i="8"/>
  <c r="H22" i="8"/>
  <c r="H36" i="8"/>
  <c r="H38" i="8"/>
  <c r="H39" i="8"/>
  <c r="H40" i="8"/>
  <c r="H67" i="8"/>
  <c r="H13" i="8"/>
  <c r="H14" i="8"/>
  <c r="H15" i="8"/>
  <c r="H16" i="8"/>
  <c r="H17" i="8"/>
  <c r="H18" i="8"/>
  <c r="H29" i="8"/>
  <c r="H30" i="8"/>
  <c r="H60" i="8"/>
  <c r="H61" i="8"/>
  <c r="H62" i="8"/>
  <c r="H63" i="8"/>
</calcChain>
</file>

<file path=xl/sharedStrings.xml><?xml version="1.0" encoding="utf-8"?>
<sst xmlns="http://schemas.openxmlformats.org/spreadsheetml/2006/main" count="276" uniqueCount="201">
  <si>
    <t>辆/趟</t>
    <phoneticPr fontId="2" type="noConversion"/>
  </si>
  <si>
    <t>辆/天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</si>
  <si>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</si>
  <si>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</si>
  <si>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</si>
  <si>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</si>
  <si>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</si>
  <si>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</si>
  <si>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</si>
  <si>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</si>
  <si>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</si>
  <si>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</si>
  <si>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</si>
  <si>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</si>
  <si>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C</t>
  </si>
  <si>
    <t>D</t>
  </si>
  <si>
    <t>块</t>
  </si>
  <si>
    <t>次</t>
  </si>
  <si>
    <t>会议注册费</t>
  </si>
  <si>
    <t>H</t>
  </si>
  <si>
    <t>X展架</t>
  </si>
  <si>
    <t>背景板</t>
  </si>
  <si>
    <t>天</t>
  </si>
  <si>
    <t>平方米</t>
  </si>
  <si>
    <t>备注：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</si>
  <si>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</si>
  <si>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</si>
  <si>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</si>
  <si>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</si>
  <si>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</si>
  <si>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</si>
  <si>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</si>
  <si>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</si>
  <si>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</si>
  <si>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</si>
  <si>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</si>
  <si>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</si>
  <si>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</si>
  <si>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</si>
  <si>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</si>
  <si>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</si>
  <si>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</si>
  <si>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</si>
  <si>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A-1</t>
  </si>
  <si>
    <t>A-3</t>
  </si>
  <si>
    <t>B-4</t>
  </si>
  <si>
    <t>B-5</t>
  </si>
  <si>
    <t>C-1</t>
  </si>
  <si>
    <t>C-2</t>
  </si>
  <si>
    <t>C-3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</si>
  <si>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</si>
  <si>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</si>
  <si>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</si>
  <si>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</si>
  <si>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</si>
  <si>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</si>
  <si>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</si>
  <si>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</si>
  <si>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</si>
  <si>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</si>
  <si>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</si>
  <si>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</si>
  <si>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</si>
  <si>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</si>
  <si>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</si>
  <si>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会场设备</t>
  </si>
  <si>
    <t>其他需求：</t>
  </si>
  <si>
    <t>台/天</t>
  </si>
  <si>
    <t>B-2</t>
    <phoneticPr fontId="19" type="noConversion"/>
  </si>
  <si>
    <t>B-1</t>
    <phoneticPr fontId="19" type="noConversion"/>
  </si>
  <si>
    <t>H-2</t>
    <phoneticPr fontId="19" type="noConversion"/>
  </si>
  <si>
    <t>H-3</t>
    <phoneticPr fontId="19" type="noConversion"/>
  </si>
  <si>
    <t>经济舱（国际）</t>
    <phoneticPr fontId="19" type="noConversion"/>
  </si>
  <si>
    <t>H-1</t>
    <phoneticPr fontId="19" type="noConversion"/>
  </si>
  <si>
    <t>G-2</t>
  </si>
  <si>
    <t>G-3</t>
  </si>
  <si>
    <t>机票</t>
    <phoneticPr fontId="19" type="noConversion"/>
  </si>
  <si>
    <t>程</t>
    <phoneticPr fontId="2" type="noConversion"/>
  </si>
  <si>
    <t>房费</t>
    <phoneticPr fontId="19" type="noConversion"/>
  </si>
  <si>
    <t>晚</t>
    <phoneticPr fontId="2" type="noConversion"/>
  </si>
  <si>
    <t>补助</t>
    <phoneticPr fontId="19" type="noConversion"/>
  </si>
  <si>
    <t xml:space="preserve"> </t>
    <phoneticPr fontId="19" type="noConversion"/>
  </si>
  <si>
    <t>预估金额，以实际发生费用结算</t>
    <phoneticPr fontId="19" type="noConversion"/>
  </si>
  <si>
    <t xml:space="preserve">             </t>
    <phoneticPr fontId="19" type="noConversion"/>
  </si>
  <si>
    <t>会议室</t>
    <phoneticPr fontId="19" type="noConversion"/>
  </si>
  <si>
    <t>请注明会议室名称、面积及层高</t>
    <phoneticPr fontId="19" type="noConversion"/>
  </si>
  <si>
    <t>屏幕、反看板、计时器、音频设备等</t>
    <phoneticPr fontId="19" type="noConversion"/>
  </si>
  <si>
    <t>未注明情况下选择会场默认设备</t>
    <phoneticPr fontId="19" type="noConversion"/>
  </si>
  <si>
    <t>会议室（按会议包价计算）</t>
    <phoneticPr fontId="19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</si>
  <si>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19" type="noConversion"/>
  </si>
  <si>
    <t>人/次</t>
    <phoneticPr fontId="2" type="noConversion"/>
  </si>
  <si>
    <t>自助</t>
    <phoneticPr fontId="19" type="noConversion"/>
  </si>
  <si>
    <t>桌餐</t>
    <phoneticPr fontId="19" type="noConversion"/>
  </si>
  <si>
    <t xml:space="preserve">险种：          保额：   </t>
    <phoneticPr fontId="19" type="noConversion"/>
  </si>
  <si>
    <t>可按需求增减项目</t>
    <phoneticPr fontId="19" type="noConversion"/>
  </si>
  <si>
    <t>餐费合计</t>
    <phoneticPr fontId="19" type="noConversion"/>
  </si>
  <si>
    <t>ESCEO(欧洲骨质疏松及骨关节炎临床和药物经济学年会）</t>
    <phoneticPr fontId="19" type="noConversion"/>
  </si>
  <si>
    <t>2019年4.4-4.7</t>
    <phoneticPr fontId="19" type="noConversion"/>
  </si>
  <si>
    <t>包车（境外）</t>
    <phoneticPr fontId="19" type="noConversion"/>
  </si>
  <si>
    <t>机场及市内接送机用车（境外）</t>
    <phoneticPr fontId="2" type="noConversion"/>
  </si>
  <si>
    <t>郭海燕13810995220/guohaiyan@cct.cn</t>
    <phoneticPr fontId="19" type="noConversion"/>
  </si>
  <si>
    <t>2019.2.4</t>
    <phoneticPr fontId="19" type="noConversion"/>
  </si>
  <si>
    <t>人/餐</t>
    <phoneticPr fontId="2" type="noConversion"/>
  </si>
  <si>
    <t>人/天</t>
    <phoneticPr fontId="19" type="noConversion"/>
  </si>
  <si>
    <t>次</t>
    <phoneticPr fontId="19" type="noConversion"/>
  </si>
  <si>
    <t>E-3</t>
  </si>
  <si>
    <t>E-4</t>
  </si>
  <si>
    <t>次</t>
    <phoneticPr fontId="2" type="noConversion"/>
  </si>
  <si>
    <t>次</t>
    <phoneticPr fontId="2" type="noConversion"/>
  </si>
  <si>
    <t>10小时工作，超时650元/小时</t>
    <phoneticPr fontId="19" type="noConversion"/>
  </si>
  <si>
    <t>10小时工作，超时650元/小时</t>
    <phoneticPr fontId="2" type="noConversion"/>
  </si>
  <si>
    <t>汇率：1欧元=7.8元人民币，结算已实际汇率为准</t>
    <phoneticPr fontId="2" type="noConversion"/>
  </si>
  <si>
    <t>要求两年内的新车，并注明车的品牌</t>
    <phoneticPr fontId="2" type="noConversion"/>
  </si>
  <si>
    <t>ESCEO会场附近（国际酒店）                   Sofitel Paris Baltimore 5星 距会场2公里，约10分钟车程</t>
    <phoneticPr fontId="19" type="noConversion"/>
  </si>
  <si>
    <t>会议需求表及报价表格                                                                                                 Request for quoatation</t>
    <phoneticPr fontId="19" type="noConversion"/>
  </si>
  <si>
    <t>会议名称   Meeting Title</t>
    <phoneticPr fontId="2" type="noConversion"/>
  </si>
  <si>
    <t>法国巴黎 Paris</t>
    <phoneticPr fontId="19" type="noConversion"/>
  </si>
  <si>
    <t>会议类型  Meeting Type</t>
    <phoneticPr fontId="2" type="noConversion"/>
  </si>
  <si>
    <t>会议时间  Meeting Time</t>
    <phoneticPr fontId="2" type="noConversion"/>
  </si>
  <si>
    <t>国际会议</t>
  </si>
  <si>
    <t>供应商名称 Vendor Name</t>
    <phoneticPr fontId="2" type="noConversion"/>
  </si>
  <si>
    <t>联系人/电话 Contact Person</t>
    <phoneticPr fontId="2" type="noConversion"/>
  </si>
  <si>
    <t>报价有效期Validation of Quotation</t>
    <phoneticPr fontId="2" type="noConversion"/>
  </si>
  <si>
    <t>康辉集团北京国际会议展览有限公司           COMFORT INTERNATIONAL M.I.C.E. SERVICE CO.,LTD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</si>
  <si>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</si>
  <si>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</si>
  <si>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</si>
  <si>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天数/次数 Time</t>
    <phoneticPr fontId="2" type="noConversion"/>
  </si>
  <si>
    <t>单位 Unit</t>
    <phoneticPr fontId="2" type="noConversion"/>
  </si>
  <si>
    <t>单价（RMB） Price</t>
    <phoneticPr fontId="2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</si>
  <si>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  <r>
      <rPr>
        <b/>
        <sz val="10"/>
        <rFont val="Times New Roman"/>
        <family val="1"/>
      </rPr>
      <t xml:space="preserve"> Total</t>
    </r>
    <phoneticPr fontId="2" type="noConversion"/>
  </si>
  <si>
    <t>备       注  Remark</t>
    <phoneticPr fontId="2" type="noConversion"/>
  </si>
  <si>
    <t>报     价  Quotation</t>
    <phoneticPr fontId="19" type="noConversion"/>
  </si>
  <si>
    <t>项      目  Item</t>
    <phoneticPr fontId="19" type="noConversion"/>
  </si>
  <si>
    <t>北京/上海 机场集结酒店（国内酒店）Hotel cost for the participants who come from outside Beijing/Shanghai</t>
    <phoneticPr fontId="19" type="noConversion"/>
  </si>
  <si>
    <t>间/晚 Night</t>
    <phoneticPr fontId="2" type="noConversion"/>
  </si>
  <si>
    <t>普通大床房（4月3日-7日4晚） Single 5 nights</t>
    <phoneticPr fontId="19" type="noConversion"/>
  </si>
  <si>
    <t>普通大床房（4月2日/7日 2晚）    Single 2 nights</t>
    <phoneticPr fontId="19" type="noConversion"/>
  </si>
  <si>
    <t>含服务费、单早、Wifi  Including tax and one breakfast and wifi</t>
    <phoneticPr fontId="2" type="noConversion"/>
  </si>
  <si>
    <t>含税含单早。酒店目前没有占房，如确认需重新确认资源。Including tax and one breakfast and wifi</t>
    <phoneticPr fontId="2" type="noConversion"/>
  </si>
  <si>
    <t>酒店：Hotel</t>
    <phoneticPr fontId="2" type="noConversion"/>
  </si>
  <si>
    <t>住宿会场费用合计 Total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</si>
  <si>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</si>
  <si>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</si>
  <si>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</si>
  <si>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数量 Quantity</t>
    <phoneticPr fontId="2" type="noConversion"/>
  </si>
  <si>
    <t>人数 Quantity</t>
    <phoneticPr fontId="2" type="noConversion"/>
  </si>
  <si>
    <t xml:space="preserve">单位  Unit  </t>
    <phoneticPr fontId="2" type="noConversion"/>
  </si>
  <si>
    <t xml:space="preserve">单位  Unit  </t>
    <phoneticPr fontId="2" type="noConversion"/>
  </si>
  <si>
    <t>单价（RMB）   Unit Price</t>
    <phoneticPr fontId="2" type="noConversion"/>
  </si>
  <si>
    <t xml:space="preserve"> 次   Time</t>
    <phoneticPr fontId="2" type="noConversion"/>
  </si>
  <si>
    <t>小 计                            Total</t>
    <phoneticPr fontId="2" type="noConversion"/>
  </si>
  <si>
    <t>备注  Remark</t>
    <phoneticPr fontId="2" type="noConversion"/>
  </si>
  <si>
    <t>午餐 Lunch</t>
    <phoneticPr fontId="19" type="noConversion"/>
  </si>
  <si>
    <t>晚餐 Dinner</t>
    <phoneticPr fontId="19" type="noConversion"/>
  </si>
  <si>
    <t>晚餐 Dinner</t>
    <phoneticPr fontId="19" type="noConversion"/>
  </si>
  <si>
    <t>用餐 Meal</t>
    <phoneticPr fontId="2" type="noConversion"/>
  </si>
  <si>
    <t>车辆费用合计 Total</t>
    <phoneticPr fontId="19" type="noConversion"/>
  </si>
  <si>
    <t>序号 No.</t>
    <phoneticPr fontId="2" type="noConversion"/>
  </si>
  <si>
    <t>内  容 Detail</t>
    <phoneticPr fontId="19" type="noConversion"/>
  </si>
  <si>
    <t xml:space="preserve">单位  Unit  </t>
    <phoneticPr fontId="2" type="noConversion"/>
  </si>
  <si>
    <t>交通 Vehicle</t>
    <phoneticPr fontId="2" type="noConversion"/>
  </si>
  <si>
    <t>其他费用 Other cost</t>
    <phoneticPr fontId="2" type="noConversion"/>
  </si>
  <si>
    <t>出行物资 travel package</t>
    <phoneticPr fontId="19" type="noConversion"/>
  </si>
  <si>
    <t>wifi设备 wifi</t>
    <phoneticPr fontId="19" type="noConversion"/>
  </si>
  <si>
    <t>矿泉水 water</t>
    <phoneticPr fontId="19" type="noConversion"/>
  </si>
  <si>
    <t>签证 water</t>
    <phoneticPr fontId="19" type="noConversion"/>
  </si>
  <si>
    <t>保险费 Insurance</t>
    <phoneticPr fontId="2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</si>
  <si>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worker</t>
    </r>
    <phoneticPr fontId="19" type="noConversion"/>
  </si>
  <si>
    <t>其他项目费用合计 Total</t>
    <phoneticPr fontId="19" type="noConversion"/>
  </si>
  <si>
    <t>接送机人员  pick up workers</t>
    <phoneticPr fontId="19" type="noConversion"/>
  </si>
  <si>
    <r>
      <rPr>
        <sz val="9"/>
        <rFont val="宋体"/>
        <family val="3"/>
        <charset val="134"/>
      </rPr>
      <t>司机及地陪小费</t>
    </r>
    <r>
      <rPr>
        <sz val="9"/>
        <rFont val="Arial"/>
        <family val="2"/>
      </rPr>
      <t xml:space="preserve">  Tips</t>
    </r>
    <phoneticPr fontId="19" type="noConversion"/>
  </si>
  <si>
    <r>
      <rPr>
        <sz val="9"/>
        <rFont val="宋体"/>
        <family val="3"/>
        <charset val="134"/>
      </rPr>
      <t>地陪</t>
    </r>
    <r>
      <rPr>
        <sz val="9"/>
        <rFont val="Arial"/>
        <family val="2"/>
      </rPr>
      <t xml:space="preserve"> local guiding worker</t>
    </r>
    <phoneticPr fontId="19" type="noConversion"/>
  </si>
  <si>
    <t>司机及地陪餐补 meal allowance</t>
    <phoneticPr fontId="19" type="noConversion"/>
  </si>
  <si>
    <t>人数 Quantity</t>
    <phoneticPr fontId="2" type="noConversion"/>
  </si>
  <si>
    <t>服务费 service</t>
    <phoneticPr fontId="19" type="noConversion"/>
  </si>
  <si>
    <t>服务费 10% service</t>
    <phoneticPr fontId="2" type="noConversion"/>
  </si>
  <si>
    <t>序号 No.</t>
    <phoneticPr fontId="2" type="noConversion"/>
  </si>
  <si>
    <t>内  容 Detail</t>
    <phoneticPr fontId="19" type="noConversion"/>
  </si>
  <si>
    <t xml:space="preserve"> 次   Time</t>
    <phoneticPr fontId="2" type="noConversion"/>
  </si>
  <si>
    <t>单价（RMB）   Unit Price</t>
    <phoneticPr fontId="2" type="noConversion"/>
  </si>
  <si>
    <t>备注  Remark</t>
    <phoneticPr fontId="2" type="noConversion"/>
  </si>
  <si>
    <t>全国城市- 北京（往返）</t>
    <phoneticPr fontId="19" type="noConversion"/>
  </si>
  <si>
    <t>经济舱（国内） Economy class  Domestic</t>
    <phoneticPr fontId="19" type="noConversion"/>
  </si>
  <si>
    <t>商务舱（国际）                     Business class  International</t>
    <phoneticPr fontId="19" type="noConversion"/>
  </si>
  <si>
    <t xml:space="preserve">北京-巴黎（往返）                         CA933 4月3日 北京-巴黎 13:35 18:40 
CA934 4月7日 巴黎-北京 20:20 12:25+1       </t>
    <phoneticPr fontId="19" type="noConversion"/>
  </si>
  <si>
    <t xml:space="preserve">上海-巴黎（往返）                          MU569 4月3日 上海-巴黎    12:50 19:05 
MU570 4月7日 巴黎-上海   21:20 14:40+1   </t>
    <phoneticPr fontId="19" type="noConversion"/>
  </si>
  <si>
    <r>
      <t>会议地点                    Meeting Venue</t>
    </r>
    <r>
      <rPr>
        <b/>
        <u/>
        <sz val="10"/>
        <rFont val="黑体"/>
        <family val="3"/>
        <charset val="134"/>
      </rPr>
      <t xml:space="preserve">                      </t>
    </r>
    <phoneticPr fontId="2" type="noConversion"/>
  </si>
  <si>
    <t>外部参加人数                   Attendance of External</t>
    <phoneticPr fontId="2" type="noConversion"/>
  </si>
  <si>
    <t>内部参加人数              Attendance of Internal</t>
    <phoneticPr fontId="2" type="noConversion"/>
  </si>
  <si>
    <t>机票 Air Ticket</t>
    <phoneticPr fontId="19" type="noConversion"/>
  </si>
  <si>
    <t>税金 Tax</t>
    <phoneticPr fontId="19" type="noConversion"/>
  </si>
  <si>
    <t>税金 6% Tax</t>
    <phoneticPr fontId="19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</si>
  <si>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Total cost with VAT</t>
    </r>
    <phoneticPr fontId="19" type="noConversion"/>
  </si>
  <si>
    <t>机票费用合计 Total</t>
    <phoneticPr fontId="19" type="noConversion"/>
  </si>
  <si>
    <t>人员费用合计 Total</t>
    <phoneticPr fontId="19" type="noConversion"/>
  </si>
  <si>
    <t>服务费合计  Total</t>
    <phoneticPr fontId="19" type="noConversion"/>
  </si>
  <si>
    <t>机场及市内接送机用车（境内）Domestic</t>
    <phoneticPr fontId="19" type="noConversion"/>
  </si>
  <si>
    <t>4座 小车  Domestic Vehicle 4 seats</t>
    <phoneticPr fontId="19" type="noConversion"/>
  </si>
  <si>
    <t>4座商务车 International Vehicle 4 seats</t>
    <phoneticPr fontId="19" type="noConversion"/>
  </si>
  <si>
    <t>19 座大巴车 International Vehicle 19 seats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</si>
</sst>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7" fillId="0" borderId="0" xfId="2" applyFont="1" applyBorder="1" applyAlignment="1">
      <alignment vertical="center"/>
    </xf>
    <xf numFmtId="0" fontId="20" fillId="5" borderId="1" xfId="2" applyFont="1" applyFill="1" applyBorder="1" applyAlignment="1">
      <alignment vertical="center" wrapText="1"/>
    </xf>
    <xf numFmtId="0" fontId="11" fillId="6" borderId="0" xfId="2" applyFont="1" applyFill="1" applyBorder="1" applyAlignment="1">
      <alignment horizontal="left" vertical="center"/>
    </xf>
    <xf numFmtId="0" fontId="28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4" fillId="0" borderId="0" xfId="2" applyFont="1" applyFill="1" applyBorder="1" applyAlignment="1">
      <alignment horizontal="left" vertical="center"/>
    </xf>
    <xf numFmtId="0" fontId="7" fillId="8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3" fillId="5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3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 wrapText="1"/>
    </xf>
    <xf numFmtId="0" fontId="13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9" fillId="3" borderId="0" xfId="2" applyNumberFormat="1" applyFont="1" applyFill="1" applyBorder="1">
      <alignment vertical="center"/>
    </xf>
    <xf numFmtId="0" fontId="9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4" fontId="11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vertical="center" wrapText="1"/>
    </xf>
    <xf numFmtId="0" fontId="16" fillId="0" borderId="0" xfId="2" applyFont="1" applyBorder="1">
      <alignment vertical="center"/>
    </xf>
    <xf numFmtId="0" fontId="21" fillId="7" borderId="0" xfId="2" applyFont="1" applyFill="1" applyBorder="1" applyAlignment="1">
      <alignment vertical="center"/>
    </xf>
    <xf numFmtId="176" fontId="22" fillId="7" borderId="0" xfId="2" applyNumberFormat="1" applyFont="1" applyFill="1" applyBorder="1">
      <alignment vertical="center"/>
    </xf>
    <xf numFmtId="0" fontId="10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1" fillId="9" borderId="0" xfId="2" applyNumberFormat="1" applyFont="1" applyFill="1" applyBorder="1">
      <alignment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1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3" fillId="5" borderId="0" xfId="2" applyFont="1" applyFill="1" applyBorder="1" applyAlignment="1">
      <alignment vertical="center" wrapText="1"/>
    </xf>
    <xf numFmtId="0" fontId="2" fillId="5" borderId="0" xfId="2" applyFont="1" applyFill="1" applyBorder="1" applyAlignment="1">
      <alignment vertical="center"/>
    </xf>
    <xf numFmtId="0" fontId="2" fillId="5" borderId="0" xfId="2" applyFont="1" applyFill="1" applyBorder="1" applyAlignment="1">
      <alignment horizontal="right" vertical="center" indent="1"/>
    </xf>
    <xf numFmtId="0" fontId="9" fillId="5" borderId="0" xfId="2" applyFont="1" applyFill="1" applyBorder="1" applyAlignment="1">
      <alignment horizontal="right" vertical="center" indent="1"/>
    </xf>
    <xf numFmtId="0" fontId="2" fillId="0" borderId="0" xfId="2" applyFont="1" applyBorder="1" applyAlignment="1">
      <alignment vertical="center"/>
    </xf>
    <xf numFmtId="0" fontId="2" fillId="3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40" fontId="14" fillId="3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9" fillId="5" borderId="0" xfId="2" applyFont="1" applyFill="1" applyBorder="1" applyAlignment="1">
      <alignment horizontal="left" vertical="center"/>
    </xf>
    <xf numFmtId="176" fontId="21" fillId="7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0" fillId="6" borderId="0" xfId="2" applyFont="1" applyFill="1" applyBorder="1" applyAlignment="1">
      <alignment horizontal="left" vertical="center"/>
    </xf>
    <xf numFmtId="0" fontId="11" fillId="6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9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4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5" fillId="8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0" fillId="5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7" fillId="2" borderId="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101;&#28023;&#29141;13810995220/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67" zoomScaleNormal="100" workbookViewId="0">
      <selection activeCell="A32" sqref="A32:G32"/>
    </sheetView>
  </sheetViews>
  <sheetFormatPr defaultRowHeight="20.25" customHeight="1"/>
  <cols>
    <col min="1" max="1" width="16.5" customWidth="1"/>
    <col min="2" max="2" width="29.625" customWidth="1"/>
    <col min="3" max="3" width="32.125" bestFit="1" customWidth="1"/>
    <col min="4" max="4" width="9.5" customWidth="1"/>
    <col min="5" max="5" width="9.875" customWidth="1"/>
    <col min="7" max="7" width="13.375" customWidth="1"/>
    <col min="8" max="8" width="14.375" customWidth="1"/>
    <col min="9" max="9" width="29.625" bestFit="1" customWidth="1"/>
  </cols>
  <sheetData>
    <row r="1" spans="1:9" ht="48" customHeight="1">
      <c r="A1" s="92" t="s">
        <v>114</v>
      </c>
      <c r="B1" s="93"/>
      <c r="C1" s="93"/>
      <c r="D1" s="93"/>
      <c r="E1" s="93"/>
      <c r="F1" s="93"/>
      <c r="G1" s="93"/>
      <c r="H1" s="93"/>
      <c r="I1" s="93"/>
    </row>
    <row r="2" spans="1:9" ht="37.5" customHeight="1" thickBot="1">
      <c r="A2" s="94" t="s">
        <v>115</v>
      </c>
      <c r="B2" s="2" t="s">
        <v>96</v>
      </c>
      <c r="C2" s="94" t="s">
        <v>187</v>
      </c>
      <c r="D2" s="90" t="s">
        <v>116</v>
      </c>
      <c r="E2" s="90"/>
      <c r="F2" s="1" t="s">
        <v>28</v>
      </c>
      <c r="G2" s="94" t="s">
        <v>120</v>
      </c>
      <c r="H2" s="95" t="s">
        <v>123</v>
      </c>
      <c r="I2" s="95"/>
    </row>
    <row r="3" spans="1:9" ht="37.5" customHeight="1" thickBot="1">
      <c r="A3" s="94" t="s">
        <v>117</v>
      </c>
      <c r="B3" s="2" t="s">
        <v>119</v>
      </c>
      <c r="C3" s="94" t="s">
        <v>188</v>
      </c>
      <c r="D3" s="90">
        <v>10</v>
      </c>
      <c r="E3" s="90"/>
      <c r="F3" s="1" t="s">
        <v>83</v>
      </c>
      <c r="G3" s="94" t="s">
        <v>121</v>
      </c>
      <c r="H3" s="91" t="s">
        <v>100</v>
      </c>
      <c r="I3" s="91"/>
    </row>
    <row r="4" spans="1:9" ht="37.5" customHeight="1" thickBot="1">
      <c r="A4" s="94" t="s">
        <v>118</v>
      </c>
      <c r="B4" s="2" t="s">
        <v>97</v>
      </c>
      <c r="C4" s="94" t="s">
        <v>189</v>
      </c>
      <c r="D4" s="90">
        <v>2</v>
      </c>
      <c r="E4" s="90"/>
      <c r="F4" s="1" t="s">
        <v>29</v>
      </c>
      <c r="G4" s="94" t="s">
        <v>122</v>
      </c>
      <c r="H4" s="91" t="s">
        <v>101</v>
      </c>
      <c r="I4" s="91"/>
    </row>
    <row r="5" spans="1:9" ht="7.5" customHeight="1">
      <c r="A5" s="85"/>
      <c r="B5" s="86"/>
      <c r="C5" s="86"/>
      <c r="D5" s="86"/>
      <c r="E5" s="86"/>
      <c r="F5" s="86"/>
      <c r="G5" s="86"/>
      <c r="H5" s="86"/>
      <c r="I5" s="86"/>
    </row>
    <row r="6" spans="1:9" ht="51" customHeight="1">
      <c r="A6" s="7" t="s">
        <v>24</v>
      </c>
      <c r="B6" s="89" t="s">
        <v>27</v>
      </c>
      <c r="C6" s="89"/>
      <c r="D6" s="89"/>
      <c r="E6" s="89"/>
      <c r="F6" s="89"/>
      <c r="G6" s="89"/>
      <c r="H6" s="89"/>
      <c r="I6" s="89"/>
    </row>
    <row r="7" spans="1:9" ht="20.100000000000001" customHeight="1">
      <c r="A7" s="7" t="s">
        <v>111</v>
      </c>
      <c r="B7" s="60"/>
      <c r="C7" s="60"/>
      <c r="D7" s="60"/>
      <c r="E7" s="60"/>
      <c r="F7" s="60"/>
      <c r="G7" s="60"/>
      <c r="H7" s="60"/>
      <c r="I7" s="60"/>
    </row>
    <row r="8" spans="1:9" ht="20.25" customHeight="1">
      <c r="A8" s="87" t="s">
        <v>133</v>
      </c>
      <c r="B8" s="88"/>
      <c r="C8" s="88"/>
      <c r="D8" s="88"/>
      <c r="E8" s="88"/>
      <c r="F8" s="88"/>
      <c r="G8" s="87" t="s">
        <v>132</v>
      </c>
      <c r="H8" s="88"/>
      <c r="I8" s="88"/>
    </row>
    <row r="9" spans="1:9" ht="33.75" customHeight="1">
      <c r="A9" s="8" t="s">
        <v>124</v>
      </c>
      <c r="B9" s="8" t="s">
        <v>125</v>
      </c>
      <c r="C9" s="8" t="s">
        <v>126</v>
      </c>
      <c r="D9" s="96" t="s">
        <v>145</v>
      </c>
      <c r="E9" s="96" t="s">
        <v>127</v>
      </c>
      <c r="F9" s="96" t="s">
        <v>128</v>
      </c>
      <c r="G9" s="96" t="s">
        <v>129</v>
      </c>
      <c r="H9" s="96" t="s">
        <v>130</v>
      </c>
      <c r="I9" s="8" t="s">
        <v>131</v>
      </c>
    </row>
    <row r="10" spans="1:9" ht="20.25" customHeight="1">
      <c r="A10" s="9" t="s">
        <v>30</v>
      </c>
      <c r="B10" s="73" t="s">
        <v>140</v>
      </c>
      <c r="C10" s="73"/>
      <c r="D10" s="73"/>
      <c r="E10" s="73"/>
      <c r="F10" s="73"/>
      <c r="G10" s="73"/>
      <c r="H10" s="73"/>
      <c r="I10" s="10"/>
    </row>
    <row r="11" spans="1:9" ht="42" customHeight="1">
      <c r="A11" s="74" t="s">
        <v>43</v>
      </c>
      <c r="B11" s="53" t="s">
        <v>134</v>
      </c>
      <c r="C11" s="18" t="s">
        <v>137</v>
      </c>
      <c r="D11" s="12">
        <v>5</v>
      </c>
      <c r="E11" s="12">
        <v>2</v>
      </c>
      <c r="F11" s="13" t="s">
        <v>135</v>
      </c>
      <c r="G11" s="14">
        <v>950</v>
      </c>
      <c r="H11" s="15">
        <f>D11*E11*G11</f>
        <v>9500</v>
      </c>
      <c r="I11" s="16" t="s">
        <v>138</v>
      </c>
    </row>
    <row r="12" spans="1:9" ht="45" customHeight="1">
      <c r="A12" s="74"/>
      <c r="B12" s="53" t="s">
        <v>113</v>
      </c>
      <c r="C12" s="18" t="s">
        <v>136</v>
      </c>
      <c r="D12" s="12">
        <v>12</v>
      </c>
      <c r="E12" s="12">
        <v>4</v>
      </c>
      <c r="F12" s="13" t="s">
        <v>135</v>
      </c>
      <c r="G12" s="64">
        <v>2613</v>
      </c>
      <c r="H12" s="15">
        <f>D12*E12*G12</f>
        <v>125424</v>
      </c>
      <c r="I12" s="16" t="s">
        <v>139</v>
      </c>
    </row>
    <row r="13" spans="1:9" ht="23.25" hidden="1" customHeight="1">
      <c r="A13" s="74" t="s">
        <v>44</v>
      </c>
      <c r="B13" s="17" t="s">
        <v>84</v>
      </c>
      <c r="C13" s="18"/>
      <c r="D13" s="12"/>
      <c r="E13" s="12"/>
      <c r="F13" s="13" t="s">
        <v>2</v>
      </c>
      <c r="G13" s="19"/>
      <c r="H13" s="15">
        <f t="shared" ref="H13:H18" si="0">D13*E13*G13</f>
        <v>0</v>
      </c>
      <c r="I13" s="19" t="s">
        <v>85</v>
      </c>
    </row>
    <row r="14" spans="1:9" ht="20.25" hidden="1" customHeight="1">
      <c r="A14" s="74"/>
      <c r="B14" s="17" t="s">
        <v>32</v>
      </c>
      <c r="C14" s="11" t="s">
        <v>36</v>
      </c>
      <c r="D14" s="12"/>
      <c r="E14" s="12"/>
      <c r="F14" s="13" t="s">
        <v>33</v>
      </c>
      <c r="G14" s="14"/>
      <c r="H14" s="15">
        <f t="shared" si="0"/>
        <v>0</v>
      </c>
      <c r="I14" s="19" t="s">
        <v>87</v>
      </c>
    </row>
    <row r="15" spans="1:9" ht="20.25" hidden="1" customHeight="1">
      <c r="A15" s="74"/>
      <c r="B15" s="17" t="s">
        <v>34</v>
      </c>
      <c r="C15" s="11" t="s">
        <v>35</v>
      </c>
      <c r="D15" s="12"/>
      <c r="E15" s="12"/>
      <c r="F15" s="13" t="s">
        <v>89</v>
      </c>
      <c r="G15" s="14"/>
      <c r="H15" s="15">
        <f t="shared" si="0"/>
        <v>0</v>
      </c>
      <c r="I15" s="19"/>
    </row>
    <row r="16" spans="1:9" ht="20.25" hidden="1" customHeight="1">
      <c r="A16" s="74"/>
      <c r="B16" s="17" t="s">
        <v>37</v>
      </c>
      <c r="C16" s="11" t="s">
        <v>38</v>
      </c>
      <c r="D16" s="12"/>
      <c r="E16" s="12"/>
      <c r="F16" s="13" t="s">
        <v>39</v>
      </c>
      <c r="G16" s="14"/>
      <c r="H16" s="15">
        <f t="shared" si="0"/>
        <v>0</v>
      </c>
      <c r="I16" s="19" t="s">
        <v>87</v>
      </c>
    </row>
    <row r="17" spans="1:11" ht="20.25" hidden="1" customHeight="1">
      <c r="A17" s="74"/>
      <c r="B17" s="20" t="s">
        <v>65</v>
      </c>
      <c r="C17" s="11" t="s">
        <v>86</v>
      </c>
      <c r="D17" s="12"/>
      <c r="E17" s="12"/>
      <c r="F17" s="13" t="s">
        <v>67</v>
      </c>
      <c r="G17" s="14"/>
      <c r="H17" s="15">
        <f t="shared" si="0"/>
        <v>0</v>
      </c>
      <c r="I17" s="19" t="s">
        <v>87</v>
      </c>
    </row>
    <row r="18" spans="1:11" ht="20.25" hidden="1" customHeight="1">
      <c r="A18" s="74"/>
      <c r="B18" s="17" t="s">
        <v>88</v>
      </c>
      <c r="C18" s="11"/>
      <c r="D18" s="12"/>
      <c r="E18" s="12"/>
      <c r="F18" s="13" t="s">
        <v>40</v>
      </c>
      <c r="G18" s="14"/>
      <c r="H18" s="15">
        <f t="shared" si="0"/>
        <v>0</v>
      </c>
      <c r="I18" s="19"/>
    </row>
    <row r="19" spans="1:11" ht="20.25" customHeight="1">
      <c r="A19" s="73" t="s">
        <v>141</v>
      </c>
      <c r="B19" s="70"/>
      <c r="C19" s="70"/>
      <c r="D19" s="70"/>
      <c r="E19" s="70"/>
      <c r="F19" s="70"/>
      <c r="G19" s="70"/>
      <c r="H19" s="41">
        <f>SUM(H11:H18)</f>
        <v>134924</v>
      </c>
      <c r="I19" s="16"/>
    </row>
    <row r="20" spans="1:11" ht="30" customHeight="1">
      <c r="A20" s="21" t="s">
        <v>142</v>
      </c>
      <c r="B20" s="21" t="s">
        <v>143</v>
      </c>
      <c r="C20" s="21" t="s">
        <v>144</v>
      </c>
      <c r="D20" s="97" t="s">
        <v>146</v>
      </c>
      <c r="E20" s="97" t="s">
        <v>150</v>
      </c>
      <c r="F20" s="97" t="s">
        <v>148</v>
      </c>
      <c r="G20" s="97" t="s">
        <v>149</v>
      </c>
      <c r="H20" s="97" t="s">
        <v>151</v>
      </c>
      <c r="I20" s="21" t="s">
        <v>152</v>
      </c>
    </row>
    <row r="21" spans="1:11" ht="20.25" customHeight="1">
      <c r="A21" s="46" t="s">
        <v>31</v>
      </c>
      <c r="B21" s="73" t="s">
        <v>156</v>
      </c>
      <c r="C21" s="73"/>
      <c r="D21" s="73"/>
      <c r="E21" s="73"/>
      <c r="F21" s="73"/>
      <c r="G21" s="73"/>
      <c r="H21" s="73"/>
      <c r="I21" s="43"/>
      <c r="J21" s="45"/>
      <c r="K21" s="45"/>
    </row>
    <row r="22" spans="1:11" s="5" customFormat="1" ht="18.75" customHeight="1">
      <c r="A22" s="47" t="s">
        <v>69</v>
      </c>
      <c r="B22" s="40" t="s">
        <v>153</v>
      </c>
      <c r="C22" s="22" t="s">
        <v>91</v>
      </c>
      <c r="D22" s="54">
        <v>5</v>
      </c>
      <c r="E22" s="55">
        <v>1</v>
      </c>
      <c r="F22" s="48" t="s">
        <v>90</v>
      </c>
      <c r="G22" s="14">
        <v>300</v>
      </c>
      <c r="H22" s="15">
        <f>D22*E22*G22</f>
        <v>1500</v>
      </c>
      <c r="I22" s="43"/>
      <c r="J22" s="45"/>
      <c r="K22" s="45"/>
    </row>
    <row r="23" spans="1:11" ht="18.75" customHeight="1">
      <c r="A23" s="47" t="s">
        <v>68</v>
      </c>
      <c r="B23" s="20" t="s">
        <v>154</v>
      </c>
      <c r="C23" s="22" t="s">
        <v>91</v>
      </c>
      <c r="D23" s="24">
        <v>5</v>
      </c>
      <c r="E23" s="56">
        <v>1</v>
      </c>
      <c r="F23" s="48" t="s">
        <v>90</v>
      </c>
      <c r="G23" s="14">
        <v>300</v>
      </c>
      <c r="H23" s="15">
        <f>D23*E23*G23</f>
        <v>1500</v>
      </c>
      <c r="I23" s="44"/>
      <c r="J23" s="44"/>
      <c r="K23" s="45" t="s">
        <v>81</v>
      </c>
    </row>
    <row r="24" spans="1:11" ht="18.75" customHeight="1">
      <c r="A24" s="23" t="s">
        <v>45</v>
      </c>
      <c r="B24" s="63" t="s">
        <v>153</v>
      </c>
      <c r="C24" s="22" t="s">
        <v>92</v>
      </c>
      <c r="D24" s="24">
        <v>12</v>
      </c>
      <c r="E24" s="56">
        <v>5</v>
      </c>
      <c r="F24" s="48" t="s">
        <v>90</v>
      </c>
      <c r="G24" s="14">
        <v>300</v>
      </c>
      <c r="H24" s="15">
        <f>D24*E24*G24</f>
        <v>18000</v>
      </c>
      <c r="I24" s="10"/>
      <c r="J24" s="45"/>
      <c r="K24" s="45"/>
    </row>
    <row r="25" spans="1:11" ht="18.75" customHeight="1">
      <c r="A25" s="23" t="s">
        <v>46</v>
      </c>
      <c r="B25" s="63" t="s">
        <v>155</v>
      </c>
      <c r="C25" s="22" t="s">
        <v>92</v>
      </c>
      <c r="D25" s="24">
        <v>12</v>
      </c>
      <c r="E25" s="56">
        <v>5</v>
      </c>
      <c r="F25" s="48" t="s">
        <v>90</v>
      </c>
      <c r="G25" s="14">
        <v>300</v>
      </c>
      <c r="H25" s="15">
        <f>D25*E25*G25</f>
        <v>18000</v>
      </c>
      <c r="I25" s="10"/>
    </row>
    <row r="26" spans="1:11" ht="20.25" customHeight="1">
      <c r="A26" s="73" t="s">
        <v>95</v>
      </c>
      <c r="B26" s="70"/>
      <c r="C26" s="70"/>
      <c r="D26" s="70"/>
      <c r="E26" s="70"/>
      <c r="F26" s="70"/>
      <c r="G26" s="70"/>
      <c r="H26" s="41">
        <f>SUM(H22:H25)</f>
        <v>39000</v>
      </c>
      <c r="I26" s="10"/>
    </row>
    <row r="27" spans="1:11" ht="30" customHeight="1">
      <c r="A27" s="21" t="s">
        <v>142</v>
      </c>
      <c r="B27" s="21" t="s">
        <v>143</v>
      </c>
      <c r="C27" s="21" t="s">
        <v>144</v>
      </c>
      <c r="D27" s="97" t="s">
        <v>146</v>
      </c>
      <c r="E27" s="97" t="s">
        <v>150</v>
      </c>
      <c r="F27" s="97" t="s">
        <v>148</v>
      </c>
      <c r="G27" s="97" t="s">
        <v>149</v>
      </c>
      <c r="H27" s="97" t="s">
        <v>151</v>
      </c>
      <c r="I27" s="21" t="s">
        <v>152</v>
      </c>
    </row>
    <row r="28" spans="1:11" ht="20.25" customHeight="1">
      <c r="A28" s="9" t="s">
        <v>14</v>
      </c>
      <c r="B28" s="73" t="s">
        <v>161</v>
      </c>
      <c r="C28" s="73"/>
      <c r="D28" s="73"/>
      <c r="E28" s="73"/>
      <c r="F28" s="73"/>
      <c r="G28" s="73"/>
      <c r="H28" s="73"/>
      <c r="I28" s="10"/>
    </row>
    <row r="29" spans="1:11" s="5" customFormat="1" ht="20.25" customHeight="1">
      <c r="A29" s="62" t="s">
        <v>47</v>
      </c>
      <c r="B29" s="63" t="s">
        <v>197</v>
      </c>
      <c r="C29" s="22" t="s">
        <v>198</v>
      </c>
      <c r="D29" s="42">
        <v>24</v>
      </c>
      <c r="E29" s="42">
        <v>1</v>
      </c>
      <c r="F29" s="48" t="s">
        <v>0</v>
      </c>
      <c r="G29" s="27">
        <v>300</v>
      </c>
      <c r="H29" s="15">
        <f>D29*E29*G29</f>
        <v>7200</v>
      </c>
      <c r="I29" s="58" t="s">
        <v>112</v>
      </c>
      <c r="J29" s="6"/>
      <c r="K29" s="4" t="s">
        <v>81</v>
      </c>
    </row>
    <row r="30" spans="1:11" ht="20.25" customHeight="1">
      <c r="A30" s="62" t="s">
        <v>48</v>
      </c>
      <c r="B30" s="57" t="s">
        <v>99</v>
      </c>
      <c r="C30" s="22" t="s">
        <v>199</v>
      </c>
      <c r="D30" s="28">
        <v>6</v>
      </c>
      <c r="E30" s="28">
        <v>1</v>
      </c>
      <c r="F30" s="25" t="s">
        <v>0</v>
      </c>
      <c r="G30" s="27">
        <v>1560</v>
      </c>
      <c r="H30" s="15">
        <f>D30*E30*G30</f>
        <v>9360</v>
      </c>
      <c r="I30" s="58"/>
    </row>
    <row r="31" spans="1:11" ht="20.25" customHeight="1">
      <c r="A31" s="62" t="s">
        <v>49</v>
      </c>
      <c r="B31" s="57" t="s">
        <v>98</v>
      </c>
      <c r="C31" s="22" t="s">
        <v>200</v>
      </c>
      <c r="D31" s="28">
        <v>1</v>
      </c>
      <c r="E31" s="28">
        <v>5</v>
      </c>
      <c r="F31" s="25" t="s">
        <v>1</v>
      </c>
      <c r="G31" s="27">
        <v>4800</v>
      </c>
      <c r="H31" s="15">
        <f>D31*E31*G31</f>
        <v>24000</v>
      </c>
      <c r="I31" s="58" t="s">
        <v>110</v>
      </c>
    </row>
    <row r="32" spans="1:11" ht="20.25" customHeight="1">
      <c r="A32" s="73" t="s">
        <v>157</v>
      </c>
      <c r="B32" s="70"/>
      <c r="C32" s="70"/>
      <c r="D32" s="70"/>
      <c r="E32" s="70"/>
      <c r="F32" s="70"/>
      <c r="G32" s="70"/>
      <c r="H32" s="41">
        <f>SUM(H29:H31)</f>
        <v>40560</v>
      </c>
      <c r="I32" s="10"/>
    </row>
    <row r="33" spans="1:9" ht="30" customHeight="1">
      <c r="A33" s="21" t="s">
        <v>158</v>
      </c>
      <c r="B33" s="21" t="s">
        <v>143</v>
      </c>
      <c r="C33" s="21" t="s">
        <v>159</v>
      </c>
      <c r="D33" s="97" t="s">
        <v>146</v>
      </c>
      <c r="E33" s="97" t="s">
        <v>150</v>
      </c>
      <c r="F33" s="97" t="s">
        <v>160</v>
      </c>
      <c r="G33" s="97" t="s">
        <v>149</v>
      </c>
      <c r="H33" s="97" t="s">
        <v>151</v>
      </c>
      <c r="I33" s="21" t="s">
        <v>152</v>
      </c>
    </row>
    <row r="34" spans="1:9" ht="20.25" customHeight="1">
      <c r="A34" s="9" t="s">
        <v>15</v>
      </c>
      <c r="B34" s="73" t="s">
        <v>162</v>
      </c>
      <c r="C34" s="73"/>
      <c r="D34" s="73"/>
      <c r="E34" s="73"/>
      <c r="F34" s="73"/>
      <c r="G34" s="73"/>
      <c r="H34" s="73"/>
      <c r="I34" s="10"/>
    </row>
    <row r="35" spans="1:9" ht="20.25" customHeight="1">
      <c r="A35" s="23" t="s">
        <v>50</v>
      </c>
      <c r="B35" s="22" t="s">
        <v>167</v>
      </c>
      <c r="C35" s="22" t="s">
        <v>93</v>
      </c>
      <c r="D35" s="69">
        <v>12</v>
      </c>
      <c r="E35" s="69"/>
      <c r="F35" s="25" t="s">
        <v>4</v>
      </c>
      <c r="G35" s="27">
        <v>100</v>
      </c>
      <c r="H35" s="15">
        <f>D35*G35</f>
        <v>1200</v>
      </c>
      <c r="I35" s="57" t="s">
        <v>94</v>
      </c>
    </row>
    <row r="36" spans="1:9" ht="20.25" customHeight="1">
      <c r="A36" s="50" t="s">
        <v>51</v>
      </c>
      <c r="B36" s="22" t="s">
        <v>18</v>
      </c>
      <c r="C36" s="22"/>
      <c r="D36" s="69"/>
      <c r="E36" s="69"/>
      <c r="F36" s="52" t="s">
        <v>11</v>
      </c>
      <c r="G36" s="27"/>
      <c r="H36" s="15">
        <f>D36*G36</f>
        <v>0</v>
      </c>
      <c r="I36" s="57"/>
    </row>
    <row r="37" spans="1:9" ht="20.25" customHeight="1">
      <c r="A37" s="50" t="s">
        <v>52</v>
      </c>
      <c r="B37" s="22" t="s">
        <v>12</v>
      </c>
      <c r="C37" s="22"/>
      <c r="D37" s="69">
        <v>2</v>
      </c>
      <c r="E37" s="69"/>
      <c r="F37" s="52" t="s">
        <v>16</v>
      </c>
      <c r="G37" s="27">
        <v>50</v>
      </c>
      <c r="H37" s="15">
        <f>D37*G37</f>
        <v>100</v>
      </c>
      <c r="I37" s="57"/>
    </row>
    <row r="38" spans="1:9" ht="20.25" customHeight="1">
      <c r="A38" s="50" t="s">
        <v>53</v>
      </c>
      <c r="B38" s="22" t="s">
        <v>13</v>
      </c>
      <c r="C38" s="22"/>
      <c r="D38" s="69"/>
      <c r="E38" s="69"/>
      <c r="F38" s="52" t="s">
        <v>17</v>
      </c>
      <c r="G38" s="27"/>
      <c r="H38" s="15">
        <f t="shared" ref="H38:H40" si="1">D38*G38</f>
        <v>0</v>
      </c>
      <c r="I38" s="57"/>
    </row>
    <row r="39" spans="1:9" ht="20.25" customHeight="1">
      <c r="A39" s="50" t="s">
        <v>54</v>
      </c>
      <c r="B39" s="22" t="s">
        <v>21</v>
      </c>
      <c r="C39" s="22"/>
      <c r="D39" s="69"/>
      <c r="E39" s="69"/>
      <c r="F39" s="52" t="s">
        <v>23</v>
      </c>
      <c r="G39" s="27"/>
      <c r="H39" s="15">
        <f t="shared" si="1"/>
        <v>0</v>
      </c>
      <c r="I39" s="57"/>
    </row>
    <row r="40" spans="1:9" ht="20.25" customHeight="1">
      <c r="A40" s="50" t="s">
        <v>55</v>
      </c>
      <c r="B40" s="22" t="s">
        <v>20</v>
      </c>
      <c r="C40" s="22"/>
      <c r="D40" s="69"/>
      <c r="E40" s="69"/>
      <c r="F40" s="52" t="s">
        <v>16</v>
      </c>
      <c r="G40" s="27"/>
      <c r="H40" s="15">
        <f t="shared" si="1"/>
        <v>0</v>
      </c>
      <c r="I40" s="57"/>
    </row>
    <row r="41" spans="1:9" ht="20.25" customHeight="1">
      <c r="A41" s="50" t="s">
        <v>56</v>
      </c>
      <c r="B41" s="22" t="s">
        <v>66</v>
      </c>
      <c r="C41" s="22" t="s">
        <v>163</v>
      </c>
      <c r="D41" s="49">
        <v>12</v>
      </c>
      <c r="E41" s="49">
        <v>1</v>
      </c>
      <c r="F41" s="52" t="s">
        <v>104</v>
      </c>
      <c r="G41" s="27">
        <v>150</v>
      </c>
      <c r="H41" s="15">
        <f>D41*G41*E41</f>
        <v>1800</v>
      </c>
      <c r="I41" s="57"/>
    </row>
    <row r="42" spans="1:9" ht="20.25" customHeight="1">
      <c r="A42" s="50" t="s">
        <v>57</v>
      </c>
      <c r="B42" s="22" t="s">
        <v>66</v>
      </c>
      <c r="C42" s="22" t="s">
        <v>164</v>
      </c>
      <c r="D42" s="49">
        <v>12</v>
      </c>
      <c r="E42" s="49">
        <v>6</v>
      </c>
      <c r="F42" s="52" t="s">
        <v>22</v>
      </c>
      <c r="G42" s="27">
        <v>30</v>
      </c>
      <c r="H42" s="15">
        <f>D42*G42*E42</f>
        <v>2160</v>
      </c>
      <c r="I42" s="57"/>
    </row>
    <row r="43" spans="1:9" ht="20.25" customHeight="1">
      <c r="A43" s="50" t="s">
        <v>58</v>
      </c>
      <c r="B43" s="22" t="s">
        <v>66</v>
      </c>
      <c r="C43" s="22" t="s">
        <v>165</v>
      </c>
      <c r="D43" s="49">
        <v>24</v>
      </c>
      <c r="E43" s="49">
        <v>5</v>
      </c>
      <c r="F43" s="52" t="s">
        <v>103</v>
      </c>
      <c r="G43" s="27">
        <v>10</v>
      </c>
      <c r="H43" s="15">
        <f>D43*G43*E43</f>
        <v>1200</v>
      </c>
      <c r="I43" s="57"/>
    </row>
    <row r="44" spans="1:9" ht="20.25" customHeight="1">
      <c r="A44" s="50" t="s">
        <v>59</v>
      </c>
      <c r="B44" s="22" t="s">
        <v>66</v>
      </c>
      <c r="C44" s="22" t="s">
        <v>166</v>
      </c>
      <c r="D44" s="69">
        <v>12</v>
      </c>
      <c r="E44" s="69"/>
      <c r="F44" s="52" t="s">
        <v>11</v>
      </c>
      <c r="G44" s="27">
        <v>1100</v>
      </c>
      <c r="H44" s="15">
        <f>D44*G44</f>
        <v>13200</v>
      </c>
      <c r="I44" s="57"/>
    </row>
    <row r="45" spans="1:9" ht="20.25" customHeight="1">
      <c r="A45" s="73" t="s">
        <v>169</v>
      </c>
      <c r="B45" s="73"/>
      <c r="C45" s="73"/>
      <c r="D45" s="73"/>
      <c r="E45" s="73"/>
      <c r="F45" s="73"/>
      <c r="G45" s="73"/>
      <c r="H45" s="41">
        <f>SUM(H35:H44)</f>
        <v>19660</v>
      </c>
      <c r="I45" s="10"/>
    </row>
    <row r="46" spans="1:9" ht="30" customHeight="1">
      <c r="A46" s="21" t="s">
        <v>142</v>
      </c>
      <c r="B46" s="21" t="s">
        <v>143</v>
      </c>
      <c r="C46" s="21" t="s">
        <v>144</v>
      </c>
      <c r="D46" s="97" t="s">
        <v>146</v>
      </c>
      <c r="E46" s="97" t="s">
        <v>150</v>
      </c>
      <c r="F46" s="97" t="s">
        <v>148</v>
      </c>
      <c r="G46" s="97" t="s">
        <v>149</v>
      </c>
      <c r="H46" s="97" t="s">
        <v>151</v>
      </c>
      <c r="I46" s="21" t="s">
        <v>152</v>
      </c>
    </row>
    <row r="47" spans="1:9" ht="20.25" customHeight="1">
      <c r="A47" s="9" t="s">
        <v>5</v>
      </c>
      <c r="B47" s="70" t="s">
        <v>168</v>
      </c>
      <c r="C47" s="70"/>
      <c r="D47" s="70"/>
      <c r="E47" s="70"/>
      <c r="F47" s="70"/>
      <c r="G47" s="70"/>
      <c r="H47" s="70"/>
      <c r="I47" s="70"/>
    </row>
    <row r="48" spans="1:9" ht="20.25" customHeight="1">
      <c r="A48" s="23" t="s">
        <v>60</v>
      </c>
      <c r="B48" s="68" t="s">
        <v>170</v>
      </c>
      <c r="C48" s="30"/>
      <c r="D48" s="49">
        <v>2</v>
      </c>
      <c r="E48" s="49">
        <v>2</v>
      </c>
      <c r="F48" s="25" t="s">
        <v>90</v>
      </c>
      <c r="G48" s="27">
        <v>600</v>
      </c>
      <c r="H48" s="15">
        <f>D48*E48*G48</f>
        <v>2400</v>
      </c>
      <c r="I48" s="10"/>
    </row>
    <row r="49" spans="1:9" ht="20.25" customHeight="1">
      <c r="A49" s="50" t="s">
        <v>61</v>
      </c>
      <c r="B49" s="68" t="s">
        <v>172</v>
      </c>
      <c r="C49" s="49"/>
      <c r="D49" s="49">
        <v>1</v>
      </c>
      <c r="E49" s="49">
        <v>5</v>
      </c>
      <c r="F49" s="25" t="s">
        <v>3</v>
      </c>
      <c r="G49" s="27">
        <v>1200</v>
      </c>
      <c r="H49" s="15">
        <f>D49*E49*G49</f>
        <v>6000</v>
      </c>
      <c r="I49" s="10" t="s">
        <v>109</v>
      </c>
    </row>
    <row r="50" spans="1:9" ht="20.25" customHeight="1">
      <c r="A50" s="50" t="s">
        <v>105</v>
      </c>
      <c r="B50" s="68" t="s">
        <v>173</v>
      </c>
      <c r="C50" s="49"/>
      <c r="D50" s="49">
        <v>2</v>
      </c>
      <c r="E50" s="49">
        <v>10</v>
      </c>
      <c r="F50" s="52" t="s">
        <v>102</v>
      </c>
      <c r="G50" s="27">
        <v>80</v>
      </c>
      <c r="H50" s="15">
        <f>D50*E50*G50</f>
        <v>1600</v>
      </c>
      <c r="I50" s="10"/>
    </row>
    <row r="51" spans="1:9" ht="20.25" customHeight="1">
      <c r="A51" s="50" t="s">
        <v>106</v>
      </c>
      <c r="B51" s="29" t="s">
        <v>171</v>
      </c>
      <c r="C51" s="49"/>
      <c r="D51" s="49">
        <v>24</v>
      </c>
      <c r="E51" s="49">
        <v>5</v>
      </c>
      <c r="F51" s="52" t="s">
        <v>90</v>
      </c>
      <c r="G51" s="27">
        <v>16</v>
      </c>
      <c r="H51" s="15">
        <f>D51*E51*G51</f>
        <v>1920</v>
      </c>
      <c r="I51" s="10"/>
    </row>
    <row r="52" spans="1:9" ht="20.25" customHeight="1">
      <c r="A52" s="70" t="s">
        <v>41</v>
      </c>
      <c r="B52" s="70"/>
      <c r="C52" s="70"/>
      <c r="D52" s="70"/>
      <c r="E52" s="70"/>
      <c r="F52" s="70"/>
      <c r="G52" s="70"/>
      <c r="H52" s="41">
        <f>SUM(H48:H51)</f>
        <v>11920</v>
      </c>
      <c r="I52" s="10"/>
    </row>
    <row r="53" spans="1:9" ht="20.25" customHeight="1">
      <c r="A53" s="3" t="s">
        <v>42</v>
      </c>
      <c r="B53" s="3"/>
      <c r="C53" s="3"/>
      <c r="D53" s="3"/>
      <c r="E53" s="3"/>
      <c r="F53" s="3"/>
      <c r="G53" s="3"/>
      <c r="H53" s="31">
        <f>SUM(H19,H26,H32,H45,H52)</f>
        <v>246064</v>
      </c>
      <c r="I53" s="32"/>
    </row>
    <row r="54" spans="1:9" ht="30" customHeight="1">
      <c r="A54" s="21" t="s">
        <v>158</v>
      </c>
      <c r="B54" s="21" t="s">
        <v>143</v>
      </c>
      <c r="C54" s="21" t="s">
        <v>159</v>
      </c>
      <c r="D54" s="97" t="s">
        <v>174</v>
      </c>
      <c r="E54" s="97" t="s">
        <v>150</v>
      </c>
      <c r="F54" s="97" t="s">
        <v>147</v>
      </c>
      <c r="G54" s="97" t="s">
        <v>149</v>
      </c>
      <c r="H54" s="97" t="s">
        <v>151</v>
      </c>
      <c r="I54" s="21" t="s">
        <v>152</v>
      </c>
    </row>
    <row r="55" spans="1:9" ht="20.25" customHeight="1">
      <c r="A55" s="9" t="s">
        <v>6</v>
      </c>
      <c r="B55" s="73" t="s">
        <v>175</v>
      </c>
      <c r="C55" s="73"/>
      <c r="D55" s="73"/>
      <c r="E55" s="73"/>
      <c r="F55" s="73"/>
      <c r="G55" s="73"/>
      <c r="H55" s="73"/>
      <c r="I55" s="73"/>
    </row>
    <row r="56" spans="1:9" ht="20.25" customHeight="1">
      <c r="A56" s="23" t="s">
        <v>62</v>
      </c>
      <c r="B56" s="10" t="s">
        <v>176</v>
      </c>
      <c r="C56" s="43"/>
      <c r="D56" s="83">
        <f>H53</f>
        <v>246064</v>
      </c>
      <c r="E56" s="84"/>
      <c r="F56" s="48" t="s">
        <v>107</v>
      </c>
      <c r="G56" s="33">
        <v>0.1</v>
      </c>
      <c r="H56" s="15">
        <f>D56*G56</f>
        <v>24606.400000000001</v>
      </c>
      <c r="I56" s="10"/>
    </row>
    <row r="57" spans="1:9" ht="20.25" customHeight="1">
      <c r="A57" s="71" t="s">
        <v>196</v>
      </c>
      <c r="B57" s="72"/>
      <c r="C57" s="72"/>
      <c r="D57" s="72"/>
      <c r="E57" s="72"/>
      <c r="F57" s="72"/>
      <c r="G57" s="72"/>
      <c r="H57" s="31">
        <f>SUM(H56:H56)</f>
        <v>24606.400000000001</v>
      </c>
      <c r="I57" s="32"/>
    </row>
    <row r="58" spans="1:9" ht="30" customHeight="1">
      <c r="A58" s="21" t="s">
        <v>177</v>
      </c>
      <c r="B58" s="21" t="s">
        <v>143</v>
      </c>
      <c r="C58" s="21" t="s">
        <v>178</v>
      </c>
      <c r="D58" s="97" t="s">
        <v>146</v>
      </c>
      <c r="E58" s="97" t="s">
        <v>179</v>
      </c>
      <c r="F58" s="97" t="s">
        <v>147</v>
      </c>
      <c r="G58" s="97" t="s">
        <v>180</v>
      </c>
      <c r="H58" s="97" t="s">
        <v>151</v>
      </c>
      <c r="I58" s="21" t="s">
        <v>181</v>
      </c>
    </row>
    <row r="59" spans="1:9" ht="20.25" customHeight="1">
      <c r="A59" s="9" t="s">
        <v>7</v>
      </c>
      <c r="B59" s="73" t="s">
        <v>8</v>
      </c>
      <c r="C59" s="73"/>
      <c r="D59" s="73"/>
      <c r="E59" s="73"/>
      <c r="F59" s="73"/>
      <c r="G59" s="73"/>
      <c r="H59" s="73"/>
      <c r="I59" s="73"/>
    </row>
    <row r="60" spans="1:9" ht="18" customHeight="1">
      <c r="A60" s="23" t="s">
        <v>63</v>
      </c>
      <c r="B60" s="75" t="s">
        <v>9</v>
      </c>
      <c r="C60" s="10" t="s">
        <v>76</v>
      </c>
      <c r="D60" s="24"/>
      <c r="E60" s="24"/>
      <c r="F60" s="25" t="s">
        <v>77</v>
      </c>
      <c r="G60" s="33"/>
      <c r="H60" s="15">
        <f>D60*E60*G60</f>
        <v>0</v>
      </c>
      <c r="I60" s="34"/>
    </row>
    <row r="61" spans="1:9" ht="18" customHeight="1">
      <c r="A61" s="23" t="s">
        <v>74</v>
      </c>
      <c r="B61" s="75"/>
      <c r="C61" s="10" t="s">
        <v>78</v>
      </c>
      <c r="D61" s="24"/>
      <c r="E61" s="24"/>
      <c r="F61" s="25" t="s">
        <v>79</v>
      </c>
      <c r="G61" s="33"/>
      <c r="H61" s="15">
        <f>D61*E61*G61</f>
        <v>0</v>
      </c>
      <c r="I61" s="35"/>
    </row>
    <row r="62" spans="1:9" ht="18" customHeight="1">
      <c r="A62" s="23" t="s">
        <v>75</v>
      </c>
      <c r="B62" s="75"/>
      <c r="C62" s="10" t="s">
        <v>80</v>
      </c>
      <c r="D62" s="24"/>
      <c r="E62" s="24"/>
      <c r="F62" s="25" t="s">
        <v>3</v>
      </c>
      <c r="G62" s="33"/>
      <c r="H62" s="15">
        <f>D62*E62*G62</f>
        <v>0</v>
      </c>
      <c r="I62" s="36"/>
    </row>
    <row r="63" spans="1:9" ht="20.25" customHeight="1">
      <c r="A63" s="71" t="s">
        <v>195</v>
      </c>
      <c r="B63" s="72"/>
      <c r="C63" s="72"/>
      <c r="D63" s="72"/>
      <c r="E63" s="72"/>
      <c r="F63" s="72"/>
      <c r="G63" s="72"/>
      <c r="H63" s="31">
        <f>SUM(H60:H62)</f>
        <v>0</v>
      </c>
      <c r="I63" s="32"/>
    </row>
    <row r="64" spans="1:9" ht="30" customHeight="1">
      <c r="A64" s="21" t="s">
        <v>177</v>
      </c>
      <c r="B64" s="21" t="s">
        <v>143</v>
      </c>
      <c r="C64" s="21" t="s">
        <v>178</v>
      </c>
      <c r="D64" s="97" t="s">
        <v>146</v>
      </c>
      <c r="E64" s="97" t="s">
        <v>179</v>
      </c>
      <c r="F64" s="97" t="s">
        <v>147</v>
      </c>
      <c r="G64" s="97" t="s">
        <v>180</v>
      </c>
      <c r="H64" s="97" t="s">
        <v>151</v>
      </c>
      <c r="I64" s="21" t="s">
        <v>181</v>
      </c>
    </row>
    <row r="65" spans="1:9" ht="20.25" customHeight="1">
      <c r="A65" s="9" t="s">
        <v>19</v>
      </c>
      <c r="B65" s="73" t="s">
        <v>190</v>
      </c>
      <c r="C65" s="73"/>
      <c r="D65" s="73"/>
      <c r="E65" s="73"/>
      <c r="F65" s="73"/>
      <c r="G65" s="73"/>
      <c r="H65" s="73"/>
      <c r="I65" s="73"/>
    </row>
    <row r="66" spans="1:9" ht="21.75" customHeight="1">
      <c r="A66" s="23" t="s">
        <v>73</v>
      </c>
      <c r="B66" s="26" t="s">
        <v>183</v>
      </c>
      <c r="C66" s="65" t="s">
        <v>182</v>
      </c>
      <c r="D66" s="28">
        <v>5</v>
      </c>
      <c r="E66" s="28">
        <v>2</v>
      </c>
      <c r="F66" s="25" t="s">
        <v>26</v>
      </c>
      <c r="G66" s="14">
        <v>1500</v>
      </c>
      <c r="H66" s="15">
        <f>D66*E66*G66</f>
        <v>15000</v>
      </c>
      <c r="I66" s="34" t="s">
        <v>82</v>
      </c>
    </row>
    <row r="67" spans="1:9" ht="21.75" customHeight="1">
      <c r="A67" s="23" t="s">
        <v>70</v>
      </c>
      <c r="B67" s="51" t="s">
        <v>72</v>
      </c>
      <c r="C67" s="39"/>
      <c r="D67" s="66"/>
      <c r="E67" s="66"/>
      <c r="F67" s="25" t="s">
        <v>26</v>
      </c>
      <c r="G67" s="14"/>
      <c r="H67" s="15">
        <f>D67*E67*G67</f>
        <v>0</v>
      </c>
      <c r="I67" s="10"/>
    </row>
    <row r="68" spans="1:9" ht="42" customHeight="1">
      <c r="A68" s="74" t="s">
        <v>71</v>
      </c>
      <c r="B68" s="80" t="s">
        <v>184</v>
      </c>
      <c r="C68" s="59" t="s">
        <v>185</v>
      </c>
      <c r="D68" s="76">
        <v>12</v>
      </c>
      <c r="E68" s="76">
        <v>2</v>
      </c>
      <c r="F68" s="77" t="s">
        <v>26</v>
      </c>
      <c r="G68" s="78">
        <v>18000</v>
      </c>
      <c r="H68" s="79">
        <f>D68*E68*G68</f>
        <v>432000</v>
      </c>
      <c r="I68" s="80" t="s">
        <v>82</v>
      </c>
    </row>
    <row r="69" spans="1:9" ht="39" customHeight="1">
      <c r="A69" s="74"/>
      <c r="B69" s="80"/>
      <c r="C69" s="59" t="s">
        <v>186</v>
      </c>
      <c r="D69" s="76"/>
      <c r="E69" s="76"/>
      <c r="F69" s="77"/>
      <c r="G69" s="78"/>
      <c r="H69" s="79"/>
      <c r="I69" s="80"/>
    </row>
    <row r="70" spans="1:9" ht="20.25" customHeight="1">
      <c r="A70" s="71" t="s">
        <v>194</v>
      </c>
      <c r="B70" s="72"/>
      <c r="C70" s="72"/>
      <c r="D70" s="72"/>
      <c r="E70" s="72"/>
      <c r="F70" s="72"/>
      <c r="G70" s="72"/>
      <c r="H70" s="31">
        <f>SUM(H66:H69)</f>
        <v>447000</v>
      </c>
      <c r="I70" s="32"/>
    </row>
    <row r="71" spans="1:9" ht="30" customHeight="1">
      <c r="A71" s="21" t="s">
        <v>177</v>
      </c>
      <c r="B71" s="21" t="s">
        <v>143</v>
      </c>
      <c r="C71" s="21" t="s">
        <v>178</v>
      </c>
      <c r="D71" s="97" t="s">
        <v>146</v>
      </c>
      <c r="E71" s="97" t="s">
        <v>179</v>
      </c>
      <c r="F71" s="97" t="s">
        <v>147</v>
      </c>
      <c r="G71" s="97" t="s">
        <v>180</v>
      </c>
      <c r="H71" s="97" t="s">
        <v>151</v>
      </c>
      <c r="I71" s="21" t="s">
        <v>181</v>
      </c>
    </row>
    <row r="72" spans="1:9" ht="20.25" customHeight="1">
      <c r="A72" s="9" t="s">
        <v>25</v>
      </c>
      <c r="B72" s="73" t="s">
        <v>191</v>
      </c>
      <c r="C72" s="73"/>
      <c r="D72" s="73"/>
      <c r="E72" s="73"/>
      <c r="F72" s="73"/>
      <c r="G72" s="73"/>
      <c r="H72" s="73"/>
      <c r="I72" s="73"/>
    </row>
    <row r="73" spans="1:9" ht="20.25" customHeight="1">
      <c r="A73" s="23" t="s">
        <v>64</v>
      </c>
      <c r="B73" s="10" t="s">
        <v>192</v>
      </c>
      <c r="C73" s="10"/>
      <c r="D73" s="83">
        <f>H70+H63+H57+H53</f>
        <v>717670.40000000002</v>
      </c>
      <c r="E73" s="84"/>
      <c r="F73" s="25" t="s">
        <v>108</v>
      </c>
      <c r="G73" s="33">
        <v>0.06</v>
      </c>
      <c r="H73" s="15">
        <f>D73*G73</f>
        <v>43060.224000000002</v>
      </c>
      <c r="I73" s="10"/>
    </row>
    <row r="74" spans="1:9" ht="20.25" customHeight="1">
      <c r="A74" s="37" t="s">
        <v>193</v>
      </c>
      <c r="B74" s="37"/>
      <c r="C74" s="37"/>
      <c r="D74" s="37"/>
      <c r="E74" s="37"/>
      <c r="F74" s="37"/>
      <c r="G74" s="37"/>
      <c r="H74" s="67">
        <f>H53+H57+H63+H70+H73</f>
        <v>760730.62400000007</v>
      </c>
      <c r="I74" s="38"/>
    </row>
    <row r="75" spans="1:9" ht="20.25" customHeight="1">
      <c r="A75" s="81" t="s">
        <v>10</v>
      </c>
      <c r="B75" s="82"/>
      <c r="C75" s="82"/>
      <c r="D75" s="82"/>
      <c r="E75" s="82"/>
      <c r="F75" s="82"/>
      <c r="G75" s="82"/>
      <c r="H75" s="82"/>
      <c r="I75" s="82"/>
    </row>
    <row r="77" spans="1:9" ht="20.25" customHeight="1">
      <c r="A77" s="61"/>
    </row>
  </sheetData>
  <mergeCells count="49">
    <mergeCell ref="D40:E40"/>
    <mergeCell ref="A26:G26"/>
    <mergeCell ref="B34:H34"/>
    <mergeCell ref="D35:E35"/>
    <mergeCell ref="D37:E37"/>
    <mergeCell ref="A32:G32"/>
    <mergeCell ref="D36:E36"/>
    <mergeCell ref="A11:A12"/>
    <mergeCell ref="B10:H10"/>
    <mergeCell ref="A19:G19"/>
    <mergeCell ref="A13:A18"/>
    <mergeCell ref="B28:H28"/>
    <mergeCell ref="B21:H21"/>
    <mergeCell ref="A5:I5"/>
    <mergeCell ref="A1:I1"/>
    <mergeCell ref="A8:F8"/>
    <mergeCell ref="G8:I8"/>
    <mergeCell ref="B6:I6"/>
    <mergeCell ref="D2:E2"/>
    <mergeCell ref="D3:E3"/>
    <mergeCell ref="H2:I2"/>
    <mergeCell ref="H3:I3"/>
    <mergeCell ref="H4:I4"/>
    <mergeCell ref="D4:E4"/>
    <mergeCell ref="A75:I75"/>
    <mergeCell ref="B55:I55"/>
    <mergeCell ref="D56:E56"/>
    <mergeCell ref="A57:G57"/>
    <mergeCell ref="B59:I59"/>
    <mergeCell ref="A63:G63"/>
    <mergeCell ref="D73:E73"/>
    <mergeCell ref="B72:I72"/>
    <mergeCell ref="B60:B62"/>
    <mergeCell ref="D44:E44"/>
    <mergeCell ref="D38:E38"/>
    <mergeCell ref="B47:I47"/>
    <mergeCell ref="A52:G52"/>
    <mergeCell ref="A70:G70"/>
    <mergeCell ref="B65:I65"/>
    <mergeCell ref="A45:G45"/>
    <mergeCell ref="A68:A69"/>
    <mergeCell ref="B68:B69"/>
    <mergeCell ref="D68:D69"/>
    <mergeCell ref="E68:E69"/>
    <mergeCell ref="F68:F69"/>
    <mergeCell ref="G68:G69"/>
    <mergeCell ref="H68:H69"/>
    <mergeCell ref="I68:I69"/>
    <mergeCell ref="D39:E39"/>
  </mergeCells>
  <phoneticPr fontId="19" type="noConversion"/>
  <dataValidations count="3">
    <dataValidation type="list" allowBlank="1" showInputMessage="1" showErrorMessage="1" sqref="B3">
      <formula1>"国内会议,国际会议"</formula1>
    </dataValidation>
    <dataValidation type="list" allowBlank="1" showDropDown="1" showInputMessage="1" showErrorMessage="1" sqref="I22">
      <formula1>#REF!</formula1>
    </dataValidation>
    <dataValidation type="list" allowBlank="1" showInputMessage="1" showErrorMessage="1" sqref="I24:I25">
      <formula1>#REF!</formula1>
    </dataValidation>
  </dataValidations>
  <hyperlinks>
    <hyperlink ref="H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2019-02-09T19:58:59Z</dcterms:modified>
</cp:coreProperties>
</file>