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/>
  </bookViews>
  <sheets>
    <sheet name="结算单-地接社" sheetId="18" r:id="rId1"/>
    <sheet name="报价单-地接社" sheetId="20" r:id="rId2"/>
  </sheets>
  <definedNames>
    <definedName name="_xlnm.Print_Area" localSheetId="1">'报价单-地接社'!$A$1:$G$22</definedName>
    <definedName name="_xlnm.Print_Area" localSheetId="0">'结算单-地接社'!$A$1:$M$19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<sst xmlns="http://schemas.openxmlformats.org/spreadsheetml/2006/main" count="62" uniqueCount="41">
  <si>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先声再明会务服务结算单-地接社</t>
  </si>
  <si>
    <t>项目名称：1.31谢朝义苏州会PUR2401018</t>
  </si>
  <si>
    <t>供应商:</t>
  </si>
  <si>
    <t>康辉集团北京国际会议展览有限公司</t>
  </si>
  <si>
    <t>活动时间：2024年1月31日</t>
  </si>
  <si>
    <t>联络人:</t>
  </si>
  <si>
    <t>王凤雨</t>
  </si>
  <si>
    <t>活动地点：苏州</t>
  </si>
  <si>
    <t>手机:</t>
  </si>
  <si>
    <t>15210370021</t>
  </si>
  <si>
    <t>实际参加人数：30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</si>
  <si>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</si>
  <si>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</si>
  <si>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</si>
  <si>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</si>
  <si>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</si>
  <si>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</si>
  <si>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</si>
  <si>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</si>
  <si>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</si>
  <si>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</si>
  <si>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</si>
  <si>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地接社</t>
    </r>
  </si>
  <si>
    <t>外出用餐</t>
  </si>
  <si>
    <t>晚餐（预估费用，按实际结算）</t>
  </si>
  <si>
    <t>青岛啤酒6箱</t>
  </si>
  <si>
    <t>酒店费用总计</t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</si>
  <si>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</si>
  <si>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</si>
  <si>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</si>
  <si>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</si>
  <si>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</si>
  <si>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</si>
  <si>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</si>
  <si>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供应商:康辉集团北京国际会议展览有限公司</t>
  </si>
  <si>
    <t>联络人:王凤雨</t>
  </si>
  <si>
    <t>手机:15210370021</t>
  </si>
  <si>
    <t>拟参加人数：20人</t>
  </si>
  <si>
    <t xml:space="preserve">邮箱:wangfengyu@cct.cn
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</si>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</sst>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3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8" borderId="3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9" borderId="35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10" borderId="35" applyNumberFormat="0" applyAlignment="0" applyProtection="0">
      <alignment vertical="center"/>
    </xf>
    <xf numFmtId="0" fontId="25" fillId="11" borderId="37" applyNumberFormat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81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58" fontId="8" fillId="2" borderId="10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right" vertical="center" wrapText="1"/>
    </xf>
    <xf numFmtId="0" fontId="9" fillId="5" borderId="13" xfId="0" applyFont="1" applyFill="1" applyBorder="1" applyAlignment="1">
      <alignment horizontal="right" vertical="center" wrapText="1"/>
    </xf>
    <xf numFmtId="0" fontId="9" fillId="5" borderId="14" xfId="0" applyFont="1" applyFill="1" applyBorder="1" applyAlignment="1">
      <alignment horizontal="right" vertical="center" wrapText="1"/>
    </xf>
    <xf numFmtId="0" fontId="2" fillId="5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/>
    </xf>
    <xf numFmtId="9" fontId="3" fillId="2" borderId="18" xfId="0" applyNumberFormat="1" applyFont="1" applyFill="1" applyBorder="1" applyAlignment="1">
      <alignment horizontal="center" vertical="center"/>
    </xf>
    <xf numFmtId="9" fontId="3" fillId="2" borderId="19" xfId="0" applyNumberFormat="1" applyFont="1" applyFill="1" applyBorder="1" applyAlignment="1">
      <alignment horizontal="center" vertical="center"/>
    </xf>
    <xf numFmtId="9" fontId="3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vertical="center" wrapText="1"/>
    </xf>
    <xf numFmtId="0" fontId="2" fillId="0" borderId="17" xfId="0" applyFont="1" applyFill="1" applyBorder="1" applyAlignment="1">
      <alignment vertical="center"/>
    </xf>
    <xf numFmtId="10" fontId="3" fillId="2" borderId="18" xfId="0" applyNumberFormat="1" applyFont="1" applyFill="1" applyBorder="1" applyAlignment="1">
      <alignment horizontal="center" vertical="center"/>
    </xf>
    <xf numFmtId="10" fontId="3" fillId="2" borderId="19" xfId="0" applyNumberFormat="1" applyFont="1" applyFill="1" applyBorder="1" applyAlignment="1">
      <alignment horizontal="center" vertical="center"/>
    </xf>
    <xf numFmtId="10" fontId="3" fillId="2" borderId="20" xfId="0" applyNumberFormat="1" applyFont="1" applyFill="1" applyBorder="1" applyAlignment="1">
      <alignment horizontal="center" vertical="center"/>
    </xf>
    <xf numFmtId="176" fontId="2" fillId="0" borderId="2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7" borderId="22" xfId="0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vertical="top" wrapText="1"/>
    </xf>
    <xf numFmtId="0" fontId="10" fillId="5" borderId="1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178" fontId="2" fillId="2" borderId="23" xfId="0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right" vertical="center" wrapText="1"/>
    </xf>
    <xf numFmtId="0" fontId="11" fillId="4" borderId="2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vertical="center" wrapText="1"/>
    </xf>
    <xf numFmtId="0" fontId="10" fillId="5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vertical="center" wrapText="1"/>
    </xf>
    <xf numFmtId="0" fontId="3" fillId="4" borderId="3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2</xdr:col>
      <xdr:colOff>100355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19"/>
  <sheetViews>
    <sheetView tabSelected="1" zoomScale="115" zoomScaleNormal="115" workbookViewId="0">
      <selection activeCell="M19" sqref="A9:M19"/>
    </sheetView>
  </sheetViews>
  <sheetFormatPr defaultColWidth="9" defaultRowHeight="13.2"/>
  <cols>
    <col min="1" max="1" width="13" style="5" customWidth="1"/>
    <col min="2" max="2" width="10.8666666666667" style="5" customWidth="1"/>
    <col min="3" max="3" width="9.38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58"/>
      <c r="M1" s="65"/>
    </row>
    <row r="2" s="1" customFormat="1" spans="1:13">
      <c r="A2" s="8"/>
      <c r="B2" s="8"/>
      <c r="C2" s="9"/>
      <c r="D2" s="10"/>
      <c r="H2" s="58"/>
      <c r="M2" s="65"/>
    </row>
    <row r="3" s="1" customFormat="1" ht="51" customHeight="1" spans="1:13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66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67"/>
    </row>
    <row r="5" s="2" customFormat="1" ht="17.25" customHeight="1" spans="1:13">
      <c r="A5" s="12" t="s">
        <v>4</v>
      </c>
      <c r="B5" s="12"/>
      <c r="C5" s="15"/>
      <c r="H5" s="12" t="s">
        <v>5</v>
      </c>
      <c r="I5" s="2" t="s">
        <v>6</v>
      </c>
      <c r="K5" s="12"/>
      <c r="M5" s="67"/>
    </row>
    <row r="6" s="2" customFormat="1" ht="17.25" customHeight="1" spans="1:13">
      <c r="A6" s="12" t="s">
        <v>7</v>
      </c>
      <c r="B6" s="12"/>
      <c r="C6" s="16"/>
      <c r="H6" s="12" t="s">
        <v>8</v>
      </c>
      <c r="I6" s="2" t="s">
        <v>9</v>
      </c>
      <c r="K6" s="12"/>
      <c r="M6" s="67"/>
    </row>
    <row r="7" s="2" customFormat="1" ht="17.25" customHeight="1" spans="1:13">
      <c r="A7" s="12" t="s">
        <v>10</v>
      </c>
      <c r="B7" s="12"/>
      <c r="C7" s="16"/>
      <c r="H7" s="59" t="s">
        <v>11</v>
      </c>
      <c r="I7" s="2" t="s">
        <v>12</v>
      </c>
      <c r="K7" s="12"/>
      <c r="M7" s="67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68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26"/>
    </row>
    <row r="11" s="3" customFormat="1" ht="21" customHeight="1" spans="1:13">
      <c r="A11" s="27" t="s">
        <v>23</v>
      </c>
      <c r="B11" s="28" t="s">
        <v>24</v>
      </c>
      <c r="C11" s="29">
        <v>45322</v>
      </c>
      <c r="D11" s="30">
        <v>150</v>
      </c>
      <c r="E11" s="30">
        <v>20</v>
      </c>
      <c r="F11" s="30">
        <v>1</v>
      </c>
      <c r="G11" s="31">
        <f>D11*E11*F11</f>
        <v>3000</v>
      </c>
      <c r="H11" s="30">
        <f>I11*J11*K11</f>
        <v>2664</v>
      </c>
      <c r="I11" s="30">
        <v>888</v>
      </c>
      <c r="J11" s="30">
        <v>3</v>
      </c>
      <c r="K11" s="30">
        <v>1</v>
      </c>
      <c r="L11" s="69">
        <f>G11-H11</f>
        <v>336</v>
      </c>
      <c r="M11" s="70"/>
    </row>
    <row r="12" s="3" customFormat="1" ht="21" customHeight="1" spans="1:13">
      <c r="A12" s="27"/>
      <c r="B12" s="28"/>
      <c r="C12" s="29"/>
      <c r="D12" s="30"/>
      <c r="E12" s="30"/>
      <c r="F12" s="30"/>
      <c r="G12" s="31"/>
      <c r="H12" s="30">
        <f>I12*J12*K12</f>
        <v>334.2</v>
      </c>
      <c r="I12" s="30">
        <f>334.2/6</f>
        <v>55.7</v>
      </c>
      <c r="J12" s="30">
        <v>6</v>
      </c>
      <c r="K12" s="30">
        <v>1</v>
      </c>
      <c r="L12" s="69">
        <f>G12-H12</f>
        <v>-334.2</v>
      </c>
      <c r="M12" s="71" t="s">
        <v>25</v>
      </c>
    </row>
    <row r="13" s="3" customFormat="1" ht="21" customHeight="1" spans="1:13">
      <c r="A13" s="32" t="s">
        <v>26</v>
      </c>
      <c r="B13" s="33"/>
      <c r="C13" s="33"/>
      <c r="D13" s="33"/>
      <c r="E13" s="33"/>
      <c r="F13" s="34"/>
      <c r="G13" s="35">
        <f>SUM(G11:G11)</f>
        <v>3000</v>
      </c>
      <c r="H13" s="60">
        <f>SUM(H11:H12)</f>
        <v>2998.2</v>
      </c>
      <c r="I13" s="72"/>
      <c r="J13" s="72"/>
      <c r="K13" s="72"/>
      <c r="L13" s="72"/>
      <c r="M13" s="73"/>
    </row>
    <row r="14" spans="1:13">
      <c r="A14" s="36" t="s">
        <v>27</v>
      </c>
      <c r="B14" s="37"/>
      <c r="C14" s="38">
        <v>0.06</v>
      </c>
      <c r="D14" s="39"/>
      <c r="E14" s="39"/>
      <c r="F14" s="40"/>
      <c r="G14" s="41">
        <f>G13*C14</f>
        <v>180</v>
      </c>
      <c r="H14" s="61">
        <f>H13*C14</f>
        <v>179.892</v>
      </c>
      <c r="I14" s="3"/>
      <c r="J14" s="3"/>
      <c r="K14" s="3"/>
      <c r="L14" s="3"/>
      <c r="M14" s="74"/>
    </row>
    <row r="15" spans="1:13">
      <c r="A15" s="42" t="s">
        <v>28</v>
      </c>
      <c r="B15" s="33"/>
      <c r="C15" s="33"/>
      <c r="D15" s="33"/>
      <c r="E15" s="33"/>
      <c r="F15" s="34"/>
      <c r="G15" s="35">
        <f>G13+G14</f>
        <v>3180</v>
      </c>
      <c r="H15" s="60">
        <f>H13+H14</f>
        <v>3178.092</v>
      </c>
      <c r="I15" s="72"/>
      <c r="J15" s="72"/>
      <c r="K15" s="72"/>
      <c r="L15" s="72"/>
      <c r="M15" s="73"/>
    </row>
    <row r="16" spans="1:13">
      <c r="A16" s="43" t="s">
        <v>29</v>
      </c>
      <c r="B16" s="44"/>
      <c r="C16" s="44"/>
      <c r="D16" s="44"/>
      <c r="E16" s="44"/>
      <c r="F16" s="44"/>
      <c r="G16" s="45"/>
      <c r="H16" s="43"/>
      <c r="I16" s="44"/>
      <c r="J16" s="44"/>
      <c r="K16" s="44"/>
      <c r="L16" s="44"/>
      <c r="M16" s="45"/>
    </row>
    <row r="17" spans="1:13">
      <c r="A17" s="46" t="s">
        <v>30</v>
      </c>
      <c r="B17" s="47"/>
      <c r="C17" s="48">
        <v>0.06</v>
      </c>
      <c r="D17" s="49"/>
      <c r="E17" s="49"/>
      <c r="F17" s="50"/>
      <c r="G17" s="51">
        <f>G15*C17</f>
        <v>190.8</v>
      </c>
      <c r="H17" s="62">
        <f>H15*C17</f>
        <v>190.68552</v>
      </c>
      <c r="I17" s="75"/>
      <c r="J17" s="75"/>
      <c r="K17" s="75"/>
      <c r="L17" s="75"/>
      <c r="M17" s="76"/>
    </row>
    <row r="18" spans="1:13">
      <c r="A18" s="52" t="s">
        <v>31</v>
      </c>
      <c r="B18" s="53"/>
      <c r="C18" s="53"/>
      <c r="D18" s="53"/>
      <c r="E18" s="53"/>
      <c r="F18" s="53"/>
      <c r="G18" s="54">
        <f>+G15+G17</f>
        <v>3370.8</v>
      </c>
      <c r="H18" s="54">
        <f>H15+H17</f>
        <v>3368.77752</v>
      </c>
      <c r="I18" s="77"/>
      <c r="J18" s="77"/>
      <c r="K18" s="77"/>
      <c r="L18" s="77"/>
      <c r="M18" s="78"/>
    </row>
    <row r="19" spans="1:13">
      <c r="A19" s="63" t="s">
        <v>32</v>
      </c>
      <c r="B19" s="64"/>
      <c r="C19" s="64"/>
      <c r="D19" s="64"/>
      <c r="E19" s="64"/>
      <c r="F19" s="64"/>
      <c r="G19" s="54">
        <f>G18/20</f>
        <v>168.54</v>
      </c>
      <c r="H19" s="54">
        <f>H18/30</f>
        <v>112.292584</v>
      </c>
      <c r="I19" s="79"/>
      <c r="J19" s="79"/>
      <c r="K19" s="79"/>
      <c r="L19" s="79"/>
      <c r="M19" s="80"/>
    </row>
  </sheetData>
  <mergeCells count="18">
    <mergeCell ref="A3:M3"/>
    <mergeCell ref="A5:B5"/>
    <mergeCell ref="A6:B6"/>
    <mergeCell ref="A7:B7"/>
    <mergeCell ref="A9:B9"/>
    <mergeCell ref="A10:G10"/>
    <mergeCell ref="H10:M10"/>
    <mergeCell ref="A13:F13"/>
    <mergeCell ref="A14:B14"/>
    <mergeCell ref="C14:F14"/>
    <mergeCell ref="A15:F15"/>
    <mergeCell ref="A16:G16"/>
    <mergeCell ref="H16:M16"/>
    <mergeCell ref="A17:B17"/>
    <mergeCell ref="C17:F17"/>
    <mergeCell ref="I17:M17"/>
    <mergeCell ref="A18:F18"/>
    <mergeCell ref="A19:F19"/>
  </mergeCells>
  <printOptions horizontalCentered="1"/>
  <pageMargins left="0.25" right="0.25" top="0.75" bottom="0.75" header="0.298611111111111" footer="0.298611111111111"/>
  <pageSetup paperSize="9" scale="7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22"/>
  <sheetViews>
    <sheetView zoomScale="104" zoomScaleNormal="104" workbookViewId="0">
      <selection activeCell="G19" sqref="G19"/>
    </sheetView>
  </sheetViews>
  <sheetFormatPr defaultColWidth="9" defaultRowHeight="13.2" outlineLevelCol="6"/>
  <cols>
    <col min="1" max="1" width="13" style="5" customWidth="1"/>
    <col min="2" max="2" width="34.125" style="5" customWidth="1"/>
    <col min="3" max="3" width="13.3333333333333" style="6" customWidth="1"/>
    <col min="4" max="6" width="9.66666666666667" style="7" customWidth="1"/>
    <col min="7" max="7" width="10.8583333333333" style="7" customWidth="1"/>
    <col min="8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7">
      <c r="A3" s="11" t="s">
        <v>33</v>
      </c>
      <c r="B3" s="11"/>
      <c r="C3" s="11"/>
      <c r="D3" s="11"/>
      <c r="E3" s="11"/>
      <c r="F3" s="11"/>
      <c r="G3" s="11"/>
    </row>
    <row r="4" s="2" customFormat="1" ht="17.25" customHeight="1" spans="1:5">
      <c r="A4" s="12" t="s">
        <v>1</v>
      </c>
      <c r="B4" s="12"/>
      <c r="C4" s="13"/>
      <c r="D4" s="12" t="s">
        <v>34</v>
      </c>
      <c r="E4" s="14"/>
    </row>
    <row r="5" s="2" customFormat="1" ht="17.25" customHeight="1" spans="1:5">
      <c r="A5" s="12" t="s">
        <v>4</v>
      </c>
      <c r="B5" s="12"/>
      <c r="C5" s="15"/>
      <c r="D5" s="12" t="s">
        <v>35</v>
      </c>
      <c r="E5" s="14"/>
    </row>
    <row r="6" s="2" customFormat="1" ht="17.25" customHeight="1" spans="1:5">
      <c r="A6" s="12" t="s">
        <v>7</v>
      </c>
      <c r="B6" s="12"/>
      <c r="C6" s="16"/>
      <c r="D6" s="12" t="s">
        <v>36</v>
      </c>
      <c r="E6" s="17"/>
    </row>
    <row r="7" s="2" customFormat="1" ht="17.25" customHeight="1" spans="1:5">
      <c r="A7" s="12" t="s">
        <v>37</v>
      </c>
      <c r="B7" s="12"/>
      <c r="C7" s="16"/>
      <c r="D7" s="12" t="s">
        <v>38</v>
      </c>
      <c r="E7" s="17"/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39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23</v>
      </c>
      <c r="B11" s="28" t="s">
        <v>24</v>
      </c>
      <c r="C11" s="29">
        <v>45322</v>
      </c>
      <c r="D11" s="30">
        <v>150</v>
      </c>
      <c r="E11" s="30">
        <v>20</v>
      </c>
      <c r="F11" s="30">
        <v>1</v>
      </c>
      <c r="G11" s="31">
        <f>D11*E11*F11</f>
        <v>3000</v>
      </c>
    </row>
    <row r="12" s="3" customFormat="1" ht="21" customHeight="1" spans="1:7">
      <c r="A12" s="32" t="s">
        <v>26</v>
      </c>
      <c r="B12" s="33"/>
      <c r="C12" s="33"/>
      <c r="D12" s="33"/>
      <c r="E12" s="33"/>
      <c r="F12" s="34"/>
      <c r="G12" s="35">
        <f>SUM(G11:G11)</f>
        <v>3000</v>
      </c>
    </row>
    <row r="13" s="4" customFormat="1" ht="17.25" customHeight="1" spans="1:7">
      <c r="A13" s="24" t="s">
        <v>40</v>
      </c>
      <c r="B13" s="25"/>
      <c r="C13" s="25"/>
      <c r="D13" s="25"/>
      <c r="E13" s="25"/>
      <c r="F13" s="25"/>
      <c r="G13" s="26"/>
    </row>
    <row r="14" s="3" customFormat="1" ht="17.25" customHeight="1" spans="1:7">
      <c r="A14" s="36" t="s">
        <v>27</v>
      </c>
      <c r="B14" s="37"/>
      <c r="C14" s="38">
        <v>0.06</v>
      </c>
      <c r="D14" s="39"/>
      <c r="E14" s="39"/>
      <c r="F14" s="40"/>
      <c r="G14" s="41">
        <f>(G12)*C14</f>
        <v>180</v>
      </c>
    </row>
    <row r="15" s="3" customFormat="1" ht="21" customHeight="1" spans="1:7">
      <c r="A15" s="42" t="s">
        <v>28</v>
      </c>
      <c r="B15" s="33"/>
      <c r="C15" s="33"/>
      <c r="D15" s="33"/>
      <c r="E15" s="33"/>
      <c r="F15" s="34"/>
      <c r="G15" s="35">
        <f>G14+G12</f>
        <v>3180</v>
      </c>
    </row>
    <row r="16" s="4" customFormat="1" ht="17.25" customHeight="1" spans="1:7">
      <c r="A16" s="43" t="s">
        <v>29</v>
      </c>
      <c r="B16" s="44"/>
      <c r="C16" s="44"/>
      <c r="D16" s="44"/>
      <c r="E16" s="44"/>
      <c r="F16" s="44"/>
      <c r="G16" s="45"/>
    </row>
    <row r="17" s="3" customFormat="1" ht="17.25" customHeight="1" spans="1:7">
      <c r="A17" s="46" t="s">
        <v>30</v>
      </c>
      <c r="B17" s="47"/>
      <c r="C17" s="48">
        <v>0.06</v>
      </c>
      <c r="D17" s="49"/>
      <c r="E17" s="49"/>
      <c r="F17" s="50"/>
      <c r="G17" s="51">
        <f>G15*C17</f>
        <v>190.8</v>
      </c>
    </row>
    <row r="18" s="3" customFormat="1" ht="17.25" customHeight="1" spans="1:7">
      <c r="A18" s="52" t="s">
        <v>31</v>
      </c>
      <c r="B18" s="53"/>
      <c r="C18" s="53"/>
      <c r="D18" s="53"/>
      <c r="E18" s="53"/>
      <c r="F18" s="53"/>
      <c r="G18" s="54">
        <f>G15+G17</f>
        <v>3370.8</v>
      </c>
    </row>
    <row r="19" s="3" customFormat="1" ht="17.25" customHeight="1" spans="1:7">
      <c r="A19" s="55" t="s">
        <v>32</v>
      </c>
      <c r="B19" s="56"/>
      <c r="C19" s="56"/>
      <c r="D19" s="56"/>
      <c r="E19" s="56"/>
      <c r="F19" s="56"/>
      <c r="G19" s="54">
        <f>G18/20</f>
        <v>168.54</v>
      </c>
    </row>
    <row r="20" s="3" customFormat="1" spans="1:7">
      <c r="A20" s="5"/>
      <c r="B20" s="5"/>
      <c r="C20" s="5"/>
      <c r="D20" s="5"/>
      <c r="E20" s="5"/>
      <c r="F20" s="5"/>
      <c r="G20" s="5"/>
    </row>
    <row r="21" s="3" customFormat="1" ht="12.75" customHeight="1" spans="1:7">
      <c r="A21" s="57"/>
      <c r="B21" s="57"/>
      <c r="C21" s="57"/>
      <c r="D21" s="57"/>
      <c r="E21" s="57"/>
      <c r="F21" s="57"/>
      <c r="G21" s="57"/>
    </row>
    <row r="22" s="3" customFormat="1" ht="11.4" spans="1:7">
      <c r="A22" s="57"/>
      <c r="B22" s="57"/>
      <c r="C22" s="57"/>
      <c r="D22" s="57"/>
      <c r="E22" s="57"/>
      <c r="F22" s="57"/>
      <c r="G22" s="57"/>
    </row>
  </sheetData>
  <mergeCells count="18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14:B14"/>
    <mergeCell ref="C14:F14"/>
    <mergeCell ref="A15:F15"/>
    <mergeCell ref="A16:G16"/>
    <mergeCell ref="A17:B17"/>
    <mergeCell ref="C17:F17"/>
    <mergeCell ref="A18:F18"/>
    <mergeCell ref="A19:F19"/>
    <mergeCell ref="A21:G22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2024-02-01T08:53:03Z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2052-12.1.0.16250</vt:lpwstr>
  </property>
</Properties>
</file>