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D:\康辉工作\2024年\0128 360高管会\结算\"/>
    </mc:Choice>
  </mc:AlternateContent>
  <xr:revisionPtr revIDLastSave="0" documentId="13_ncr:1_{9849E2CC-65AF-4AD9-811C-F8C1329D78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9" i="1" l="1"/>
  <c r="J34" i="1"/>
  <c r="J32" i="1"/>
  <c r="J31" i="1"/>
  <c r="J30" i="1"/>
  <c r="J29" i="1"/>
  <c r="J33" i="1" s="1"/>
  <c r="J27" i="1"/>
  <c r="J26" i="1"/>
  <c r="J25" i="1"/>
  <c r="J24" i="1"/>
  <c r="J23" i="1"/>
  <c r="J22" i="1"/>
  <c r="J21" i="1"/>
  <c r="J20" i="1"/>
  <c r="J19" i="1"/>
  <c r="J18" i="1"/>
  <c r="J17" i="1"/>
  <c r="J16" i="1"/>
  <c r="J28" i="1" s="1"/>
  <c r="J14" i="1"/>
  <c r="J13" i="1"/>
  <c r="J12" i="1"/>
  <c r="J11" i="1"/>
  <c r="J10" i="1"/>
  <c r="J9" i="1"/>
  <c r="J8" i="1"/>
  <c r="J15" i="1" s="1"/>
  <c r="J35" i="1" s="1"/>
  <c r="J6" i="1"/>
  <c r="J7" i="1" s="1"/>
  <c r="J36" i="1" l="1"/>
  <c r="J37" i="1" s="1"/>
  <c r="J38" i="1" l="1"/>
</calcChain>
</file>

<file path=xl/sharedStrings.xml><?xml version="1.0" encoding="utf-8"?>
<sst xmlns="http://schemas.openxmlformats.org/spreadsheetml/2006/main" count="119" uniqueCount="75">
  <si>
    <t>360高管会议</t>
  </si>
  <si>
    <t>供应商名称</t>
  </si>
  <si>
    <t>康辉集团北京国际会议展览有限公司</t>
  </si>
  <si>
    <t>报价日期</t>
  </si>
  <si>
    <t>联系人</t>
  </si>
  <si>
    <t>耿吴茜</t>
  </si>
  <si>
    <t>电子邮件</t>
  </si>
  <si>
    <t>电话</t>
  </si>
  <si>
    <t>报价有效期（天）</t>
  </si>
  <si>
    <t>服务内容</t>
  </si>
  <si>
    <t>项目</t>
  </si>
  <si>
    <t>明细内容</t>
  </si>
  <si>
    <t>数量1</t>
  </si>
  <si>
    <t>单位</t>
  </si>
  <si>
    <t>数量2</t>
  </si>
  <si>
    <t>单价</t>
  </si>
  <si>
    <t>合计</t>
  </si>
  <si>
    <t>备注</t>
  </si>
  <si>
    <t>活动用车</t>
  </si>
  <si>
    <t>北京-北京中建雁栖湖景酒店</t>
  </si>
  <si>
    <t>50座大巴车</t>
  </si>
  <si>
    <t>辆</t>
  </si>
  <si>
    <t>次</t>
  </si>
  <si>
    <t>28日以及3日  全天用车费用，
年底车辆紧张，含空车往返费用（单程70公里）</t>
  </si>
  <si>
    <t>用车费用合计</t>
  </si>
  <si>
    <t>酒店服务</t>
  </si>
  <si>
    <t>北京中建雁栖湖景酒店</t>
  </si>
  <si>
    <t>1.28日晚房间</t>
  </si>
  <si>
    <t>间</t>
  </si>
  <si>
    <t>晚</t>
  </si>
  <si>
    <t>1.29日晚房间</t>
  </si>
  <si>
    <t>1.30日晚房间</t>
  </si>
  <si>
    <t>1.31日晚房间</t>
  </si>
  <si>
    <t>2.1日晚房间</t>
  </si>
  <si>
    <t>2.2日晚房间</t>
  </si>
  <si>
    <t>房间自费</t>
  </si>
  <si>
    <t>团</t>
  </si>
  <si>
    <t>自行升级房间费用</t>
  </si>
  <si>
    <t>酒店费用合计</t>
  </si>
  <si>
    <t>1.28自助晚餐</t>
  </si>
  <si>
    <t>人</t>
  </si>
  <si>
    <t>餐</t>
  </si>
  <si>
    <t>1.29自助午餐</t>
  </si>
  <si>
    <t>1.29自助晚餐</t>
  </si>
  <si>
    <t>1.30自助午餐</t>
  </si>
  <si>
    <t>1.30自助晚餐</t>
  </si>
  <si>
    <t>1.31自助午餐</t>
  </si>
  <si>
    <t>1.31自助晚餐</t>
  </si>
  <si>
    <t>2.1自助午餐</t>
  </si>
  <si>
    <t>2.1自助晚餐</t>
  </si>
  <si>
    <t>2.2自助午餐</t>
  </si>
  <si>
    <t>2.2围桌晚宴</t>
  </si>
  <si>
    <t>桌</t>
  </si>
  <si>
    <t>茶歇</t>
  </si>
  <si>
    <t>餐饮费用合计</t>
  </si>
  <si>
    <t>工作人员</t>
  </si>
  <si>
    <t>接待工作人员</t>
  </si>
  <si>
    <t>当地工作人员</t>
  </si>
  <si>
    <t>天</t>
  </si>
  <si>
    <t>工作人员住宿补助</t>
  </si>
  <si>
    <t>1.27-2.3</t>
  </si>
  <si>
    <t>工作人员差旅补助</t>
  </si>
  <si>
    <t>交通</t>
  </si>
  <si>
    <t>餐饮</t>
  </si>
  <si>
    <t>工作人员费用合计</t>
  </si>
  <si>
    <t>不可预测</t>
  </si>
  <si>
    <t>交通安排、参观交流等其他指定安排</t>
  </si>
  <si>
    <t>项</t>
  </si>
  <si>
    <t>小计</t>
  </si>
  <si>
    <t>不含税不含服务费</t>
  </si>
  <si>
    <t>服务费</t>
  </si>
  <si>
    <t>税率</t>
  </si>
  <si>
    <t>不含酒水，不含定制礼品</t>
  </si>
  <si>
    <t>最终优惠价格</t>
    <phoneticPr fontId="12" type="noConversion"/>
  </si>
  <si>
    <t>最终结算（RMB）:（含税结算）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</si>
</sst>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\¥#,##0_);[Red]\(\¥#,##0\)"/>
    <numFmt numFmtId="177" formatCode="\¥#,##0.00_);[Red]\(\¥#,##0.00\)"/>
    <numFmt numFmtId="178" formatCode="#,##0.00_);[Red]\(#,##0.00\)"/>
  </numFmts>
  <fonts count="13" x14ac:knownFonts="1">
    <font>
      <sz val="11"/>
      <color theme="1"/>
      <name val="宋体"/>
      <charset val="134"/>
      <scheme val="minor"/>
    </font>
    <font>
      <sz val="12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u/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color rgb="FFFF0000"/>
      <name val="微软雅黑"/>
      <family val="2"/>
      <charset val="134"/>
    </font>
    <font>
      <u/>
      <sz val="11"/>
      <color theme="1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82299264503923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1" fillId="0" borderId="0" applyNumberFormat="0" applyFill="0" applyBorder="0" applyAlignment="0" applyProtection="0"/>
  </cellStyleXfs>
  <cellXfs count="62">
    <xf numFmtId="0" fontId="0" fillId="0" borderId="0" xfId="0">
      <alignment vertical="center"/>
    </xf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/>
    <xf numFmtId="0" fontId="1" fillId="2" borderId="0" xfId="0" applyFont="1" applyFill="1" applyAlignment="1"/>
    <xf numFmtId="0" fontId="2" fillId="2" borderId="0" xfId="0" applyFont="1" applyFill="1" applyAlignment="1"/>
    <xf numFmtId="0" fontId="1" fillId="2" borderId="0" xfId="0" applyFont="1" applyFill="1" applyAlignment="1">
      <alignment horizontal="center"/>
    </xf>
    <xf numFmtId="38" fontId="1" fillId="2" borderId="0" xfId="0" applyNumberFormat="1" applyFont="1" applyFill="1" applyAlignment="1">
      <alignment horizontal="center"/>
    </xf>
    <xf numFmtId="0" fontId="4" fillId="3" borderId="1" xfId="0" applyFont="1" applyFill="1" applyBorder="1">
      <alignment vertical="center"/>
    </xf>
    <xf numFmtId="0" fontId="5" fillId="2" borderId="2" xfId="0" applyFont="1" applyFill="1" applyBorder="1" applyAlignment="1">
      <alignment horizontal="left" vertical="center"/>
    </xf>
    <xf numFmtId="0" fontId="4" fillId="3" borderId="2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6" fillId="0" borderId="4" xfId="1" applyFont="1" applyBorder="1" applyAlignment="1">
      <alignment horizontal="left" vertical="center"/>
    </xf>
    <xf numFmtId="0" fontId="4" fillId="3" borderId="4" xfId="0" applyFont="1" applyFill="1" applyBorder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58" fontId="9" fillId="0" borderId="7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9" fontId="9" fillId="0" borderId="9" xfId="0" applyNumberFormat="1" applyFont="1" applyBorder="1" applyAlignment="1">
      <alignment horizontal="center" vertical="center" wrapText="1"/>
    </xf>
    <xf numFmtId="31" fontId="5" fillId="2" borderId="2" xfId="0" applyNumberFormat="1" applyFont="1" applyFill="1" applyBorder="1" applyAlignment="1">
      <alignment horizontal="left" vertical="center"/>
    </xf>
    <xf numFmtId="0" fontId="4" fillId="3" borderId="2" xfId="0" applyFont="1" applyFill="1" applyBorder="1">
      <alignment vertical="center"/>
    </xf>
    <xf numFmtId="0" fontId="5" fillId="0" borderId="4" xfId="0" applyFont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38" fontId="7" fillId="3" borderId="2" xfId="0" applyNumberFormat="1" applyFont="1" applyFill="1" applyBorder="1" applyAlignment="1">
      <alignment horizontal="center" vertical="center" wrapText="1"/>
    </xf>
    <xf numFmtId="38" fontId="9" fillId="0" borderId="7" xfId="0" applyNumberFormat="1" applyFont="1" applyBorder="1" applyAlignment="1">
      <alignment horizontal="center" vertical="center" wrapText="1"/>
    </xf>
    <xf numFmtId="176" fontId="9" fillId="0" borderId="7" xfId="0" applyNumberFormat="1" applyFont="1" applyBorder="1" applyAlignment="1">
      <alignment horizontal="center" vertical="center" wrapText="1"/>
    </xf>
    <xf numFmtId="38" fontId="1" fillId="2" borderId="0" xfId="0" applyNumberFormat="1" applyFont="1" applyFill="1" applyAlignment="1"/>
    <xf numFmtId="0" fontId="7" fillId="3" borderId="21" xfId="0" applyFont="1" applyFill="1" applyBorder="1" applyAlignment="1">
      <alignment horizontal="center" vertical="center" wrapText="1"/>
    </xf>
    <xf numFmtId="177" fontId="9" fillId="0" borderId="7" xfId="0" applyNumberFormat="1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177" fontId="8" fillId="0" borderId="7" xfId="0" applyNumberFormat="1" applyFont="1" applyBorder="1" applyAlignment="1">
      <alignment horizontal="center" vertical="center" wrapText="1"/>
    </xf>
    <xf numFmtId="177" fontId="9" fillId="0" borderId="22" xfId="0" applyNumberFormat="1" applyFont="1" applyBorder="1" applyAlignment="1">
      <alignment horizontal="center" vertical="center" wrapText="1"/>
    </xf>
    <xf numFmtId="177" fontId="8" fillId="0" borderId="22" xfId="0" applyNumberFormat="1" applyFont="1" applyBorder="1" applyAlignment="1">
      <alignment horizontal="center" vertical="center" wrapText="1"/>
    </xf>
    <xf numFmtId="177" fontId="8" fillId="0" borderId="4" xfId="0" applyNumberFormat="1" applyFont="1" applyBorder="1" applyAlignment="1">
      <alignment horizontal="center" vertical="center" wrapText="1"/>
    </xf>
    <xf numFmtId="0" fontId="10" fillId="0" borderId="24" xfId="0" applyFont="1" applyBorder="1">
      <alignment vertical="center"/>
    </xf>
    <xf numFmtId="178" fontId="1" fillId="2" borderId="0" xfId="0" applyNumberFormat="1" applyFont="1" applyFill="1" applyAlignment="1"/>
    <xf numFmtId="0" fontId="3" fillId="2" borderId="0" xfId="0" applyFont="1" applyFill="1" applyAlignment="1">
      <alignment horizontal="center" vertical="center"/>
    </xf>
    <xf numFmtId="0" fontId="5" fillId="2" borderId="15" xfId="0" applyFont="1" applyFill="1" applyBorder="1" applyAlignment="1">
      <alignment horizontal="left" vertical="center"/>
    </xf>
    <xf numFmtId="0" fontId="5" fillId="2" borderId="16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9" fontId="9" fillId="0" borderId="13" xfId="0" applyNumberFormat="1" applyFont="1" applyBorder="1" applyAlignment="1">
      <alignment horizontal="left" vertical="center"/>
    </xf>
    <xf numFmtId="9" fontId="9" fillId="0" borderId="14" xfId="0" applyNumberFormat="1" applyFont="1" applyBorder="1" applyAlignment="1">
      <alignment horizontal="left" vertical="center"/>
    </xf>
    <xf numFmtId="9" fontId="9" fillId="0" borderId="23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</cellXfs>
  <cellStyles count="2">
    <cellStyle name="常规" xfId="0" builtinId="0"/>
    <cellStyle name="超链接 2" xfId="1" xr:uid="{00000000-0005-0000-0000-000031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192"/>
  <sheetViews>
    <sheetView tabSelected="1" workbookViewId="0">
      <selection activeCell="G8" sqref="G8"/>
    </sheetView>
  </sheetViews>
  <sheetFormatPr defaultColWidth="9.6640625" defaultRowHeight="17.399999999999999" x14ac:dyDescent="0.4"/>
  <cols>
    <col min="1" max="1" width="3" style="5" customWidth="1"/>
    <col min="2" max="2" width="15.88671875" style="5" customWidth="1"/>
    <col min="3" max="3" width="36.44140625" style="5" customWidth="1"/>
    <col min="4" max="4" width="24" style="6" customWidth="1"/>
    <col min="5" max="5" width="20.6640625" style="7" customWidth="1"/>
    <col min="6" max="6" width="17" style="7" customWidth="1"/>
    <col min="7" max="7" width="7.88671875" style="8" customWidth="1"/>
    <col min="8" max="8" width="7.88671875" style="7" customWidth="1"/>
    <col min="9" max="9" width="14.6640625" style="5" customWidth="1"/>
    <col min="10" max="10" width="18.88671875" style="5" customWidth="1"/>
    <col min="11" max="11" width="32.109375" style="5" customWidth="1"/>
    <col min="12" max="16384" width="9.6640625" style="5"/>
  </cols>
  <sheetData>
    <row r="1" spans="2:11" s="1" customFormat="1" ht="42" customHeight="1" x14ac:dyDescent="0.25">
      <c r="B1" s="41" t="s">
        <v>0</v>
      </c>
      <c r="C1" s="41"/>
      <c r="D1" s="41"/>
      <c r="E1" s="41"/>
      <c r="F1" s="41"/>
      <c r="G1" s="41"/>
      <c r="H1" s="41"/>
      <c r="I1" s="41"/>
      <c r="J1" s="41"/>
      <c r="K1" s="41"/>
    </row>
    <row r="2" spans="2:11" s="1" customFormat="1" x14ac:dyDescent="0.25">
      <c r="B2" s="9" t="s">
        <v>1</v>
      </c>
      <c r="C2" s="10" t="s">
        <v>2</v>
      </c>
      <c r="D2" s="11" t="s">
        <v>3</v>
      </c>
      <c r="E2" s="24">
        <v>45309</v>
      </c>
      <c r="F2" s="25" t="s">
        <v>4</v>
      </c>
      <c r="G2" s="42" t="s">
        <v>5</v>
      </c>
      <c r="H2" s="43"/>
      <c r="I2" s="43"/>
      <c r="J2" s="43"/>
      <c r="K2" s="44"/>
    </row>
    <row r="3" spans="2:11" s="1" customFormat="1" x14ac:dyDescent="0.25">
      <c r="B3" s="12" t="s">
        <v>6</v>
      </c>
      <c r="C3" s="13"/>
      <c r="D3" s="14" t="s">
        <v>7</v>
      </c>
      <c r="E3" s="26">
        <v>18210062127</v>
      </c>
      <c r="F3" s="27" t="s">
        <v>8</v>
      </c>
      <c r="G3" s="45"/>
      <c r="H3" s="46"/>
      <c r="I3" s="46"/>
      <c r="J3" s="46"/>
      <c r="K3" s="47"/>
    </row>
    <row r="4" spans="2:11" s="1" customFormat="1" x14ac:dyDescent="0.25">
      <c r="B4" s="48"/>
      <c r="C4" s="48"/>
      <c r="D4" s="48"/>
      <c r="E4" s="48"/>
      <c r="F4" s="48"/>
      <c r="G4" s="48"/>
      <c r="H4" s="48"/>
      <c r="I4" s="48"/>
      <c r="J4" s="48"/>
      <c r="K4" s="48"/>
    </row>
    <row r="5" spans="2:11" s="2" customFormat="1" x14ac:dyDescent="0.25">
      <c r="B5" s="15" t="s">
        <v>9</v>
      </c>
      <c r="C5" s="16" t="s">
        <v>10</v>
      </c>
      <c r="D5" s="16" t="s">
        <v>11</v>
      </c>
      <c r="E5" s="16" t="s">
        <v>12</v>
      </c>
      <c r="F5" s="16" t="s">
        <v>13</v>
      </c>
      <c r="G5" s="28" t="s">
        <v>14</v>
      </c>
      <c r="H5" s="16" t="s">
        <v>13</v>
      </c>
      <c r="I5" s="16" t="s">
        <v>15</v>
      </c>
      <c r="J5" s="16" t="s">
        <v>16</v>
      </c>
      <c r="K5" s="32" t="s">
        <v>17</v>
      </c>
    </row>
    <row r="6" spans="2:11" s="3" customFormat="1" ht="39.6" x14ac:dyDescent="0.25">
      <c r="B6" s="55" t="s">
        <v>18</v>
      </c>
      <c r="C6" s="17" t="s">
        <v>19</v>
      </c>
      <c r="D6" s="18" t="s">
        <v>20</v>
      </c>
      <c r="E6" s="29">
        <v>1</v>
      </c>
      <c r="F6" s="30" t="s">
        <v>21</v>
      </c>
      <c r="G6" s="29">
        <v>2</v>
      </c>
      <c r="H6" s="30" t="s">
        <v>22</v>
      </c>
      <c r="I6" s="33">
        <v>6500</v>
      </c>
      <c r="J6" s="33">
        <f t="shared" ref="J6:J14" si="0">E6*G6*I6</f>
        <v>13000</v>
      </c>
      <c r="K6" s="34" t="s">
        <v>23</v>
      </c>
    </row>
    <row r="7" spans="2:11" s="3" customFormat="1" x14ac:dyDescent="0.25">
      <c r="B7" s="56"/>
      <c r="C7" s="49" t="s">
        <v>24</v>
      </c>
      <c r="D7" s="49"/>
      <c r="E7" s="49"/>
      <c r="F7" s="49"/>
      <c r="G7" s="49"/>
      <c r="H7" s="49"/>
      <c r="I7" s="49"/>
      <c r="J7" s="35">
        <f>SUM(J6:J6)</f>
        <v>13000</v>
      </c>
      <c r="K7" s="34"/>
    </row>
    <row r="8" spans="2:11" s="3" customFormat="1" ht="17.399999999999999" customHeight="1" x14ac:dyDescent="0.25">
      <c r="B8" s="57" t="s">
        <v>25</v>
      </c>
      <c r="C8" s="59" t="s">
        <v>26</v>
      </c>
      <c r="D8" s="20" t="s">
        <v>27</v>
      </c>
      <c r="E8" s="29">
        <v>27</v>
      </c>
      <c r="F8" s="30" t="s">
        <v>28</v>
      </c>
      <c r="G8" s="29">
        <v>1</v>
      </c>
      <c r="H8" s="30" t="s">
        <v>29</v>
      </c>
      <c r="I8" s="33">
        <v>750</v>
      </c>
      <c r="J8" s="33">
        <f t="shared" si="0"/>
        <v>20250</v>
      </c>
      <c r="K8" s="34"/>
    </row>
    <row r="9" spans="2:11" s="3" customFormat="1" ht="17.399999999999999" customHeight="1" x14ac:dyDescent="0.25">
      <c r="B9" s="57"/>
      <c r="C9" s="60"/>
      <c r="D9" s="20" t="s">
        <v>30</v>
      </c>
      <c r="E9" s="29">
        <v>30</v>
      </c>
      <c r="F9" s="30" t="s">
        <v>28</v>
      </c>
      <c r="G9" s="29">
        <v>1</v>
      </c>
      <c r="H9" s="30" t="s">
        <v>29</v>
      </c>
      <c r="I9" s="33">
        <v>750</v>
      </c>
      <c r="J9" s="33">
        <f t="shared" si="0"/>
        <v>22500</v>
      </c>
      <c r="K9" s="34"/>
    </row>
    <row r="10" spans="2:11" s="3" customFormat="1" ht="17.399999999999999" customHeight="1" x14ac:dyDescent="0.25">
      <c r="B10" s="57"/>
      <c r="C10" s="60"/>
      <c r="D10" s="20" t="s">
        <v>31</v>
      </c>
      <c r="E10" s="29">
        <v>32</v>
      </c>
      <c r="F10" s="30" t="s">
        <v>28</v>
      </c>
      <c r="G10" s="29">
        <v>1</v>
      </c>
      <c r="H10" s="30" t="s">
        <v>29</v>
      </c>
      <c r="I10" s="33">
        <v>750</v>
      </c>
      <c r="J10" s="33">
        <f t="shared" si="0"/>
        <v>24000</v>
      </c>
      <c r="K10" s="34"/>
    </row>
    <row r="11" spans="2:11" s="3" customFormat="1" ht="17.399999999999999" customHeight="1" x14ac:dyDescent="0.25">
      <c r="B11" s="57"/>
      <c r="C11" s="60"/>
      <c r="D11" s="20" t="s">
        <v>32</v>
      </c>
      <c r="E11" s="29">
        <v>32</v>
      </c>
      <c r="F11" s="30" t="s">
        <v>28</v>
      </c>
      <c r="G11" s="29">
        <v>1</v>
      </c>
      <c r="H11" s="30" t="s">
        <v>29</v>
      </c>
      <c r="I11" s="33">
        <v>750</v>
      </c>
      <c r="J11" s="33">
        <f t="shared" si="0"/>
        <v>24000</v>
      </c>
      <c r="K11" s="34"/>
    </row>
    <row r="12" spans="2:11" s="3" customFormat="1" ht="17.399999999999999" customHeight="1" x14ac:dyDescent="0.25">
      <c r="B12" s="57"/>
      <c r="C12" s="60"/>
      <c r="D12" s="20" t="s">
        <v>33</v>
      </c>
      <c r="E12" s="29">
        <v>32</v>
      </c>
      <c r="F12" s="30" t="s">
        <v>28</v>
      </c>
      <c r="G12" s="29">
        <v>1</v>
      </c>
      <c r="H12" s="30" t="s">
        <v>29</v>
      </c>
      <c r="I12" s="33">
        <v>750</v>
      </c>
      <c r="J12" s="33">
        <f t="shared" si="0"/>
        <v>24000</v>
      </c>
      <c r="K12" s="34"/>
    </row>
    <row r="13" spans="2:11" s="3" customFormat="1" ht="17.399999999999999" customHeight="1" x14ac:dyDescent="0.25">
      <c r="B13" s="57"/>
      <c r="C13" s="60"/>
      <c r="D13" s="20" t="s">
        <v>34</v>
      </c>
      <c r="E13" s="29">
        <v>29</v>
      </c>
      <c r="F13" s="30" t="s">
        <v>28</v>
      </c>
      <c r="G13" s="29">
        <v>1</v>
      </c>
      <c r="H13" s="30" t="s">
        <v>29</v>
      </c>
      <c r="I13" s="33">
        <v>750</v>
      </c>
      <c r="J13" s="33">
        <f t="shared" si="0"/>
        <v>21750</v>
      </c>
      <c r="K13" s="34"/>
    </row>
    <row r="14" spans="2:11" s="3" customFormat="1" x14ac:dyDescent="0.25">
      <c r="B14" s="57"/>
      <c r="C14" s="61"/>
      <c r="D14" s="20" t="s">
        <v>35</v>
      </c>
      <c r="E14" s="29">
        <v>1</v>
      </c>
      <c r="F14" s="30" t="s">
        <v>36</v>
      </c>
      <c r="G14" s="29">
        <v>1</v>
      </c>
      <c r="H14" s="30" t="s">
        <v>22</v>
      </c>
      <c r="I14" s="33">
        <v>-21000</v>
      </c>
      <c r="J14" s="33">
        <f t="shared" si="0"/>
        <v>-21000</v>
      </c>
      <c r="K14" s="34" t="s">
        <v>37</v>
      </c>
    </row>
    <row r="15" spans="2:11" s="3" customFormat="1" x14ac:dyDescent="0.25">
      <c r="B15" s="57"/>
      <c r="C15" s="49" t="s">
        <v>38</v>
      </c>
      <c r="D15" s="49"/>
      <c r="E15" s="49"/>
      <c r="F15" s="49"/>
      <c r="G15" s="49"/>
      <c r="H15" s="49"/>
      <c r="I15" s="49"/>
      <c r="J15" s="35">
        <f>SUM(J8:J14)</f>
        <v>115500</v>
      </c>
      <c r="K15" s="34"/>
    </row>
    <row r="16" spans="2:11" s="3" customFormat="1" x14ac:dyDescent="0.25">
      <c r="B16" s="56"/>
      <c r="C16" s="60" t="s">
        <v>26</v>
      </c>
      <c r="D16" s="18" t="s">
        <v>39</v>
      </c>
      <c r="E16" s="29">
        <v>43</v>
      </c>
      <c r="F16" s="30" t="s">
        <v>40</v>
      </c>
      <c r="G16" s="29">
        <v>1</v>
      </c>
      <c r="H16" s="30" t="s">
        <v>41</v>
      </c>
      <c r="I16" s="33">
        <v>198</v>
      </c>
      <c r="J16" s="33">
        <f t="shared" ref="J16:J27" si="1">E16*G16*I16</f>
        <v>8514</v>
      </c>
      <c r="K16" s="34"/>
    </row>
    <row r="17" spans="2:11" s="3" customFormat="1" x14ac:dyDescent="0.25">
      <c r="B17" s="56"/>
      <c r="C17" s="60"/>
      <c r="D17" s="18" t="s">
        <v>42</v>
      </c>
      <c r="E17" s="29">
        <v>47</v>
      </c>
      <c r="F17" s="30" t="s">
        <v>40</v>
      </c>
      <c r="G17" s="29">
        <v>1</v>
      </c>
      <c r="H17" s="30" t="s">
        <v>41</v>
      </c>
      <c r="I17" s="33">
        <v>138</v>
      </c>
      <c r="J17" s="33">
        <f t="shared" si="1"/>
        <v>6486</v>
      </c>
      <c r="K17" s="34"/>
    </row>
    <row r="18" spans="2:11" s="3" customFormat="1" x14ac:dyDescent="0.25">
      <c r="B18" s="56"/>
      <c r="C18" s="60"/>
      <c r="D18" s="18" t="s">
        <v>43</v>
      </c>
      <c r="E18" s="29">
        <v>50</v>
      </c>
      <c r="F18" s="30" t="s">
        <v>40</v>
      </c>
      <c r="G18" s="29">
        <v>1</v>
      </c>
      <c r="H18" s="30" t="s">
        <v>41</v>
      </c>
      <c r="I18" s="33">
        <v>198</v>
      </c>
      <c r="J18" s="33">
        <f t="shared" si="1"/>
        <v>9900</v>
      </c>
      <c r="K18" s="34"/>
    </row>
    <row r="19" spans="2:11" s="3" customFormat="1" x14ac:dyDescent="0.25">
      <c r="B19" s="56"/>
      <c r="C19" s="60"/>
      <c r="D19" s="18" t="s">
        <v>44</v>
      </c>
      <c r="E19" s="29">
        <v>48</v>
      </c>
      <c r="F19" s="30" t="s">
        <v>40</v>
      </c>
      <c r="G19" s="29">
        <v>1</v>
      </c>
      <c r="H19" s="30" t="s">
        <v>41</v>
      </c>
      <c r="I19" s="33">
        <v>138</v>
      </c>
      <c r="J19" s="33">
        <f t="shared" si="1"/>
        <v>6624</v>
      </c>
      <c r="K19" s="34"/>
    </row>
    <row r="20" spans="2:11" s="3" customFormat="1" x14ac:dyDescent="0.25">
      <c r="B20" s="56"/>
      <c r="C20" s="60"/>
      <c r="D20" s="18" t="s">
        <v>45</v>
      </c>
      <c r="E20" s="29">
        <v>51</v>
      </c>
      <c r="F20" s="30" t="s">
        <v>40</v>
      </c>
      <c r="G20" s="29">
        <v>1</v>
      </c>
      <c r="H20" s="30" t="s">
        <v>41</v>
      </c>
      <c r="I20" s="33">
        <v>198</v>
      </c>
      <c r="J20" s="33">
        <f t="shared" si="1"/>
        <v>10098</v>
      </c>
      <c r="K20" s="34"/>
    </row>
    <row r="21" spans="2:11" s="3" customFormat="1" x14ac:dyDescent="0.25">
      <c r="B21" s="56"/>
      <c r="C21" s="60"/>
      <c r="D21" s="18" t="s">
        <v>46</v>
      </c>
      <c r="E21" s="29">
        <v>50</v>
      </c>
      <c r="F21" s="30" t="s">
        <v>40</v>
      </c>
      <c r="G21" s="29">
        <v>1</v>
      </c>
      <c r="H21" s="30" t="s">
        <v>41</v>
      </c>
      <c r="I21" s="33">
        <v>138</v>
      </c>
      <c r="J21" s="33">
        <f t="shared" si="1"/>
        <v>6900</v>
      </c>
      <c r="K21" s="34"/>
    </row>
    <row r="22" spans="2:11" s="3" customFormat="1" x14ac:dyDescent="0.25">
      <c r="B22" s="56"/>
      <c r="C22" s="60"/>
      <c r="D22" s="18" t="s">
        <v>47</v>
      </c>
      <c r="E22" s="29">
        <v>51</v>
      </c>
      <c r="F22" s="30" t="s">
        <v>40</v>
      </c>
      <c r="G22" s="29">
        <v>1</v>
      </c>
      <c r="H22" s="30" t="s">
        <v>41</v>
      </c>
      <c r="I22" s="33">
        <v>198</v>
      </c>
      <c r="J22" s="33">
        <f t="shared" si="1"/>
        <v>10098</v>
      </c>
      <c r="K22" s="34"/>
    </row>
    <row r="23" spans="2:11" s="3" customFormat="1" x14ac:dyDescent="0.25">
      <c r="B23" s="56"/>
      <c r="C23" s="60"/>
      <c r="D23" s="18" t="s">
        <v>48</v>
      </c>
      <c r="E23" s="29">
        <v>49</v>
      </c>
      <c r="F23" s="30" t="s">
        <v>40</v>
      </c>
      <c r="G23" s="29">
        <v>1</v>
      </c>
      <c r="H23" s="30" t="s">
        <v>41</v>
      </c>
      <c r="I23" s="33">
        <v>138</v>
      </c>
      <c r="J23" s="33">
        <f t="shared" si="1"/>
        <v>6762</v>
      </c>
      <c r="K23" s="34"/>
    </row>
    <row r="24" spans="2:11" s="3" customFormat="1" x14ac:dyDescent="0.25">
      <c r="B24" s="56"/>
      <c r="C24" s="60"/>
      <c r="D24" s="18" t="s">
        <v>49</v>
      </c>
      <c r="E24" s="29">
        <v>50</v>
      </c>
      <c r="F24" s="30" t="s">
        <v>40</v>
      </c>
      <c r="G24" s="29">
        <v>1</v>
      </c>
      <c r="H24" s="30" t="s">
        <v>41</v>
      </c>
      <c r="I24" s="33">
        <v>198</v>
      </c>
      <c r="J24" s="33">
        <f t="shared" si="1"/>
        <v>9900</v>
      </c>
      <c r="K24" s="34"/>
    </row>
    <row r="25" spans="2:11" s="3" customFormat="1" x14ac:dyDescent="0.25">
      <c r="B25" s="56"/>
      <c r="C25" s="60"/>
      <c r="D25" s="18" t="s">
        <v>50</v>
      </c>
      <c r="E25" s="29">
        <v>51</v>
      </c>
      <c r="F25" s="30" t="s">
        <v>40</v>
      </c>
      <c r="G25" s="29">
        <v>1</v>
      </c>
      <c r="H25" s="30" t="s">
        <v>41</v>
      </c>
      <c r="I25" s="33">
        <v>138</v>
      </c>
      <c r="J25" s="33">
        <f t="shared" si="1"/>
        <v>7038</v>
      </c>
      <c r="K25" s="34"/>
    </row>
    <row r="26" spans="2:11" s="3" customFormat="1" x14ac:dyDescent="0.25">
      <c r="B26" s="56"/>
      <c r="C26" s="60"/>
      <c r="D26" s="18" t="s">
        <v>51</v>
      </c>
      <c r="E26" s="29">
        <v>5</v>
      </c>
      <c r="F26" s="30" t="s">
        <v>52</v>
      </c>
      <c r="G26" s="29">
        <v>1</v>
      </c>
      <c r="H26" s="30" t="s">
        <v>41</v>
      </c>
      <c r="I26" s="33">
        <v>2000</v>
      </c>
      <c r="J26" s="33">
        <f t="shared" si="1"/>
        <v>10000</v>
      </c>
      <c r="K26" s="34"/>
    </row>
    <row r="27" spans="2:11" s="3" customFormat="1" ht="16.95" customHeight="1" x14ac:dyDescent="0.25">
      <c r="B27" s="56"/>
      <c r="C27" s="60"/>
      <c r="D27" s="18" t="s">
        <v>53</v>
      </c>
      <c r="E27" s="29">
        <v>40</v>
      </c>
      <c r="F27" s="30" t="s">
        <v>40</v>
      </c>
      <c r="G27" s="29">
        <v>5</v>
      </c>
      <c r="H27" s="30" t="s">
        <v>22</v>
      </c>
      <c r="I27" s="33">
        <v>50</v>
      </c>
      <c r="J27" s="33">
        <f t="shared" si="1"/>
        <v>10000</v>
      </c>
      <c r="K27" s="34"/>
    </row>
    <row r="28" spans="2:11" s="3" customFormat="1" x14ac:dyDescent="0.25">
      <c r="B28" s="58"/>
      <c r="C28" s="49" t="s">
        <v>54</v>
      </c>
      <c r="D28" s="49"/>
      <c r="E28" s="49"/>
      <c r="F28" s="49"/>
      <c r="G28" s="49"/>
      <c r="H28" s="49"/>
      <c r="I28" s="49"/>
      <c r="J28" s="35">
        <f>SUM(J16:J27)</f>
        <v>102320</v>
      </c>
      <c r="K28" s="34"/>
    </row>
    <row r="29" spans="2:11" s="3" customFormat="1" x14ac:dyDescent="0.25">
      <c r="B29" s="55" t="s">
        <v>55</v>
      </c>
      <c r="C29" s="17" t="s">
        <v>56</v>
      </c>
      <c r="D29" s="18" t="s">
        <v>57</v>
      </c>
      <c r="E29" s="29">
        <v>1</v>
      </c>
      <c r="F29" s="30" t="s">
        <v>40</v>
      </c>
      <c r="G29" s="29">
        <v>7</v>
      </c>
      <c r="H29" s="30" t="s">
        <v>58</v>
      </c>
      <c r="I29" s="33">
        <v>500</v>
      </c>
      <c r="J29" s="33">
        <f t="shared" ref="J29:J32" si="2">E29*G29*I29</f>
        <v>3500</v>
      </c>
      <c r="K29" s="34"/>
    </row>
    <row r="30" spans="2:11" s="3" customFormat="1" x14ac:dyDescent="0.25">
      <c r="B30" s="56"/>
      <c r="C30" s="18" t="s">
        <v>59</v>
      </c>
      <c r="D30" s="18" t="s">
        <v>60</v>
      </c>
      <c r="E30" s="29">
        <v>1</v>
      </c>
      <c r="F30" s="30" t="s">
        <v>28</v>
      </c>
      <c r="G30" s="29">
        <v>6</v>
      </c>
      <c r="H30" s="30" t="s">
        <v>29</v>
      </c>
      <c r="I30" s="33">
        <v>750</v>
      </c>
      <c r="J30" s="33">
        <f t="shared" si="2"/>
        <v>4500</v>
      </c>
      <c r="K30" s="34"/>
    </row>
    <row r="31" spans="2:11" s="3" customFormat="1" x14ac:dyDescent="0.25">
      <c r="B31" s="56"/>
      <c r="C31" s="18" t="s">
        <v>61</v>
      </c>
      <c r="D31" s="18" t="s">
        <v>62</v>
      </c>
      <c r="E31" s="29">
        <v>2</v>
      </c>
      <c r="F31" s="30" t="s">
        <v>40</v>
      </c>
      <c r="G31" s="29">
        <v>1</v>
      </c>
      <c r="H31" s="30" t="s">
        <v>10</v>
      </c>
      <c r="I31" s="33">
        <v>100</v>
      </c>
      <c r="J31" s="33">
        <f t="shared" si="2"/>
        <v>200</v>
      </c>
      <c r="K31" s="34"/>
    </row>
    <row r="32" spans="2:11" s="3" customFormat="1" x14ac:dyDescent="0.25">
      <c r="B32" s="56"/>
      <c r="C32" s="18" t="s">
        <v>61</v>
      </c>
      <c r="D32" s="18" t="s">
        <v>63</v>
      </c>
      <c r="E32" s="29">
        <v>2</v>
      </c>
      <c r="F32" s="30" t="s">
        <v>40</v>
      </c>
      <c r="G32" s="29">
        <v>8</v>
      </c>
      <c r="H32" s="30" t="s">
        <v>58</v>
      </c>
      <c r="I32" s="33">
        <v>80</v>
      </c>
      <c r="J32" s="33">
        <f t="shared" si="2"/>
        <v>1280</v>
      </c>
      <c r="K32" s="34"/>
    </row>
    <row r="33" spans="2:11" s="3" customFormat="1" x14ac:dyDescent="0.25">
      <c r="B33" s="58"/>
      <c r="C33" s="49" t="s">
        <v>64</v>
      </c>
      <c r="D33" s="49"/>
      <c r="E33" s="49"/>
      <c r="F33" s="49"/>
      <c r="G33" s="49"/>
      <c r="H33" s="49"/>
      <c r="I33" s="49"/>
      <c r="J33" s="35">
        <f>SUM(J29:J32)</f>
        <v>9480</v>
      </c>
      <c r="K33" s="34"/>
    </row>
    <row r="34" spans="2:11" s="3" customFormat="1" x14ac:dyDescent="0.25">
      <c r="B34" s="19" t="s">
        <v>65</v>
      </c>
      <c r="C34" s="21" t="s">
        <v>66</v>
      </c>
      <c r="D34" s="18"/>
      <c r="E34" s="18">
        <v>1</v>
      </c>
      <c r="F34" s="18" t="s">
        <v>67</v>
      </c>
      <c r="G34" s="18"/>
      <c r="H34" s="18" t="s">
        <v>22</v>
      </c>
      <c r="I34" s="18">
        <v>10000</v>
      </c>
      <c r="J34" s="33">
        <f>E34*G34*I34</f>
        <v>0</v>
      </c>
      <c r="K34" s="34"/>
    </row>
    <row r="35" spans="2:11" s="4" customFormat="1" x14ac:dyDescent="0.4">
      <c r="B35" s="22" t="s">
        <v>68</v>
      </c>
      <c r="C35" s="50" t="s">
        <v>69</v>
      </c>
      <c r="D35" s="51"/>
      <c r="E35" s="51"/>
      <c r="F35" s="51"/>
      <c r="G35" s="51"/>
      <c r="H35" s="51"/>
      <c r="I35" s="52"/>
      <c r="J35" s="35">
        <f>J15+J28+J33+J7+J34</f>
        <v>240300</v>
      </c>
      <c r="K35" s="36"/>
    </row>
    <row r="36" spans="2:11" s="4" customFormat="1" x14ac:dyDescent="0.4">
      <c r="B36" s="23" t="s">
        <v>70</v>
      </c>
      <c r="C36" s="50">
        <v>0.1</v>
      </c>
      <c r="D36" s="51"/>
      <c r="E36" s="51"/>
      <c r="F36" s="51"/>
      <c r="G36" s="51"/>
      <c r="H36" s="51"/>
      <c r="I36" s="52"/>
      <c r="J36" s="35">
        <f>J35*C36</f>
        <v>24030</v>
      </c>
      <c r="K36" s="37"/>
    </row>
    <row r="37" spans="2:11" s="4" customFormat="1" x14ac:dyDescent="0.4">
      <c r="B37" s="19" t="s">
        <v>71</v>
      </c>
      <c r="C37" s="50">
        <v>0.06</v>
      </c>
      <c r="D37" s="51"/>
      <c r="E37" s="51"/>
      <c r="F37" s="51"/>
      <c r="G37" s="51"/>
      <c r="H37" s="51"/>
      <c r="I37" s="52"/>
      <c r="J37" s="35">
        <f>(J35+J36)*C37</f>
        <v>15859.8</v>
      </c>
      <c r="K37" s="37"/>
    </row>
    <row r="38" spans="2:11" s="4" customFormat="1" ht="18" thickBot="1" x14ac:dyDescent="0.45">
      <c r="B38" s="53" t="s">
        <v>74</v>
      </c>
      <c r="C38" s="54"/>
      <c r="D38" s="54"/>
      <c r="E38" s="54"/>
      <c r="F38" s="54"/>
      <c r="G38" s="54"/>
      <c r="H38" s="54"/>
      <c r="I38" s="54"/>
      <c r="J38" s="38">
        <f>J35+J36+J37</f>
        <v>280189.8</v>
      </c>
      <c r="K38" s="39" t="s">
        <v>72</v>
      </c>
    </row>
    <row r="39" spans="2:11" s="4" customFormat="1" ht="18" thickBot="1" x14ac:dyDescent="0.45">
      <c r="B39" s="53" t="s">
        <v>74</v>
      </c>
      <c r="C39" s="54"/>
      <c r="D39" s="54"/>
      <c r="E39" s="54"/>
      <c r="F39" s="54"/>
      <c r="G39" s="54"/>
      <c r="H39" s="54"/>
      <c r="I39" s="54"/>
      <c r="J39" s="38">
        <f>280000</f>
        <v>280000</v>
      </c>
      <c r="K39" s="39" t="s">
        <v>73</v>
      </c>
    </row>
    <row r="40" spans="2:11" x14ac:dyDescent="0.4">
      <c r="D40" s="5"/>
      <c r="E40" s="5"/>
      <c r="F40" s="5"/>
      <c r="G40" s="31"/>
      <c r="H40" s="5"/>
      <c r="I40" s="40"/>
    </row>
    <row r="41" spans="2:11" x14ac:dyDescent="0.4">
      <c r="D41" s="5"/>
      <c r="E41" s="5"/>
      <c r="F41" s="5"/>
      <c r="G41" s="31"/>
      <c r="H41" s="5"/>
    </row>
    <row r="42" spans="2:11" x14ac:dyDescent="0.4">
      <c r="D42" s="5"/>
      <c r="E42" s="5"/>
      <c r="F42" s="5"/>
      <c r="G42" s="31"/>
      <c r="H42" s="5"/>
    </row>
    <row r="43" spans="2:11" x14ac:dyDescent="0.4">
      <c r="D43" s="5"/>
      <c r="E43" s="5"/>
      <c r="F43" s="5"/>
      <c r="G43" s="31"/>
      <c r="H43" s="5"/>
    </row>
    <row r="44" spans="2:11" x14ac:dyDescent="0.4">
      <c r="D44" s="5"/>
      <c r="E44" s="5"/>
      <c r="F44" s="5"/>
      <c r="G44" s="31"/>
      <c r="H44" s="5"/>
    </row>
    <row r="45" spans="2:11" x14ac:dyDescent="0.4">
      <c r="D45" s="5"/>
      <c r="E45" s="5"/>
      <c r="F45" s="5"/>
      <c r="G45" s="31"/>
      <c r="H45" s="5"/>
    </row>
    <row r="46" spans="2:11" x14ac:dyDescent="0.4">
      <c r="D46" s="5"/>
      <c r="E46" s="5"/>
      <c r="F46" s="5"/>
      <c r="G46" s="31"/>
      <c r="H46" s="5"/>
    </row>
    <row r="47" spans="2:11" x14ac:dyDescent="0.4">
      <c r="D47" s="5"/>
      <c r="E47" s="5"/>
      <c r="F47" s="5"/>
      <c r="G47" s="31"/>
      <c r="H47" s="5"/>
    </row>
    <row r="48" spans="2:11" x14ac:dyDescent="0.4">
      <c r="D48" s="5"/>
      <c r="E48" s="5"/>
      <c r="F48" s="5"/>
      <c r="G48" s="31"/>
      <c r="H48" s="5"/>
    </row>
    <row r="49" spans="7:7" s="5" customFormat="1" x14ac:dyDescent="0.4">
      <c r="G49" s="31"/>
    </row>
    <row r="50" spans="7:7" s="5" customFormat="1" x14ac:dyDescent="0.4">
      <c r="G50" s="31"/>
    </row>
    <row r="51" spans="7:7" s="5" customFormat="1" x14ac:dyDescent="0.4">
      <c r="G51" s="31"/>
    </row>
    <row r="52" spans="7:7" s="5" customFormat="1" x14ac:dyDescent="0.4">
      <c r="G52" s="31"/>
    </row>
    <row r="53" spans="7:7" s="5" customFormat="1" x14ac:dyDescent="0.4">
      <c r="G53" s="31"/>
    </row>
    <row r="54" spans="7:7" s="5" customFormat="1" x14ac:dyDescent="0.4">
      <c r="G54" s="31"/>
    </row>
    <row r="55" spans="7:7" s="5" customFormat="1" x14ac:dyDescent="0.4">
      <c r="G55" s="31"/>
    </row>
    <row r="56" spans="7:7" s="5" customFormat="1" x14ac:dyDescent="0.4">
      <c r="G56" s="31"/>
    </row>
    <row r="57" spans="7:7" s="5" customFormat="1" x14ac:dyDescent="0.4">
      <c r="G57" s="31"/>
    </row>
    <row r="58" spans="7:7" s="5" customFormat="1" x14ac:dyDescent="0.4">
      <c r="G58" s="31"/>
    </row>
    <row r="59" spans="7:7" s="5" customFormat="1" x14ac:dyDescent="0.4">
      <c r="G59" s="31"/>
    </row>
    <row r="60" spans="7:7" s="5" customFormat="1" x14ac:dyDescent="0.4">
      <c r="G60" s="31"/>
    </row>
    <row r="61" spans="7:7" s="5" customFormat="1" x14ac:dyDescent="0.4">
      <c r="G61" s="31"/>
    </row>
    <row r="62" spans="7:7" s="5" customFormat="1" x14ac:dyDescent="0.4">
      <c r="G62" s="31"/>
    </row>
    <row r="63" spans="7:7" s="5" customFormat="1" x14ac:dyDescent="0.4">
      <c r="G63" s="31"/>
    </row>
    <row r="64" spans="7:7" s="5" customFormat="1" x14ac:dyDescent="0.4">
      <c r="G64" s="31"/>
    </row>
    <row r="65" spans="7:7" s="5" customFormat="1" x14ac:dyDescent="0.4">
      <c r="G65" s="31"/>
    </row>
    <row r="66" spans="7:7" s="5" customFormat="1" x14ac:dyDescent="0.4">
      <c r="G66" s="31"/>
    </row>
    <row r="67" spans="7:7" s="5" customFormat="1" x14ac:dyDescent="0.4">
      <c r="G67" s="31"/>
    </row>
    <row r="68" spans="7:7" s="5" customFormat="1" x14ac:dyDescent="0.4">
      <c r="G68" s="31"/>
    </row>
    <row r="69" spans="7:7" s="5" customFormat="1" x14ac:dyDescent="0.4">
      <c r="G69" s="31"/>
    </row>
    <row r="70" spans="7:7" s="5" customFormat="1" x14ac:dyDescent="0.4">
      <c r="G70" s="31"/>
    </row>
    <row r="71" spans="7:7" s="5" customFormat="1" x14ac:dyDescent="0.4">
      <c r="G71" s="31"/>
    </row>
    <row r="72" spans="7:7" s="5" customFormat="1" x14ac:dyDescent="0.4">
      <c r="G72" s="31"/>
    </row>
    <row r="73" spans="7:7" s="5" customFormat="1" x14ac:dyDescent="0.4">
      <c r="G73" s="31"/>
    </row>
    <row r="74" spans="7:7" s="5" customFormat="1" x14ac:dyDescent="0.4">
      <c r="G74" s="31"/>
    </row>
    <row r="75" spans="7:7" s="5" customFormat="1" x14ac:dyDescent="0.4">
      <c r="G75" s="31"/>
    </row>
    <row r="76" spans="7:7" s="5" customFormat="1" x14ac:dyDescent="0.4">
      <c r="G76" s="31"/>
    </row>
    <row r="77" spans="7:7" s="5" customFormat="1" x14ac:dyDescent="0.4">
      <c r="G77" s="31"/>
    </row>
    <row r="78" spans="7:7" s="5" customFormat="1" x14ac:dyDescent="0.4">
      <c r="G78" s="31"/>
    </row>
    <row r="79" spans="7:7" s="5" customFormat="1" x14ac:dyDescent="0.4">
      <c r="G79" s="31"/>
    </row>
    <row r="80" spans="7:7" s="5" customFormat="1" x14ac:dyDescent="0.4">
      <c r="G80" s="31"/>
    </row>
    <row r="81" spans="7:7" s="5" customFormat="1" x14ac:dyDescent="0.4">
      <c r="G81" s="31"/>
    </row>
    <row r="82" spans="7:7" s="5" customFormat="1" x14ac:dyDescent="0.4">
      <c r="G82" s="31"/>
    </row>
    <row r="83" spans="7:7" s="5" customFormat="1" x14ac:dyDescent="0.4">
      <c r="G83" s="31"/>
    </row>
    <row r="84" spans="7:7" s="5" customFormat="1" x14ac:dyDescent="0.4">
      <c r="G84" s="31"/>
    </row>
    <row r="85" spans="7:7" s="5" customFormat="1" x14ac:dyDescent="0.4">
      <c r="G85" s="31"/>
    </row>
    <row r="86" spans="7:7" s="5" customFormat="1" x14ac:dyDescent="0.4">
      <c r="G86" s="31"/>
    </row>
    <row r="87" spans="7:7" s="5" customFormat="1" x14ac:dyDescent="0.4">
      <c r="G87" s="31"/>
    </row>
    <row r="88" spans="7:7" s="5" customFormat="1" x14ac:dyDescent="0.4">
      <c r="G88" s="31"/>
    </row>
    <row r="89" spans="7:7" s="5" customFormat="1" x14ac:dyDescent="0.4">
      <c r="G89" s="31"/>
    </row>
    <row r="90" spans="7:7" s="5" customFormat="1" x14ac:dyDescent="0.4">
      <c r="G90" s="31"/>
    </row>
    <row r="91" spans="7:7" s="5" customFormat="1" x14ac:dyDescent="0.4">
      <c r="G91" s="31"/>
    </row>
    <row r="92" spans="7:7" s="5" customFormat="1" x14ac:dyDescent="0.4">
      <c r="G92" s="31"/>
    </row>
    <row r="93" spans="7:7" s="5" customFormat="1" x14ac:dyDescent="0.4">
      <c r="G93" s="31"/>
    </row>
    <row r="94" spans="7:7" s="5" customFormat="1" x14ac:dyDescent="0.4">
      <c r="G94" s="31"/>
    </row>
    <row r="95" spans="7:7" s="5" customFormat="1" x14ac:dyDescent="0.4">
      <c r="G95" s="31"/>
    </row>
    <row r="96" spans="7:7" s="5" customFormat="1" x14ac:dyDescent="0.4">
      <c r="G96" s="31"/>
    </row>
    <row r="97" spans="7:7" s="5" customFormat="1" x14ac:dyDescent="0.4">
      <c r="G97" s="31"/>
    </row>
    <row r="98" spans="7:7" s="5" customFormat="1" x14ac:dyDescent="0.4">
      <c r="G98" s="31"/>
    </row>
    <row r="99" spans="7:7" s="5" customFormat="1" x14ac:dyDescent="0.4">
      <c r="G99" s="31"/>
    </row>
    <row r="100" spans="7:7" s="5" customFormat="1" x14ac:dyDescent="0.4">
      <c r="G100" s="31"/>
    </row>
    <row r="101" spans="7:7" s="5" customFormat="1" x14ac:dyDescent="0.4">
      <c r="G101" s="31"/>
    </row>
    <row r="102" spans="7:7" s="5" customFormat="1" x14ac:dyDescent="0.4">
      <c r="G102" s="31"/>
    </row>
    <row r="103" spans="7:7" s="5" customFormat="1" x14ac:dyDescent="0.4">
      <c r="G103" s="31"/>
    </row>
    <row r="104" spans="7:7" s="5" customFormat="1" x14ac:dyDescent="0.4">
      <c r="G104" s="31"/>
    </row>
    <row r="105" spans="7:7" s="5" customFormat="1" x14ac:dyDescent="0.4">
      <c r="G105" s="31"/>
    </row>
    <row r="106" spans="7:7" s="5" customFormat="1" x14ac:dyDescent="0.4">
      <c r="G106" s="31"/>
    </row>
    <row r="107" spans="7:7" s="5" customFormat="1" x14ac:dyDescent="0.4">
      <c r="G107" s="31"/>
    </row>
    <row r="108" spans="7:7" s="5" customFormat="1" x14ac:dyDescent="0.4">
      <c r="G108" s="31"/>
    </row>
    <row r="109" spans="7:7" s="5" customFormat="1" x14ac:dyDescent="0.4">
      <c r="G109" s="31"/>
    </row>
    <row r="110" spans="7:7" s="5" customFormat="1" x14ac:dyDescent="0.4">
      <c r="G110" s="31"/>
    </row>
    <row r="111" spans="7:7" s="5" customFormat="1" x14ac:dyDescent="0.4">
      <c r="G111" s="31"/>
    </row>
    <row r="112" spans="7:7" s="5" customFormat="1" x14ac:dyDescent="0.4">
      <c r="G112" s="31"/>
    </row>
    <row r="113" spans="7:7" s="5" customFormat="1" x14ac:dyDescent="0.4">
      <c r="G113" s="31"/>
    </row>
    <row r="114" spans="7:7" s="5" customFormat="1" x14ac:dyDescent="0.4">
      <c r="G114" s="31"/>
    </row>
    <row r="115" spans="7:7" s="5" customFormat="1" x14ac:dyDescent="0.4">
      <c r="G115" s="31"/>
    </row>
    <row r="116" spans="7:7" s="5" customFormat="1" x14ac:dyDescent="0.4">
      <c r="G116" s="31"/>
    </row>
    <row r="117" spans="7:7" s="5" customFormat="1" x14ac:dyDescent="0.4">
      <c r="G117" s="31"/>
    </row>
    <row r="118" spans="7:7" s="5" customFormat="1" x14ac:dyDescent="0.4">
      <c r="G118" s="31"/>
    </row>
    <row r="119" spans="7:7" s="5" customFormat="1" x14ac:dyDescent="0.4">
      <c r="G119" s="31"/>
    </row>
    <row r="120" spans="7:7" s="5" customFormat="1" x14ac:dyDescent="0.4">
      <c r="G120" s="31"/>
    </row>
    <row r="125" spans="7:7" s="5" customFormat="1" x14ac:dyDescent="0.4"/>
    <row r="126" spans="7:7" s="5" customFormat="1" x14ac:dyDescent="0.4"/>
    <row r="127" spans="7:7" s="5" customFormat="1" x14ac:dyDescent="0.4"/>
    <row r="128" spans="7:7" s="5" customFormat="1" x14ac:dyDescent="0.4"/>
    <row r="129" s="5" customFormat="1" x14ac:dyDescent="0.4"/>
    <row r="130" s="5" customFormat="1" x14ac:dyDescent="0.4"/>
    <row r="131" s="5" customFormat="1" x14ac:dyDescent="0.4"/>
    <row r="132" s="5" customFormat="1" x14ac:dyDescent="0.4"/>
    <row r="133" s="5" customFormat="1" x14ac:dyDescent="0.4"/>
    <row r="134" s="5" customFormat="1" x14ac:dyDescent="0.4"/>
    <row r="135" s="5" customFormat="1" x14ac:dyDescent="0.4"/>
    <row r="136" s="5" customFormat="1" x14ac:dyDescent="0.4"/>
    <row r="137" s="5" customFormat="1" x14ac:dyDescent="0.4"/>
    <row r="138" s="5" customFormat="1" x14ac:dyDescent="0.4"/>
    <row r="139" s="5" customFormat="1" x14ac:dyDescent="0.4"/>
    <row r="140" s="5" customFormat="1" x14ac:dyDescent="0.4"/>
    <row r="141" s="5" customFormat="1" x14ac:dyDescent="0.4"/>
    <row r="142" s="5" customFormat="1" x14ac:dyDescent="0.4"/>
    <row r="143" s="5" customFormat="1" x14ac:dyDescent="0.4"/>
    <row r="144" s="5" customFormat="1" x14ac:dyDescent="0.4"/>
    <row r="145" s="5" customFormat="1" x14ac:dyDescent="0.4"/>
    <row r="146" s="5" customFormat="1" x14ac:dyDescent="0.4"/>
    <row r="147" s="5" customFormat="1" x14ac:dyDescent="0.4"/>
    <row r="148" s="5" customFormat="1" x14ac:dyDescent="0.4"/>
    <row r="149" s="5" customFormat="1" x14ac:dyDescent="0.4"/>
    <row r="154" s="5" customFormat="1" x14ac:dyDescent="0.4"/>
    <row r="155" s="5" customFormat="1" x14ac:dyDescent="0.4"/>
    <row r="156" s="5" customFormat="1" x14ac:dyDescent="0.4"/>
    <row r="157" s="5" customFormat="1" x14ac:dyDescent="0.4"/>
    <row r="158" s="5" customFormat="1" x14ac:dyDescent="0.4"/>
    <row r="159" s="5" customFormat="1" x14ac:dyDescent="0.4"/>
    <row r="160" s="5" customFormat="1" x14ac:dyDescent="0.4"/>
    <row r="161" s="5" customFormat="1" x14ac:dyDescent="0.4"/>
    <row r="162" s="5" customFormat="1" x14ac:dyDescent="0.4"/>
    <row r="163" s="5" customFormat="1" x14ac:dyDescent="0.4"/>
    <row r="164" s="5" customFormat="1" x14ac:dyDescent="0.4"/>
    <row r="165" s="5" customFormat="1" x14ac:dyDescent="0.4"/>
    <row r="166" s="5" customFormat="1" x14ac:dyDescent="0.4"/>
    <row r="167" s="5" customFormat="1" x14ac:dyDescent="0.4"/>
    <row r="168" s="5" customFormat="1" x14ac:dyDescent="0.4"/>
    <row r="169" s="5" customFormat="1" x14ac:dyDescent="0.4"/>
    <row r="170" s="5" customFormat="1" x14ac:dyDescent="0.4"/>
    <row r="171" s="5" customFormat="1" x14ac:dyDescent="0.4"/>
    <row r="172" s="5" customFormat="1" x14ac:dyDescent="0.4"/>
    <row r="173" s="5" customFormat="1" x14ac:dyDescent="0.4"/>
    <row r="174" s="5" customFormat="1" x14ac:dyDescent="0.4"/>
    <row r="175" s="5" customFormat="1" x14ac:dyDescent="0.4"/>
    <row r="176" s="5" customFormat="1" x14ac:dyDescent="0.4"/>
    <row r="177" s="5" customFormat="1" x14ac:dyDescent="0.4"/>
    <row r="178" s="5" customFormat="1" x14ac:dyDescent="0.4"/>
    <row r="179" s="5" customFormat="1" x14ac:dyDescent="0.4"/>
    <row r="180" s="5" customFormat="1" x14ac:dyDescent="0.4"/>
    <row r="181" s="5" customFormat="1" x14ac:dyDescent="0.4"/>
    <row r="182" s="5" customFormat="1" x14ac:dyDescent="0.4"/>
    <row r="183" s="5" customFormat="1" x14ac:dyDescent="0.4"/>
    <row r="184" s="5" customFormat="1" x14ac:dyDescent="0.4"/>
    <row r="185" s="5" customFormat="1" x14ac:dyDescent="0.4"/>
    <row r="186" s="5" customFormat="1" x14ac:dyDescent="0.4"/>
    <row r="187" s="5" customFormat="1" x14ac:dyDescent="0.4"/>
    <row r="188" s="5" customFormat="1" x14ac:dyDescent="0.4"/>
    <row r="189" s="5" customFormat="1" x14ac:dyDescent="0.4"/>
    <row r="190" s="5" customFormat="1" x14ac:dyDescent="0.4"/>
    <row r="191" s="5" customFormat="1" x14ac:dyDescent="0.4"/>
    <row r="192" s="5" customFormat="1" x14ac:dyDescent="0.4"/>
  </sheetData>
  <mergeCells count="19">
    <mergeCell ref="B39:I39"/>
    <mergeCell ref="C37:I37"/>
    <mergeCell ref="B38:I38"/>
    <mergeCell ref="B6:B7"/>
    <mergeCell ref="B8:B15"/>
    <mergeCell ref="B16:B28"/>
    <mergeCell ref="B29:B33"/>
    <mergeCell ref="C8:C14"/>
    <mergeCell ref="C16:C27"/>
    <mergeCell ref="C15:I15"/>
    <mergeCell ref="C28:I28"/>
    <mergeCell ref="C33:I33"/>
    <mergeCell ref="C35:I35"/>
    <mergeCell ref="C36:I36"/>
    <mergeCell ref="B1:K1"/>
    <mergeCell ref="G2:K2"/>
    <mergeCell ref="G3:K3"/>
    <mergeCell ref="B4:K4"/>
    <mergeCell ref="C7:I7"/>
  </mergeCells>
  <phoneticPr fontId="1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吴茜 耿</cp:lastModifiedBy>
  <dcterms:created xsi:type="dcterms:W3CDTF">2024-02-06T12:11:44Z</dcterms:created>
  <dcterms:modified xsi:type="dcterms:W3CDTF">2024-02-19T02:25:58Z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B30C66D15204FAB280B1C1657CA8F89E_41</vt:lpwstr>
  </property>
  <property fmtid="{D5CDD505-2E9C-101B-9397-08002B2CF9AE}" pid="3" name="KSOProductBuildVer">
    <vt:lpwstr>2052-6.4.0.8550</vt:lpwstr>
  </property>
</Properties>
</file>