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1720"/>
  </bookViews>
  <sheets>
    <sheet name="Nov 26 Meeting @ LSH" sheetId="10" r:id="rId1"/>
  </sheets>
  <calcPr calcId="144525" concurrentCalc="0"/>
</workbook>
</file>

<file path=xl/sharedStrings.xml><?xml version="1.0" encoding="utf-8"?>
<sst xmlns="http://schemas.openxmlformats.org/spreadsheetml/2006/main" count="54">
  <si>
    <t>Statement for 2021 Nov 26 Meeting @ LSH</t>
  </si>
  <si>
    <t>Agency Name：</t>
  </si>
  <si>
    <t>CMS</t>
  </si>
  <si>
    <t>Item</t>
  </si>
  <si>
    <t>Detailed Work load</t>
  </si>
  <si>
    <t>Quantity1</t>
  </si>
  <si>
    <t>Quantity2</t>
  </si>
  <si>
    <t>Price</t>
  </si>
  <si>
    <t>Sum</t>
  </si>
  <si>
    <t>Comments</t>
  </si>
  <si>
    <t>Service</t>
  </si>
  <si>
    <t xml:space="preserve">Tea Break </t>
  </si>
  <si>
    <t>From Hyatt</t>
  </si>
  <si>
    <t>twice per day</t>
  </si>
  <si>
    <t>Thanks Card</t>
  </si>
  <si>
    <t>Gift Card</t>
  </si>
  <si>
    <t>Outlets</t>
  </si>
  <si>
    <t>JD</t>
  </si>
  <si>
    <t>Band</t>
  </si>
  <si>
    <t>4 girls' band, 3hours，10+7 songs,</t>
  </si>
  <si>
    <t>Audio Equipment</t>
  </si>
  <si>
    <t>Set</t>
  </si>
  <si>
    <t>2 Voice boxes，sound console，microphone，transport</t>
  </si>
  <si>
    <t>Clothes Sample</t>
  </si>
  <si>
    <t>Play Clothes</t>
  </si>
  <si>
    <t xml:space="preserve">Meal </t>
  </si>
  <si>
    <t>lunch at Brickyard</t>
  </si>
  <si>
    <t>sandwich during the onsite inspection in August</t>
  </si>
  <si>
    <t>wine</t>
  </si>
  <si>
    <t>6 red wines，2 white wines</t>
  </si>
  <si>
    <t>dinner</t>
  </si>
  <si>
    <t>@Xiaoyunyuan</t>
  </si>
  <si>
    <t>Wine</t>
  </si>
  <si>
    <t>Water</t>
  </si>
  <si>
    <t>Walnut Juice</t>
  </si>
  <si>
    <t>Towel</t>
  </si>
  <si>
    <t>Orange Juice</t>
  </si>
  <si>
    <t>Watermelon Juice</t>
  </si>
  <si>
    <t>Dinner service charge</t>
  </si>
  <si>
    <t>name card</t>
  </si>
  <si>
    <t>Transfer service</t>
  </si>
  <si>
    <t>first time onsite inspection</t>
  </si>
  <si>
    <t>GL8，10 hours inspection</t>
  </si>
  <si>
    <t>second time inspection</t>
  </si>
  <si>
    <t>Van，12 hours inspection</t>
  </si>
  <si>
    <t>third time inspection</t>
  </si>
  <si>
    <t>Van，7hours inspection</t>
  </si>
  <si>
    <t>forth time inspection</t>
  </si>
  <si>
    <t>Passat，10hours inspection for team building</t>
  </si>
  <si>
    <t>Sub-Total</t>
  </si>
  <si>
    <t>Service fee</t>
  </si>
  <si>
    <t>10%</t>
  </si>
  <si>
    <t>VAT 6%</t>
  </si>
  <si>
    <t>Total amount</t>
  </si>
</sst>
</file>

<file path=xl/styles.xml><?xml version="1.0" encoding="utf-8"?>
<styleSheet xmlns="http://schemas.openxmlformats.org/spreadsheetml/2006/main">
  <numFmts count="7">
    <numFmt numFmtId="176" formatCode="0_);[Red]\(0\)"/>
    <numFmt numFmtId="177" formatCode="&quot;￥&quot;#,##0.00_);[Red]\(&quot;￥&quot;#,##0.00\)"/>
    <numFmt numFmtId="178" formatCode="_ * #,##0.00_ ;_ * \-#,##0.00_ ;_ * &quot;-&quot;??_ ;_ @_ 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41" formatCode="_-* #,##0_-;\-* #,##0_-;_-* &quot;-&quot;_-;_-@_-"/>
  </numFmts>
  <fonts count="27">
    <font>
      <sz val="12"/>
      <name val="宋体"/>
      <charset val="134"/>
    </font>
    <font>
      <sz val="12"/>
      <name val="华文黑体"/>
      <charset val="134"/>
    </font>
    <font>
      <b/>
      <sz val="12"/>
      <color indexed="8"/>
      <name val="华文黑体"/>
      <charset val="134"/>
    </font>
    <font>
      <b/>
      <sz val="10"/>
      <name val="华文黑体"/>
      <charset val="134"/>
    </font>
    <font>
      <sz val="10"/>
      <color rgb="FF000000"/>
      <name val="华文黑体"/>
      <charset val="134"/>
    </font>
    <font>
      <sz val="10"/>
      <name val="华文黑体"/>
      <charset val="134"/>
    </font>
    <font>
      <sz val="10"/>
      <color theme="1"/>
      <name val="华文黑体"/>
      <charset val="134"/>
    </font>
    <font>
      <sz val="11"/>
      <color rgb="FF3F3F7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sz val="12"/>
      <color theme="1"/>
      <name val="新細明體"/>
      <charset val="134"/>
      <scheme val="minor"/>
    </font>
    <font>
      <b/>
      <sz val="13"/>
      <color theme="3"/>
      <name val="新細明體"/>
      <charset val="134"/>
      <scheme val="minor"/>
    </font>
    <font>
      <b/>
      <sz val="15"/>
      <color theme="3"/>
      <name val="新細明體"/>
      <charset val="134"/>
      <scheme val="minor"/>
    </font>
    <font>
      <i/>
      <sz val="11"/>
      <color rgb="FF7F7F7F"/>
      <name val="新細明體"/>
      <charset val="0"/>
      <scheme val="minor"/>
    </font>
    <font>
      <sz val="11"/>
      <color theme="1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b/>
      <sz val="11"/>
      <color theme="3"/>
      <name val="新細明體"/>
      <charset val="134"/>
      <scheme val="minor"/>
    </font>
    <font>
      <sz val="11"/>
      <color rgb="FFFA7D00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u/>
      <sz val="11"/>
      <color rgb="FF0000FF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b/>
      <sz val="11"/>
      <color rgb="FF3F3F3F"/>
      <name val="新細明體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3999450666829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6">
    <xf numFmtId="0" fontId="0" fillId="0" borderId="0">
      <alignment vertical="center"/>
    </xf>
    <xf numFmtId="0" fontId="0" fillId="0" borderId="0"/>
    <xf numFmtId="178" fontId="0" fillId="0" borderId="0" applyFont="0" applyFill="0" applyBorder="0" applyAlignment="0" applyProtection="0">
      <alignment vertical="center"/>
    </xf>
    <xf numFmtId="0" fontId="0" fillId="0" borderId="0"/>
    <xf numFmtId="0" fontId="9" fillId="3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6" fillId="32" borderId="15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5" fillId="10" borderId="10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32" borderId="8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5" borderId="11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8" applyNumberFormat="0" applyAlignment="0" applyProtection="0">
      <alignment vertical="center"/>
    </xf>
    <xf numFmtId="0" fontId="0" fillId="0" borderId="0"/>
    <xf numFmtId="43" fontId="10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9" fontId="4" fillId="0" borderId="7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 wrapText="1"/>
    </xf>
    <xf numFmtId="38" fontId="4" fillId="0" borderId="6" xfId="0" applyNumberFormat="1" applyFont="1" applyFill="1" applyBorder="1" applyAlignment="1">
      <alignment horizontal="left" vertical="center" wrapText="1"/>
    </xf>
    <xf numFmtId="176" fontId="4" fillId="0" borderId="6" xfId="0" applyNumberFormat="1" applyFont="1" applyFill="1" applyBorder="1" applyAlignment="1">
      <alignment horizontal="left" vertical="center" wrapText="1"/>
    </xf>
    <xf numFmtId="177" fontId="4" fillId="0" borderId="6" xfId="0" applyNumberFormat="1" applyFont="1" applyFill="1" applyBorder="1" applyAlignment="1">
      <alignment horizontal="left" vertical="center" wrapText="1"/>
    </xf>
    <xf numFmtId="177" fontId="4" fillId="0" borderId="6" xfId="0" applyNumberFormat="1" applyFont="1" applyBorder="1" applyAlignment="1">
      <alignment horizontal="left" vertical="center" wrapText="1"/>
    </xf>
    <xf numFmtId="177" fontId="4" fillId="0" borderId="4" xfId="0" applyNumberFormat="1" applyFont="1" applyFill="1" applyBorder="1" applyAlignment="1">
      <alignment horizontal="left" vertical="center" wrapText="1"/>
    </xf>
    <xf numFmtId="38" fontId="4" fillId="0" borderId="6" xfId="0" applyNumberFormat="1" applyFont="1" applyBorder="1" applyAlignment="1">
      <alignment horizontal="left" vertical="center" wrapText="1"/>
    </xf>
    <xf numFmtId="176" fontId="4" fillId="0" borderId="6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9" fontId="4" fillId="0" borderId="3" xfId="0" applyNumberFormat="1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</cellXfs>
  <cellStyles count="56">
    <cellStyle name="一般" xfId="0" builtinId="0"/>
    <cellStyle name="Normal 2" xfId="1"/>
    <cellStyle name="千位分隔 2" xfId="2"/>
    <cellStyle name="常规 27 2" xfId="3"/>
    <cellStyle name="60% - 輔色6" xfId="4" builtinId="52"/>
    <cellStyle name="40% - 輔色6" xfId="5" builtinId="51"/>
    <cellStyle name="說明文字" xfId="6" builtinId="53"/>
    <cellStyle name="20% - 輔色6" xfId="7" builtinId="50"/>
    <cellStyle name="超連結" xfId="8" builtinId="8"/>
    <cellStyle name="20% - 輔色1" xfId="9" builtinId="30"/>
    <cellStyle name="輔色6" xfId="10" builtinId="49"/>
    <cellStyle name="60% - 輔色5" xfId="11" builtinId="48"/>
    <cellStyle name="Comma 2" xfId="12"/>
    <cellStyle name="20% - 輔色5" xfId="13" builtinId="46"/>
    <cellStyle name="輔色5" xfId="14" builtinId="45"/>
    <cellStyle name="20% - 輔色4" xfId="15" builtinId="42"/>
    <cellStyle name="連結的儲存格" xfId="16" builtinId="24"/>
    <cellStyle name="貨幣[0]" xfId="17" builtinId="7"/>
    <cellStyle name="輔色4" xfId="18" builtinId="41"/>
    <cellStyle name="輸出" xfId="19" builtinId="21"/>
    <cellStyle name="40% - 輔色3" xfId="20" builtinId="39"/>
    <cellStyle name="輔色3" xfId="21" builtinId="37"/>
    <cellStyle name="40% - 輔色2" xfId="22" builtinId="35"/>
    <cellStyle name="輔色2" xfId="23" builtinId="33"/>
    <cellStyle name="60% - 輔色1" xfId="24" builtinId="32"/>
    <cellStyle name="40% - 輔色1" xfId="25" builtinId="31"/>
    <cellStyle name="20% - 輔色2" xfId="26" builtinId="34"/>
    <cellStyle name="千位分隔 2 2" xfId="27"/>
    <cellStyle name="壞" xfId="28" builtinId="27"/>
    <cellStyle name="警告文字" xfId="29" builtinId="11"/>
    <cellStyle name="40% - 輔色4" xfId="30" builtinId="43"/>
    <cellStyle name="好" xfId="31" builtinId="26"/>
    <cellStyle name="常规 2" xfId="32"/>
    <cellStyle name="檢查儲存格" xfId="33" builtinId="23"/>
    <cellStyle name="加總" xfId="34" builtinId="25"/>
    <cellStyle name="20% - 輔色3" xfId="35" builtinId="38"/>
    <cellStyle name="計算方式" xfId="36" builtinId="22"/>
    <cellStyle name="40% - 輔色5" xfId="37" builtinId="47"/>
    <cellStyle name="標題 1" xfId="38" builtinId="16"/>
    <cellStyle name="標題 4" xfId="39" builtinId="19"/>
    <cellStyle name="已瀏覽過的超連結" xfId="40" builtinId="9"/>
    <cellStyle name="備註" xfId="41" builtinId="10"/>
    <cellStyle name="60% - 輔色3" xfId="42" builtinId="40"/>
    <cellStyle name="貨幣" xfId="43" builtinId="4"/>
    <cellStyle name="標題 3" xfId="44" builtinId="18"/>
    <cellStyle name="輔色1" xfId="45" builtinId="29"/>
    <cellStyle name="標題 2" xfId="46" builtinId="17"/>
    <cellStyle name="千分位[0]" xfId="47" builtinId="6"/>
    <cellStyle name="標題" xfId="48" builtinId="15"/>
    <cellStyle name="百分比" xfId="49" builtinId="5"/>
    <cellStyle name="60% - 輔色4" xfId="50" builtinId="44"/>
    <cellStyle name="60% - 輔色2" xfId="51" builtinId="36"/>
    <cellStyle name="中性" xfId="52" builtinId="28"/>
    <cellStyle name="輸入" xfId="53" builtinId="20"/>
    <cellStyle name="常规 27" xfId="54"/>
    <cellStyle name="千分位" xfId="55" builtinId="3"/>
  </cellStyles>
  <tableStyles count="0" defaultTableStyle="TableStyleMedium2" defaultPivotStyle="PivotStyleLight16"/>
  <colors>
    <mruColors>
      <color rgb="003333CC"/>
      <color rgb="003333FF"/>
      <color rgb="000000CC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9"/>
  <sheetViews>
    <sheetView tabSelected="1" view="pageBreakPreview" zoomScaleNormal="73" zoomScaleSheetLayoutView="100" topLeftCell="A19" workbookViewId="0">
      <selection activeCell="H30" sqref="H30"/>
    </sheetView>
  </sheetViews>
  <sheetFormatPr defaultColWidth="9" defaultRowHeight="12.8"/>
  <cols>
    <col min="1" max="1" width="9" style="1"/>
    <col min="2" max="2" width="21.625" style="1" customWidth="1"/>
    <col min="3" max="3" width="23.625" style="1" customWidth="1"/>
    <col min="4" max="4" width="25" style="1" customWidth="1"/>
    <col min="5" max="5" width="11" style="1" customWidth="1"/>
    <col min="6" max="6" width="13" style="1" customWidth="1"/>
    <col min="7" max="7" width="22.375" style="1" customWidth="1"/>
    <col min="8" max="8" width="27.125" style="1" customWidth="1"/>
    <col min="9" max="9" width="43.125" style="1" customWidth="1"/>
    <col min="10" max="16384" width="9" style="1"/>
  </cols>
  <sheetData>
    <row r="1" s="1" customFormat="1" ht="33.95" customHeight="1" spans="2:9">
      <c r="B1" s="4" t="s">
        <v>0</v>
      </c>
      <c r="C1" s="4"/>
      <c r="D1" s="4"/>
      <c r="E1" s="4"/>
      <c r="F1" s="4"/>
      <c r="G1" s="4"/>
      <c r="H1" s="4"/>
      <c r="I1" s="4"/>
    </row>
    <row r="2" s="1" customFormat="1" ht="34.5" customHeight="1" spans="2:9">
      <c r="B2" s="4" t="s">
        <v>1</v>
      </c>
      <c r="C2" s="5" t="s">
        <v>2</v>
      </c>
      <c r="D2" s="5"/>
      <c r="E2" s="5"/>
      <c r="F2" s="4"/>
      <c r="G2" s="4"/>
      <c r="H2" s="4"/>
      <c r="I2" s="4"/>
    </row>
    <row r="3" s="1" customFormat="1" ht="34.5" customHeight="1" spans="2:9">
      <c r="B3" s="6" t="s">
        <v>3</v>
      </c>
      <c r="C3" s="7"/>
      <c r="D3" s="6" t="s">
        <v>4</v>
      </c>
      <c r="E3" s="21" t="s">
        <v>5</v>
      </c>
      <c r="F3" s="21" t="s">
        <v>6</v>
      </c>
      <c r="G3" s="21" t="s">
        <v>7</v>
      </c>
      <c r="H3" s="21" t="s">
        <v>8</v>
      </c>
      <c r="I3" s="21" t="s">
        <v>9</v>
      </c>
    </row>
    <row r="4" s="2" customFormat="1" ht="34.5" customHeight="1" spans="2:9">
      <c r="B4" s="8" t="s">
        <v>10</v>
      </c>
      <c r="C4" s="9" t="s">
        <v>11</v>
      </c>
      <c r="D4" s="10" t="s">
        <v>12</v>
      </c>
      <c r="E4" s="22">
        <v>2</v>
      </c>
      <c r="F4" s="23">
        <v>24</v>
      </c>
      <c r="G4" s="24">
        <v>120</v>
      </c>
      <c r="H4" s="25">
        <f t="shared" ref="H4:H9" si="0">E4*F4*G4</f>
        <v>5760</v>
      </c>
      <c r="I4" s="31" t="s">
        <v>13</v>
      </c>
    </row>
    <row r="5" s="2" customFormat="1" ht="34.5" customHeight="1" spans="2:9">
      <c r="B5" s="11"/>
      <c r="C5" s="9" t="s">
        <v>14</v>
      </c>
      <c r="D5" s="10"/>
      <c r="E5" s="22">
        <v>1</v>
      </c>
      <c r="F5" s="23">
        <v>30</v>
      </c>
      <c r="G5" s="26">
        <v>20</v>
      </c>
      <c r="H5" s="25">
        <f t="shared" si="0"/>
        <v>600</v>
      </c>
      <c r="I5" s="31"/>
    </row>
    <row r="6" s="2" customFormat="1" ht="34.5" customHeight="1" spans="2:9">
      <c r="B6" s="11"/>
      <c r="C6" s="9" t="s">
        <v>15</v>
      </c>
      <c r="D6" s="10" t="s">
        <v>16</v>
      </c>
      <c r="E6" s="22">
        <v>1</v>
      </c>
      <c r="F6" s="23">
        <v>40</v>
      </c>
      <c r="G6" s="26">
        <v>1005</v>
      </c>
      <c r="H6" s="25">
        <f t="shared" si="0"/>
        <v>40200</v>
      </c>
      <c r="I6" s="31"/>
    </row>
    <row r="7" s="2" customFormat="1" ht="34.5" customHeight="1" spans="2:9">
      <c r="B7" s="11"/>
      <c r="C7" s="9" t="s">
        <v>15</v>
      </c>
      <c r="D7" s="10" t="s">
        <v>17</v>
      </c>
      <c r="E7" s="22">
        <v>1</v>
      </c>
      <c r="F7" s="23">
        <v>6</v>
      </c>
      <c r="G7" s="26">
        <v>2000</v>
      </c>
      <c r="H7" s="25">
        <f t="shared" si="0"/>
        <v>12000</v>
      </c>
      <c r="I7" s="31"/>
    </row>
    <row r="8" s="2" customFormat="1" ht="34.5" customHeight="1" spans="2:9">
      <c r="B8" s="11"/>
      <c r="C8" s="12" t="s">
        <v>18</v>
      </c>
      <c r="D8" s="12" t="s">
        <v>18</v>
      </c>
      <c r="E8" s="12">
        <v>1</v>
      </c>
      <c r="F8" s="12">
        <v>1</v>
      </c>
      <c r="G8" s="26">
        <v>10000</v>
      </c>
      <c r="H8" s="25">
        <f t="shared" si="0"/>
        <v>10000</v>
      </c>
      <c r="I8" s="31" t="s">
        <v>19</v>
      </c>
    </row>
    <row r="9" s="2" customFormat="1" ht="34.5" customHeight="1" spans="2:9">
      <c r="B9" s="11"/>
      <c r="C9" s="12" t="s">
        <v>20</v>
      </c>
      <c r="D9" s="12" t="s">
        <v>21</v>
      </c>
      <c r="E9" s="12">
        <v>1</v>
      </c>
      <c r="F9" s="12">
        <v>1</v>
      </c>
      <c r="G9" s="26">
        <v>3000</v>
      </c>
      <c r="H9" s="25">
        <f t="shared" si="0"/>
        <v>3000</v>
      </c>
      <c r="I9" s="31" t="s">
        <v>22</v>
      </c>
    </row>
    <row r="10" s="3" customFormat="1" ht="34.5" customHeight="1" spans="1:9">
      <c r="A10" s="2"/>
      <c r="B10" s="11"/>
      <c r="C10" s="12" t="s">
        <v>23</v>
      </c>
      <c r="D10" s="13" t="s">
        <v>24</v>
      </c>
      <c r="E10" s="13">
        <v>1</v>
      </c>
      <c r="F10" s="13">
        <v>2</v>
      </c>
      <c r="G10" s="24">
        <v>255</v>
      </c>
      <c r="H10" s="25">
        <f>G10*F10*E10</f>
        <v>510</v>
      </c>
      <c r="I10" s="32"/>
    </row>
    <row r="11" s="3" customFormat="1" ht="34.5" customHeight="1" spans="1:9">
      <c r="A11" s="2"/>
      <c r="B11" s="11"/>
      <c r="C11" s="9" t="s">
        <v>25</v>
      </c>
      <c r="D11" s="14" t="s">
        <v>26</v>
      </c>
      <c r="E11" s="13">
        <v>1</v>
      </c>
      <c r="F11" s="13">
        <v>1</v>
      </c>
      <c r="G11" s="24">
        <v>420</v>
      </c>
      <c r="H11" s="25">
        <f>G11*F11*E11</f>
        <v>420</v>
      </c>
      <c r="I11" s="32" t="s">
        <v>27</v>
      </c>
    </row>
    <row r="12" s="3" customFormat="1" ht="34.5" customHeight="1" spans="1:9">
      <c r="A12" s="2"/>
      <c r="B12" s="11"/>
      <c r="C12" s="9" t="s">
        <v>28</v>
      </c>
      <c r="D12" s="14"/>
      <c r="E12" s="13">
        <v>1</v>
      </c>
      <c r="F12" s="13">
        <v>1</v>
      </c>
      <c r="G12" s="24">
        <v>3480</v>
      </c>
      <c r="H12" s="25">
        <f>G12*F12*E12</f>
        <v>3480</v>
      </c>
      <c r="I12" s="32" t="s">
        <v>29</v>
      </c>
    </row>
    <row r="13" s="3" customFormat="1" ht="34.5" customHeight="1" spans="1:9">
      <c r="A13" s="2"/>
      <c r="B13" s="11"/>
      <c r="C13" s="9" t="s">
        <v>30</v>
      </c>
      <c r="D13" s="14" t="s">
        <v>31</v>
      </c>
      <c r="E13" s="13">
        <v>1</v>
      </c>
      <c r="F13" s="13">
        <v>24</v>
      </c>
      <c r="G13" s="24">
        <v>800</v>
      </c>
      <c r="H13" s="25">
        <f>G13*F13*E13</f>
        <v>19200</v>
      </c>
      <c r="I13" s="32"/>
    </row>
    <row r="14" s="3" customFormat="1" ht="34.5" customHeight="1" spans="1:9">
      <c r="A14" s="2"/>
      <c r="B14" s="11"/>
      <c r="C14" s="9" t="s">
        <v>32</v>
      </c>
      <c r="D14" s="14"/>
      <c r="E14" s="13">
        <v>1</v>
      </c>
      <c r="F14" s="13">
        <v>3</v>
      </c>
      <c r="G14" s="24">
        <f>1314/3</f>
        <v>438</v>
      </c>
      <c r="H14" s="25">
        <f>G14*F14*E14</f>
        <v>1314</v>
      </c>
      <c r="I14" s="32"/>
    </row>
    <row r="15" s="3" customFormat="1" ht="34.5" customHeight="1" spans="1:9">
      <c r="A15" s="2"/>
      <c r="B15" s="11"/>
      <c r="C15" s="9" t="s">
        <v>33</v>
      </c>
      <c r="D15" s="14"/>
      <c r="E15" s="13">
        <v>1</v>
      </c>
      <c r="F15" s="13">
        <v>2</v>
      </c>
      <c r="G15" s="24">
        <v>25</v>
      </c>
      <c r="H15" s="25">
        <f>G15*F15*E15</f>
        <v>50</v>
      </c>
      <c r="I15" s="32"/>
    </row>
    <row r="16" s="3" customFormat="1" ht="34.5" customHeight="1" spans="1:9">
      <c r="A16" s="2"/>
      <c r="B16" s="11"/>
      <c r="C16" s="9" t="s">
        <v>34</v>
      </c>
      <c r="D16" s="14"/>
      <c r="E16" s="13">
        <v>1</v>
      </c>
      <c r="F16" s="13">
        <v>2</v>
      </c>
      <c r="G16" s="24">
        <f>336/2</f>
        <v>168</v>
      </c>
      <c r="H16" s="25">
        <f>G16*F16*E16</f>
        <v>336</v>
      </c>
      <c r="I16" s="32"/>
    </row>
    <row r="17" s="3" customFormat="1" ht="34.5" customHeight="1" spans="1:9">
      <c r="A17" s="2"/>
      <c r="B17" s="11"/>
      <c r="C17" s="9" t="s">
        <v>35</v>
      </c>
      <c r="D17" s="14"/>
      <c r="E17" s="13">
        <v>1</v>
      </c>
      <c r="F17" s="13">
        <v>20</v>
      </c>
      <c r="G17" s="24">
        <v>2</v>
      </c>
      <c r="H17" s="25">
        <f>G17*F17*E17</f>
        <v>40</v>
      </c>
      <c r="I17" s="32"/>
    </row>
    <row r="18" s="3" customFormat="1" ht="34.5" customHeight="1" spans="1:9">
      <c r="A18" s="2"/>
      <c r="B18" s="11"/>
      <c r="C18" s="9" t="s">
        <v>36</v>
      </c>
      <c r="D18" s="14"/>
      <c r="E18" s="13">
        <v>1</v>
      </c>
      <c r="F18" s="13">
        <v>6</v>
      </c>
      <c r="G18" s="24">
        <f>1188/6</f>
        <v>198</v>
      </c>
      <c r="H18" s="25">
        <f>G18*F18*E18</f>
        <v>1188</v>
      </c>
      <c r="I18" s="32"/>
    </row>
    <row r="19" s="3" customFormat="1" ht="34.5" customHeight="1" spans="1:9">
      <c r="A19" s="2"/>
      <c r="B19" s="11"/>
      <c r="C19" s="9" t="s">
        <v>37</v>
      </c>
      <c r="D19" s="14"/>
      <c r="E19" s="13">
        <v>1</v>
      </c>
      <c r="F19" s="13">
        <v>4</v>
      </c>
      <c r="G19" s="24">
        <f>512/4</f>
        <v>128</v>
      </c>
      <c r="H19" s="25">
        <f>G19*F19*E19</f>
        <v>512</v>
      </c>
      <c r="I19" s="32"/>
    </row>
    <row r="20" s="3" customFormat="1" ht="34.5" customHeight="1" spans="1:9">
      <c r="A20" s="2"/>
      <c r="B20" s="11"/>
      <c r="C20" s="9" t="s">
        <v>38</v>
      </c>
      <c r="D20" s="14"/>
      <c r="E20" s="13">
        <v>1</v>
      </c>
      <c r="F20" s="13">
        <v>1</v>
      </c>
      <c r="G20" s="24">
        <v>3396</v>
      </c>
      <c r="H20" s="25">
        <f>G20*F20*E20</f>
        <v>3396</v>
      </c>
      <c r="I20" s="32"/>
    </row>
    <row r="21" s="3" customFormat="1" ht="34.5" customHeight="1" spans="1:9">
      <c r="A21" s="2"/>
      <c r="B21" s="11"/>
      <c r="C21" s="9" t="s">
        <v>39</v>
      </c>
      <c r="D21" s="14"/>
      <c r="E21" s="13">
        <v>1</v>
      </c>
      <c r="F21" s="13">
        <v>24</v>
      </c>
      <c r="G21" s="24">
        <v>5</v>
      </c>
      <c r="H21" s="25">
        <f>G21*F21*E21</f>
        <v>120</v>
      </c>
      <c r="I21" s="32"/>
    </row>
    <row r="22" s="3" customFormat="1" ht="34.5" customHeight="1" spans="1:9">
      <c r="A22" s="2"/>
      <c r="B22" s="11"/>
      <c r="C22" s="15" t="s">
        <v>40</v>
      </c>
      <c r="D22" s="14" t="s">
        <v>41</v>
      </c>
      <c r="E22" s="27">
        <v>1</v>
      </c>
      <c r="F22" s="28">
        <v>1</v>
      </c>
      <c r="G22" s="24">
        <v>1500</v>
      </c>
      <c r="H22" s="25">
        <f>E22*F22*G22</f>
        <v>1500</v>
      </c>
      <c r="I22" s="32" t="s">
        <v>42</v>
      </c>
    </row>
    <row r="23" s="3" customFormat="1" ht="34.5" customHeight="1" spans="1:9">
      <c r="A23" s="2"/>
      <c r="B23" s="11"/>
      <c r="C23" s="15" t="s">
        <v>40</v>
      </c>
      <c r="D23" s="14" t="s">
        <v>43</v>
      </c>
      <c r="E23" s="27">
        <v>1</v>
      </c>
      <c r="F23" s="28">
        <v>1</v>
      </c>
      <c r="G23" s="24">
        <v>3500</v>
      </c>
      <c r="H23" s="25">
        <f>E23*F23*G23</f>
        <v>3500</v>
      </c>
      <c r="I23" s="32" t="s">
        <v>44</v>
      </c>
    </row>
    <row r="24" s="3" customFormat="1" ht="34.5" customHeight="1" spans="1:9">
      <c r="A24" s="2"/>
      <c r="B24" s="11"/>
      <c r="C24" s="15" t="s">
        <v>40</v>
      </c>
      <c r="D24" s="14" t="s">
        <v>45</v>
      </c>
      <c r="E24" s="27">
        <v>1</v>
      </c>
      <c r="F24" s="28">
        <v>1</v>
      </c>
      <c r="G24" s="24">
        <v>1850</v>
      </c>
      <c r="H24" s="25">
        <f>E24*F24*G24</f>
        <v>1850</v>
      </c>
      <c r="I24" s="31" t="s">
        <v>46</v>
      </c>
    </row>
    <row r="25" s="3" customFormat="1" ht="34.5" customHeight="1" spans="1:9">
      <c r="A25" s="2"/>
      <c r="B25" s="11"/>
      <c r="C25" s="15" t="s">
        <v>40</v>
      </c>
      <c r="D25" s="12" t="s">
        <v>47</v>
      </c>
      <c r="E25" s="12">
        <v>1</v>
      </c>
      <c r="F25" s="12">
        <v>1</v>
      </c>
      <c r="G25" s="24">
        <v>1000</v>
      </c>
      <c r="H25" s="25">
        <f>E25*F25*G25</f>
        <v>1000</v>
      </c>
      <c r="I25" s="31" t="s">
        <v>48</v>
      </c>
    </row>
    <row r="26" s="1" customFormat="1" ht="34.5" customHeight="1" spans="2:9">
      <c r="B26" s="13"/>
      <c r="C26" s="13" t="s">
        <v>49</v>
      </c>
      <c r="D26" s="13"/>
      <c r="E26" s="13"/>
      <c r="F26" s="13"/>
      <c r="G26" s="13"/>
      <c r="H26" s="25">
        <f>SUM(H4:H25)</f>
        <v>109976</v>
      </c>
      <c r="I26" s="32"/>
    </row>
    <row r="27" s="1" customFormat="1" ht="34.5" customHeight="1" spans="2:9">
      <c r="B27" s="13" t="s">
        <v>50</v>
      </c>
      <c r="C27" s="16" t="s">
        <v>51</v>
      </c>
      <c r="D27" s="17"/>
      <c r="E27" s="17"/>
      <c r="F27" s="17"/>
      <c r="G27" s="29"/>
      <c r="H27" s="25">
        <f>H26*C27</f>
        <v>10997.6</v>
      </c>
      <c r="I27" s="25"/>
    </row>
    <row r="28" s="1" customFormat="1" ht="34.5" customHeight="1" spans="2:9">
      <c r="B28" s="13" t="s">
        <v>52</v>
      </c>
      <c r="C28" s="18">
        <v>0.06</v>
      </c>
      <c r="D28" s="19"/>
      <c r="E28" s="19"/>
      <c r="F28" s="19"/>
      <c r="G28" s="30"/>
      <c r="H28" s="25">
        <f>(H26+H27)*0.06</f>
        <v>7258.416</v>
      </c>
      <c r="I28" s="25"/>
    </row>
    <row r="29" s="1" customFormat="1" ht="34.5" customHeight="1" spans="2:9">
      <c r="B29" s="20" t="s">
        <v>53</v>
      </c>
      <c r="C29" s="20"/>
      <c r="D29" s="20"/>
      <c r="E29" s="20"/>
      <c r="F29" s="20"/>
      <c r="G29" s="20"/>
      <c r="H29" s="25">
        <f>SUM(H26:H28)</f>
        <v>128232.016</v>
      </c>
      <c r="I29" s="33"/>
    </row>
  </sheetData>
  <mergeCells count="8">
    <mergeCell ref="B1:I1"/>
    <mergeCell ref="C2:E2"/>
    <mergeCell ref="B3:C3"/>
    <mergeCell ref="C26:G26"/>
    <mergeCell ref="C27:G27"/>
    <mergeCell ref="C28:G28"/>
    <mergeCell ref="B29:G29"/>
    <mergeCell ref="B4:B25"/>
  </mergeCells>
  <pageMargins left="0.75" right="0.75" top="1" bottom="1" header="0.511805555555556" footer="0.511805555555556"/>
  <pageSetup paperSize="9" scale="4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Nov 26 Meeting @ LSH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public4</dc:creator>
  <cp:lastModifiedBy>Shen,Simon,BEIJING,Program Management</cp:lastModifiedBy>
  <dcterms:created xsi:type="dcterms:W3CDTF">2014-10-25T09:47:00Z</dcterms:created>
  <cp:lastPrinted>2018-06-03T01:58:00Z</cp:lastPrinted>
  <dcterms:modified xsi:type="dcterms:W3CDTF">2021-11-30T13:57:31Z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ada0a2f-b917-4d51-b0d0-d418a10c8b23_Enabled">
    <vt:lpwstr>true</vt:lpwstr>
  </property>
  <property fmtid="{D5CDD505-2E9C-101B-9397-08002B2CF9AE}" pid="3" name="MSIP_Label_1ada0a2f-b917-4d51-b0d0-d418a10c8b23_SetDate">
    <vt:lpwstr>2021-09-07T07:17:46Z</vt:lpwstr>
  </property>
  <property fmtid="{D5CDD505-2E9C-101B-9397-08002B2CF9AE}" pid="4" name="MSIP_Label_1ada0a2f-b917-4d51-b0d0-d418a10c8b23_Method">
    <vt:lpwstr>Standard</vt:lpwstr>
  </property>
  <property fmtid="{D5CDD505-2E9C-101B-9397-08002B2CF9AE}" pid="5" name="MSIP_Label_1ada0a2f-b917-4d51-b0d0-d418a10c8b23_Name">
    <vt:lpwstr>1ada0a2f-b917-4d51-b0d0-d418a10c8b23</vt:lpwstr>
  </property>
  <property fmtid="{D5CDD505-2E9C-101B-9397-08002B2CF9AE}" pid="6" name="MSIP_Label_1ada0a2f-b917-4d51-b0d0-d418a10c8b23_SiteId">
    <vt:lpwstr>12a3af23-a769-4654-847f-958f3d479f4a</vt:lpwstr>
  </property>
  <property fmtid="{D5CDD505-2E9C-101B-9397-08002B2CF9AE}" pid="7" name="MSIP_Label_1ada0a2f-b917-4d51-b0d0-d418a10c8b23_ActionId">
    <vt:lpwstr>db768c5c-4b92-43e9-88f7-de2d39346cbc</vt:lpwstr>
  </property>
  <property fmtid="{D5CDD505-2E9C-101B-9397-08002B2CF9AE}" pid="8" name="MSIP_Label_1ada0a2f-b917-4d51-b0d0-d418a10c8b23_ContentBits">
    <vt:lpwstr>0</vt:lpwstr>
  </property>
  <property fmtid="{D5CDD505-2E9C-101B-9397-08002B2CF9AE}" pid="9" name="KSOProductBuildVer">
    <vt:lpwstr>1028-3.6.0.5672</vt:lpwstr>
  </property>
</Properties>
</file>