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C:\Users\anlih\Desktop\2021年7月5日滴滴精英学术大会\"/>
    </mc:Choice>
  </mc:AlternateContent>
  <xr:revisionPtr revIDLastSave="0" documentId="13_ncr:1_{D9FAD00A-1452-4B2C-9712-B20ED5C266C8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报价" sheetId="19" r:id="rId1"/>
    <sheet name="新增报价" sheetId="20" r:id="rId2"/>
  </sheet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4" i="20" l="1"/>
  <c r="J13" i="20"/>
  <c r="J12" i="20"/>
  <c r="J11" i="20"/>
  <c r="J10" i="20"/>
  <c r="J9" i="20"/>
  <c r="J8" i="20"/>
  <c r="J7" i="20"/>
  <c r="J6" i="20"/>
  <c r="J5" i="20"/>
  <c r="J4" i="20"/>
  <c r="J8" i="19"/>
  <c r="J12" i="19" s="1"/>
  <c r="J7" i="19"/>
  <c r="J10" i="19"/>
  <c r="J6" i="19"/>
  <c r="J4" i="19"/>
  <c r="J5" i="19"/>
  <c r="J9" i="19"/>
  <c r="J11" i="19"/>
  <c r="J15" i="20" l="1"/>
  <c r="J16" i="20" s="1"/>
  <c r="J17" i="20" s="1"/>
  <c r="J18" i="20" s="1"/>
  <c r="J13" i="19"/>
  <c r="J14" i="19" l="1"/>
  <c r="J15" i="19" s="1"/>
</calcChain>
</file>

<file path=xl/sharedStrings.xml><?xml version="1.0" encoding="utf-8"?>
<sst xmlns="http://schemas.openxmlformats.org/spreadsheetml/2006/main" count="88" uniqueCount="61">
  <si>
    <t>数量</t>
  </si>
  <si>
    <t>单位</t>
  </si>
  <si>
    <t>天数/使用次数</t>
  </si>
  <si>
    <t>单价</t>
  </si>
  <si>
    <t>小计</t>
  </si>
  <si>
    <t>备注</t>
  </si>
  <si>
    <t>合计：</t>
  </si>
  <si>
    <t>项目</t>
    <phoneticPr fontId="12" type="noConversion"/>
  </si>
  <si>
    <t>内容</t>
    <phoneticPr fontId="12" type="noConversion"/>
  </si>
  <si>
    <t>元/场</t>
    <phoneticPr fontId="12" type="noConversion"/>
  </si>
  <si>
    <t>元/个</t>
    <phoneticPr fontId="12" type="noConversion"/>
  </si>
  <si>
    <t>现场支持人员</t>
    <phoneticPr fontId="12" type="noConversion"/>
  </si>
  <si>
    <t>人/天</t>
    <phoneticPr fontId="12" type="noConversion"/>
  </si>
  <si>
    <t>制作物</t>
    <phoneticPr fontId="12" type="noConversion"/>
  </si>
  <si>
    <t>人员</t>
    <phoneticPr fontId="12" type="noConversion"/>
  </si>
  <si>
    <t>小计</t>
    <phoneticPr fontId="12" type="noConversion"/>
  </si>
  <si>
    <t>10%服务费</t>
    <phoneticPr fontId="12" type="noConversion"/>
  </si>
  <si>
    <t>6%增值税金</t>
    <phoneticPr fontId="12" type="noConversion"/>
  </si>
  <si>
    <t>增值税专用发票</t>
    <phoneticPr fontId="12" type="noConversion"/>
  </si>
  <si>
    <t>含市内交通</t>
    <phoneticPr fontId="12" type="noConversion"/>
  </si>
  <si>
    <t>元/平</t>
    <phoneticPr fontId="12" type="noConversion"/>
  </si>
  <si>
    <t>元/人</t>
    <phoneticPr fontId="12" type="noConversion"/>
  </si>
  <si>
    <t>设计费</t>
    <phoneticPr fontId="12" type="noConversion"/>
  </si>
  <si>
    <t>项目预算表</t>
    <phoneticPr fontId="12" type="noConversion"/>
  </si>
  <si>
    <t>背板</t>
    <phoneticPr fontId="12" type="noConversion"/>
  </si>
  <si>
    <t>特种纸彩色印刷，含排版及设计</t>
    <phoneticPr fontId="12" type="noConversion"/>
  </si>
  <si>
    <t>活动设计费，含主视觉设计</t>
    <phoneticPr fontId="12" type="noConversion"/>
  </si>
  <si>
    <t>餐饮</t>
    <phoneticPr fontId="12" type="noConversion"/>
  </si>
  <si>
    <t>午宴</t>
    <phoneticPr fontId="12" type="noConversion"/>
  </si>
  <si>
    <t>ELITE 对话-卡片</t>
    <phoneticPr fontId="12" type="noConversion"/>
  </si>
  <si>
    <t>博士后介绍-折页</t>
    <phoneticPr fontId="12" type="noConversion"/>
  </si>
  <si>
    <t>盖亚数据</t>
    <phoneticPr fontId="12" type="noConversion"/>
  </si>
  <si>
    <t>桁架背板+喷绘宝丽布 预估，含人工及运费</t>
    <phoneticPr fontId="12" type="noConversion"/>
  </si>
  <si>
    <t>门型展架</t>
    <phoneticPr fontId="12" type="noConversion"/>
  </si>
  <si>
    <t>双面KT板贴写真纸+门型展架</t>
    <phoneticPr fontId="12" type="noConversion"/>
  </si>
  <si>
    <t>大会三折页</t>
    <phoneticPr fontId="12" type="noConversion"/>
  </si>
  <si>
    <t>特种纸彩色印刷</t>
    <phoneticPr fontId="12" type="noConversion"/>
  </si>
  <si>
    <t>丽屏展架</t>
    <phoneticPr fontId="12" type="noConversion"/>
  </si>
  <si>
    <t>指引牌</t>
    <phoneticPr fontId="12" type="noConversion"/>
  </si>
  <si>
    <t>木质画架+KT板</t>
    <phoneticPr fontId="12" type="noConversion"/>
  </si>
  <si>
    <t>胸卡</t>
    <phoneticPr fontId="12" type="noConversion"/>
  </si>
  <si>
    <t>5日交流活动会场</t>
    <phoneticPr fontId="12" type="noConversion"/>
  </si>
  <si>
    <t>元/半天</t>
    <phoneticPr fontId="12" type="noConversion"/>
  </si>
  <si>
    <t>酒店会议室2+3</t>
    <phoneticPr fontId="12" type="noConversion"/>
  </si>
  <si>
    <t>6日全天会场</t>
    <phoneticPr fontId="12" type="noConversion"/>
  </si>
  <si>
    <t>元/全天</t>
    <phoneticPr fontId="12" type="noConversion"/>
  </si>
  <si>
    <t>酒店会议室2</t>
    <phoneticPr fontId="12" type="noConversion"/>
  </si>
  <si>
    <t>其他</t>
    <phoneticPr fontId="12" type="noConversion"/>
  </si>
  <si>
    <t>其他杂费</t>
    <phoneticPr fontId="12" type="noConversion"/>
  </si>
  <si>
    <t>元/项</t>
    <phoneticPr fontId="12" type="noConversion"/>
  </si>
  <si>
    <t>预留运输及快递费用，按实际产生费用结算</t>
    <phoneticPr fontId="12" type="noConversion"/>
  </si>
  <si>
    <t>屏风租赁</t>
    <phoneticPr fontId="12" type="noConversion"/>
  </si>
  <si>
    <t>屏风租赁350元/个，运费往返500元</t>
    <phoneticPr fontId="12" type="noConversion"/>
  </si>
  <si>
    <t>摄影师</t>
    <phoneticPr fontId="12" type="noConversion"/>
  </si>
  <si>
    <t>一名摄影师 一名修图师 限八小时内</t>
    <phoneticPr fontId="12" type="noConversion"/>
  </si>
  <si>
    <t>现场支持人员住宿</t>
    <phoneticPr fontId="12" type="noConversion"/>
  </si>
  <si>
    <t>间/晚</t>
    <phoneticPr fontId="12" type="noConversion"/>
  </si>
  <si>
    <t>6月3日-6月7日</t>
    <phoneticPr fontId="12" type="noConversion"/>
  </si>
  <si>
    <t>现场支持人员大交通</t>
    <phoneticPr fontId="12" type="noConversion"/>
  </si>
  <si>
    <t>人/趟</t>
    <phoneticPr fontId="12" type="noConversion"/>
  </si>
  <si>
    <t>制作物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</si>
</sst>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14">
    <font>
      <sz val="11"/>
      <color theme="1"/>
      <name val="宋体"/>
      <charset val="134"/>
      <scheme val="minor"/>
    </font>
    <font>
      <sz val="10"/>
      <name val="微软雅黑"/>
      <family val="2"/>
      <charset val="134"/>
    </font>
    <font>
      <sz val="2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b/>
      <sz val="20"/>
      <name val="微软雅黑"/>
      <family val="2"/>
      <charset val="134"/>
    </font>
    <font>
      <b/>
      <sz val="10"/>
      <name val="微软雅黑"/>
      <family val="2"/>
      <charset val="134"/>
    </font>
    <font>
      <sz val="11"/>
      <name val="ＭＳ Ｐゴシック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horizontal="justify" vertical="justify" textRotation="127" wrapText="1"/>
      <protection hidden="1"/>
    </xf>
    <xf numFmtId="0" fontId="7" fillId="0" borderId="0">
      <alignment horizontal="justify" vertical="justify" textRotation="127" wrapText="1"/>
      <protection hidden="1"/>
    </xf>
    <xf numFmtId="0" fontId="9" fillId="0" borderId="0"/>
    <xf numFmtId="0" fontId="11" fillId="0" borderId="0"/>
    <xf numFmtId="0" fontId="10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40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2" borderId="1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 wrapText="1"/>
    </xf>
    <xf numFmtId="43" fontId="4" fillId="2" borderId="8" xfId="0" applyNumberFormat="1" applyFont="1" applyFill="1" applyBorder="1" applyAlignment="1">
      <alignment vertical="center"/>
    </xf>
    <xf numFmtId="0" fontId="4" fillId="2" borderId="9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0" fontId="1" fillId="2" borderId="1" xfId="0" applyNumberFormat="1" applyFont="1" applyFill="1" applyBorder="1" applyAlignment="1">
      <alignment horizontal="center" vertical="center"/>
    </xf>
    <xf numFmtId="43" fontId="1" fillId="2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58" fontId="1" fillId="2" borderId="5" xfId="0" applyNumberFormat="1" applyFont="1" applyFill="1" applyBorder="1" applyAlignment="1">
      <alignment horizontal="center" vertical="center" wrapText="1"/>
    </xf>
    <xf numFmtId="58" fontId="1" fillId="2" borderId="1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40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2" fillId="2" borderId="0" xfId="0" applyFont="1" applyFill="1">
      <alignment vertical="center"/>
    </xf>
    <xf numFmtId="0" fontId="1" fillId="2" borderId="14" xfId="0" applyFont="1" applyFill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43" fontId="4" fillId="2" borderId="8" xfId="0" applyNumberFormat="1" applyFont="1" applyFill="1" applyBorder="1">
      <alignment vertical="center"/>
    </xf>
    <xf numFmtId="0" fontId="4" fillId="2" borderId="0" xfId="0" applyFont="1" applyFill="1">
      <alignment vertical="center"/>
    </xf>
    <xf numFmtId="0" fontId="1" fillId="2" borderId="15" xfId="0" applyFont="1" applyFill="1" applyBorder="1" applyAlignment="1">
      <alignment horizontal="center" vertical="center" wrapText="1"/>
    </xf>
  </cellXfs>
  <cellStyles count="9">
    <cellStyle name="0,0_x000d__x000a_NA_x000d__x000a_" xfId="3" xr:uid="{00000000-0005-0000-0000-000000000000}"/>
    <cellStyle name="Normal_Sheet1" xfId="6" xr:uid="{00000000-0005-0000-0000-000001000000}"/>
    <cellStyle name="常规" xfId="0" builtinId="0"/>
    <cellStyle name="常规 2 2_LEXUS日本考察请款书15.11.4_1" xfId="7" xr:uid="{00000000-0005-0000-0000-000003000000}"/>
    <cellStyle name="常规 2 3" xfId="5" xr:uid="{00000000-0005-0000-0000-000004000000}"/>
    <cellStyle name="常规 2 5" xfId="2" xr:uid="{00000000-0005-0000-0000-000005000000}"/>
    <cellStyle name="常规 2_LEXUS日本考察报价15.9.29" xfId="4" xr:uid="{00000000-0005-0000-0000-000006000000}"/>
    <cellStyle name="常规 6" xfId="1" xr:uid="{00000000-0005-0000-0000-000007000000}"/>
    <cellStyle name="千位分隔 2" xfId="8" xr:uid="{00000000-0005-0000-0000-000008000000}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5"/>
  <sheetViews>
    <sheetView workbookViewId="0">
      <selection activeCell="C19" sqref="C19"/>
    </sheetView>
  </sheetViews>
  <sheetFormatPr defaultColWidth="10.6640625" defaultRowHeight="15"/>
  <cols>
    <col min="1" max="1" width="1.109375" style="1" customWidth="1"/>
    <col min="2" max="2" width="11.44140625" style="9" customWidth="1"/>
    <col min="3" max="3" width="11.6640625" style="1" customWidth="1"/>
    <col min="4" max="4" width="4.88671875" style="1" customWidth="1"/>
    <col min="5" max="5" width="5.109375" style="1" hidden="1" customWidth="1"/>
    <col min="6" max="6" width="5.77734375" style="1" customWidth="1"/>
    <col min="7" max="7" width="8.109375" style="3" customWidth="1"/>
    <col min="8" max="8" width="8.6640625" style="3" customWidth="1"/>
    <col min="9" max="9" width="11.6640625" style="6" customWidth="1"/>
    <col min="10" max="10" width="17" style="7" customWidth="1"/>
    <col min="11" max="11" width="53.6640625" style="1" customWidth="1"/>
    <col min="12" max="12" width="12.109375" style="1" customWidth="1"/>
    <col min="13" max="250" width="8.109375" style="1" customWidth="1"/>
    <col min="251" max="251" width="3.77734375" style="1" customWidth="1"/>
    <col min="252" max="252" width="12.109375" style="1" customWidth="1"/>
    <col min="253" max="253" width="14.33203125" style="1" customWidth="1"/>
    <col min="254" max="16384" width="10.6640625" style="1"/>
  </cols>
  <sheetData>
    <row r="1" spans="2:11" ht="15.6" thickBot="1"/>
    <row r="2" spans="2:11" s="2" customFormat="1" ht="59.25" customHeight="1">
      <c r="B2" s="30" t="s">
        <v>23</v>
      </c>
      <c r="C2" s="31"/>
      <c r="D2" s="31"/>
      <c r="E2" s="31"/>
      <c r="F2" s="32"/>
      <c r="G2" s="31"/>
      <c r="H2" s="31"/>
      <c r="I2" s="31"/>
      <c r="J2" s="31"/>
      <c r="K2" s="33"/>
    </row>
    <row r="3" spans="2:11" s="3" customFormat="1" ht="31.05" customHeight="1">
      <c r="B3" s="15" t="s">
        <v>7</v>
      </c>
      <c r="C3" s="34" t="s">
        <v>8</v>
      </c>
      <c r="D3" s="34"/>
      <c r="E3" s="34"/>
      <c r="F3" s="16" t="s">
        <v>0</v>
      </c>
      <c r="G3" s="16" t="s">
        <v>1</v>
      </c>
      <c r="H3" s="14" t="s">
        <v>2</v>
      </c>
      <c r="I3" s="20" t="s">
        <v>3</v>
      </c>
      <c r="J3" s="21" t="s">
        <v>4</v>
      </c>
      <c r="K3" s="22" t="s">
        <v>5</v>
      </c>
    </row>
    <row r="4" spans="2:11" s="3" customFormat="1" ht="22.2" customHeight="1">
      <c r="B4" s="44" t="s">
        <v>13</v>
      </c>
      <c r="C4" s="35" t="s">
        <v>24</v>
      </c>
      <c r="D4" s="35"/>
      <c r="E4" s="35"/>
      <c r="F4" s="23">
        <v>20</v>
      </c>
      <c r="G4" s="16" t="s">
        <v>20</v>
      </c>
      <c r="H4" s="14">
        <v>1</v>
      </c>
      <c r="I4" s="20">
        <v>350</v>
      </c>
      <c r="J4" s="21">
        <f t="shared" ref="J4:J11" si="0">F4*H4*I4</f>
        <v>7000</v>
      </c>
      <c r="K4" s="24" t="s">
        <v>32</v>
      </c>
    </row>
    <row r="5" spans="2:11" s="3" customFormat="1" ht="20.55" customHeight="1">
      <c r="B5" s="45"/>
      <c r="C5" s="35" t="s">
        <v>29</v>
      </c>
      <c r="D5" s="35"/>
      <c r="E5" s="35"/>
      <c r="F5" s="16">
        <v>400</v>
      </c>
      <c r="G5" s="16" t="s">
        <v>10</v>
      </c>
      <c r="H5" s="14">
        <v>1</v>
      </c>
      <c r="I5" s="20">
        <v>6</v>
      </c>
      <c r="J5" s="21">
        <f t="shared" si="0"/>
        <v>2400</v>
      </c>
      <c r="K5" s="22" t="s">
        <v>25</v>
      </c>
    </row>
    <row r="6" spans="2:11" s="3" customFormat="1" ht="20.55" customHeight="1">
      <c r="B6" s="45"/>
      <c r="C6" s="35" t="s">
        <v>30</v>
      </c>
      <c r="D6" s="35"/>
      <c r="E6" s="35"/>
      <c r="F6" s="16">
        <v>400</v>
      </c>
      <c r="G6" s="16" t="s">
        <v>10</v>
      </c>
      <c r="H6" s="14">
        <v>1</v>
      </c>
      <c r="I6" s="20">
        <v>10</v>
      </c>
      <c r="J6" s="21">
        <f t="shared" ref="J6:J7" si="1">F6*H6*I6</f>
        <v>4000</v>
      </c>
      <c r="K6" s="22" t="s">
        <v>25</v>
      </c>
    </row>
    <row r="7" spans="2:11" s="3" customFormat="1" ht="20.55" customHeight="1">
      <c r="B7" s="45"/>
      <c r="C7" s="35" t="s">
        <v>31</v>
      </c>
      <c r="D7" s="35"/>
      <c r="E7" s="35"/>
      <c r="F7" s="19">
        <v>400</v>
      </c>
      <c r="G7" s="19" t="s">
        <v>10</v>
      </c>
      <c r="H7" s="18">
        <v>1</v>
      </c>
      <c r="I7" s="20">
        <v>10</v>
      </c>
      <c r="J7" s="21">
        <f t="shared" si="1"/>
        <v>4000</v>
      </c>
      <c r="K7" s="22" t="s">
        <v>25</v>
      </c>
    </row>
    <row r="8" spans="2:11" s="3" customFormat="1" ht="20.55" customHeight="1">
      <c r="B8" s="45"/>
      <c r="C8" s="35" t="s">
        <v>33</v>
      </c>
      <c r="D8" s="35"/>
      <c r="E8" s="35"/>
      <c r="F8" s="25">
        <v>1</v>
      </c>
      <c r="G8" s="25" t="s">
        <v>10</v>
      </c>
      <c r="H8" s="26">
        <v>1</v>
      </c>
      <c r="I8" s="20">
        <v>400</v>
      </c>
      <c r="J8" s="21">
        <f t="shared" ref="J8" si="2">F8*H8*I8</f>
        <v>400</v>
      </c>
      <c r="K8" s="22" t="s">
        <v>34</v>
      </c>
    </row>
    <row r="9" spans="2:11" s="3" customFormat="1" ht="22.2" customHeight="1">
      <c r="B9" s="45"/>
      <c r="C9" s="35" t="s">
        <v>22</v>
      </c>
      <c r="D9" s="35"/>
      <c r="E9" s="35"/>
      <c r="F9" s="23">
        <v>1</v>
      </c>
      <c r="G9" s="16" t="s">
        <v>9</v>
      </c>
      <c r="H9" s="14">
        <v>1</v>
      </c>
      <c r="I9" s="20">
        <v>4000</v>
      </c>
      <c r="J9" s="21">
        <f t="shared" si="0"/>
        <v>4000</v>
      </c>
      <c r="K9" s="24" t="s">
        <v>26</v>
      </c>
    </row>
    <row r="10" spans="2:11" s="3" customFormat="1" ht="22.2" customHeight="1">
      <c r="B10" s="13" t="s">
        <v>27</v>
      </c>
      <c r="C10" s="36" t="s">
        <v>28</v>
      </c>
      <c r="D10" s="37"/>
      <c r="E10" s="14"/>
      <c r="F10" s="23">
        <v>15</v>
      </c>
      <c r="G10" s="16" t="s">
        <v>21</v>
      </c>
      <c r="H10" s="14">
        <v>3</v>
      </c>
      <c r="I10" s="20">
        <v>400</v>
      </c>
      <c r="J10" s="21">
        <f t="shared" si="0"/>
        <v>18000</v>
      </c>
      <c r="K10" s="24"/>
    </row>
    <row r="11" spans="2:11" s="3" customFormat="1" ht="22.2" customHeight="1">
      <c r="B11" s="17" t="s">
        <v>14</v>
      </c>
      <c r="C11" s="35" t="s">
        <v>11</v>
      </c>
      <c r="D11" s="35"/>
      <c r="E11" s="35"/>
      <c r="F11" s="23">
        <v>1</v>
      </c>
      <c r="G11" s="16" t="s">
        <v>12</v>
      </c>
      <c r="H11" s="14">
        <v>3</v>
      </c>
      <c r="I11" s="20">
        <v>600</v>
      </c>
      <c r="J11" s="21">
        <f t="shared" si="0"/>
        <v>1800</v>
      </c>
      <c r="K11" s="24" t="s">
        <v>19</v>
      </c>
    </row>
    <row r="12" spans="2:11" s="3" customFormat="1" ht="22.2" customHeight="1">
      <c r="B12" s="40" t="s">
        <v>15</v>
      </c>
      <c r="C12" s="35"/>
      <c r="D12" s="35"/>
      <c r="E12" s="35"/>
      <c r="F12" s="35"/>
      <c r="G12" s="35"/>
      <c r="H12" s="35"/>
      <c r="I12" s="35"/>
      <c r="J12" s="8">
        <f>SUM(J4:J11)</f>
        <v>41600</v>
      </c>
      <c r="K12" s="10"/>
    </row>
    <row r="13" spans="2:11" s="4" customFormat="1" ht="22.2" customHeight="1">
      <c r="B13" s="41" t="s">
        <v>16</v>
      </c>
      <c r="C13" s="34"/>
      <c r="D13" s="34"/>
      <c r="E13" s="34"/>
      <c r="F13" s="34"/>
      <c r="G13" s="34"/>
      <c r="H13" s="34"/>
      <c r="I13" s="34"/>
      <c r="J13" s="8">
        <f>J12*0.1</f>
        <v>4160</v>
      </c>
      <c r="K13" s="10"/>
    </row>
    <row r="14" spans="2:11" s="4" customFormat="1" ht="22.2" customHeight="1">
      <c r="B14" s="42" t="s">
        <v>17</v>
      </c>
      <c r="C14" s="43"/>
      <c r="D14" s="43"/>
      <c r="E14" s="43"/>
      <c r="F14" s="43"/>
      <c r="G14" s="43"/>
      <c r="H14" s="43"/>
      <c r="I14" s="43"/>
      <c r="J14" s="8">
        <f>(J12+J13)*0.06</f>
        <v>2745.6</v>
      </c>
      <c r="K14" s="10" t="s">
        <v>18</v>
      </c>
    </row>
    <row r="15" spans="2:11" s="5" customFormat="1" ht="22.2" customHeight="1" thickBot="1">
      <c r="B15" s="38" t="s">
        <v>6</v>
      </c>
      <c r="C15" s="39"/>
      <c r="D15" s="39"/>
      <c r="E15" s="39"/>
      <c r="F15" s="39"/>
      <c r="G15" s="39"/>
      <c r="H15" s="39"/>
      <c r="I15" s="39"/>
      <c r="J15" s="11">
        <f>SUM(J12:J14)</f>
        <v>48505.599999999999</v>
      </c>
      <c r="K15" s="12"/>
    </row>
  </sheetData>
  <mergeCells count="15">
    <mergeCell ref="B2:K2"/>
    <mergeCell ref="C3:E3"/>
    <mergeCell ref="C5:E5"/>
    <mergeCell ref="C10:D10"/>
    <mergeCell ref="B15:I15"/>
    <mergeCell ref="C4:E4"/>
    <mergeCell ref="C9:E9"/>
    <mergeCell ref="C11:E11"/>
    <mergeCell ref="B12:I12"/>
    <mergeCell ref="B13:I13"/>
    <mergeCell ref="B14:I14"/>
    <mergeCell ref="C6:E6"/>
    <mergeCell ref="B4:B9"/>
    <mergeCell ref="C7:E7"/>
    <mergeCell ref="C8:E8"/>
  </mergeCells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6D2A-4172-4BAF-863F-98E084C629C7}">
  <dimension ref="B1:K18"/>
  <sheetViews>
    <sheetView tabSelected="1" workbookViewId="0">
      <selection activeCell="G7" sqref="G7"/>
    </sheetView>
  </sheetViews>
  <sheetFormatPr defaultColWidth="10.6640625" defaultRowHeight="15"/>
  <cols>
    <col min="1" max="1" width="1.109375" style="47" customWidth="1"/>
    <col min="2" max="2" width="11.44140625" style="46" customWidth="1"/>
    <col min="3" max="3" width="11.6640625" style="47" customWidth="1"/>
    <col min="4" max="4" width="6.5546875" style="47" customWidth="1"/>
    <col min="5" max="5" width="5.109375" style="47" hidden="1" customWidth="1"/>
    <col min="6" max="6" width="5.77734375" style="47" customWidth="1"/>
    <col min="7" max="7" width="8.109375" style="48" customWidth="1"/>
    <col min="8" max="8" width="8.6640625" style="48" customWidth="1"/>
    <col min="9" max="9" width="11.6640625" style="49" customWidth="1"/>
    <col min="10" max="10" width="17" style="50" customWidth="1"/>
    <col min="11" max="11" width="53.6640625" style="47" customWidth="1"/>
    <col min="12" max="12" width="12.109375" style="47" customWidth="1"/>
    <col min="13" max="250" width="8.109375" style="47" customWidth="1"/>
    <col min="251" max="251" width="3.77734375" style="47" customWidth="1"/>
    <col min="252" max="252" width="12.109375" style="47" customWidth="1"/>
    <col min="253" max="253" width="14.33203125" style="47" customWidth="1"/>
    <col min="254" max="16384" width="10.6640625" style="47"/>
  </cols>
  <sheetData>
    <row r="1" spans="2:11" ht="15.6" thickBot="1"/>
    <row r="2" spans="2:11" s="51" customFormat="1" ht="28.2">
      <c r="B2" s="30" t="s">
        <v>23</v>
      </c>
      <c r="C2" s="31"/>
      <c r="D2" s="31"/>
      <c r="E2" s="31"/>
      <c r="F2" s="32"/>
      <c r="G2" s="31"/>
      <c r="H2" s="31"/>
      <c r="I2" s="31"/>
      <c r="J2" s="31"/>
      <c r="K2" s="33"/>
    </row>
    <row r="3" spans="2:11" s="48" customFormat="1" ht="30">
      <c r="B3" s="29" t="s">
        <v>7</v>
      </c>
      <c r="C3" s="34" t="s">
        <v>8</v>
      </c>
      <c r="D3" s="34"/>
      <c r="E3" s="34"/>
      <c r="F3" s="27" t="s">
        <v>0</v>
      </c>
      <c r="G3" s="27" t="s">
        <v>1</v>
      </c>
      <c r="H3" s="28" t="s">
        <v>2</v>
      </c>
      <c r="I3" s="20" t="s">
        <v>3</v>
      </c>
      <c r="J3" s="21" t="s">
        <v>4</v>
      </c>
      <c r="K3" s="22" t="s">
        <v>5</v>
      </c>
    </row>
    <row r="4" spans="2:11" s="48" customFormat="1" ht="19.8" customHeight="1">
      <c r="B4" s="40" t="s">
        <v>60</v>
      </c>
      <c r="C4" s="35" t="s">
        <v>35</v>
      </c>
      <c r="D4" s="35"/>
      <c r="E4" s="35"/>
      <c r="F4" s="27">
        <v>200</v>
      </c>
      <c r="G4" s="27" t="s">
        <v>10</v>
      </c>
      <c r="H4" s="28">
        <v>1</v>
      </c>
      <c r="I4" s="20">
        <v>8</v>
      </c>
      <c r="J4" s="21">
        <f t="shared" ref="J4:J14" si="0">F4*H4*I4</f>
        <v>1600</v>
      </c>
      <c r="K4" s="22" t="s">
        <v>36</v>
      </c>
    </row>
    <row r="5" spans="2:11" s="48" customFormat="1" ht="19.8" customHeight="1">
      <c r="B5" s="40"/>
      <c r="C5" s="35" t="s">
        <v>37</v>
      </c>
      <c r="D5" s="35"/>
      <c r="E5" s="35"/>
      <c r="F5" s="27">
        <v>3</v>
      </c>
      <c r="G5" s="27" t="s">
        <v>10</v>
      </c>
      <c r="H5" s="28">
        <v>1</v>
      </c>
      <c r="I5" s="20">
        <v>400</v>
      </c>
      <c r="J5" s="21">
        <f t="shared" si="0"/>
        <v>1200</v>
      </c>
      <c r="K5" s="22" t="s">
        <v>34</v>
      </c>
    </row>
    <row r="6" spans="2:11" s="48" customFormat="1" ht="19.8" customHeight="1">
      <c r="B6" s="40"/>
      <c r="C6" s="35" t="s">
        <v>38</v>
      </c>
      <c r="D6" s="35"/>
      <c r="E6" s="35"/>
      <c r="F6" s="27">
        <v>3</v>
      </c>
      <c r="G6" s="27" t="s">
        <v>10</v>
      </c>
      <c r="H6" s="28">
        <v>1</v>
      </c>
      <c r="I6" s="20">
        <v>300</v>
      </c>
      <c r="J6" s="21">
        <f t="shared" si="0"/>
        <v>900</v>
      </c>
      <c r="K6" s="22" t="s">
        <v>39</v>
      </c>
    </row>
    <row r="7" spans="2:11" s="48" customFormat="1" ht="19.8" customHeight="1">
      <c r="B7" s="40"/>
      <c r="C7" s="36" t="s">
        <v>40</v>
      </c>
      <c r="D7" s="52"/>
      <c r="E7" s="37"/>
      <c r="F7" s="27">
        <v>50</v>
      </c>
      <c r="G7" s="27" t="s">
        <v>10</v>
      </c>
      <c r="H7" s="28">
        <v>1</v>
      </c>
      <c r="I7" s="20">
        <v>5</v>
      </c>
      <c r="J7" s="21">
        <f t="shared" si="0"/>
        <v>250</v>
      </c>
      <c r="K7" s="22"/>
    </row>
    <row r="8" spans="2:11" s="48" customFormat="1" ht="19.8" customHeight="1">
      <c r="B8" s="40"/>
      <c r="C8" s="35" t="s">
        <v>41</v>
      </c>
      <c r="D8" s="35"/>
      <c r="E8" s="35"/>
      <c r="F8" s="23">
        <v>1</v>
      </c>
      <c r="G8" s="27" t="s">
        <v>42</v>
      </c>
      <c r="H8" s="28">
        <v>1</v>
      </c>
      <c r="I8" s="20">
        <v>8000</v>
      </c>
      <c r="J8" s="21">
        <f t="shared" si="0"/>
        <v>8000</v>
      </c>
      <c r="K8" s="24" t="s">
        <v>43</v>
      </c>
    </row>
    <row r="9" spans="2:11" s="48" customFormat="1" ht="19.8" customHeight="1">
      <c r="B9" s="40"/>
      <c r="C9" s="35" t="s">
        <v>44</v>
      </c>
      <c r="D9" s="35"/>
      <c r="E9" s="35"/>
      <c r="F9" s="23">
        <v>1</v>
      </c>
      <c r="G9" s="27" t="s">
        <v>45</v>
      </c>
      <c r="H9" s="28">
        <v>1</v>
      </c>
      <c r="I9" s="20">
        <v>9000</v>
      </c>
      <c r="J9" s="21">
        <f t="shared" si="0"/>
        <v>9000</v>
      </c>
      <c r="K9" s="24" t="s">
        <v>46</v>
      </c>
    </row>
    <row r="10" spans="2:11" s="48" customFormat="1" ht="19.8" customHeight="1">
      <c r="B10" s="40" t="s">
        <v>47</v>
      </c>
      <c r="C10" s="36" t="s">
        <v>48</v>
      </c>
      <c r="D10" s="37"/>
      <c r="E10" s="28"/>
      <c r="F10" s="23">
        <v>1</v>
      </c>
      <c r="G10" s="27" t="s">
        <v>49</v>
      </c>
      <c r="H10" s="28">
        <v>1</v>
      </c>
      <c r="I10" s="20">
        <v>1000</v>
      </c>
      <c r="J10" s="21">
        <f t="shared" si="0"/>
        <v>1000</v>
      </c>
      <c r="K10" s="24" t="s">
        <v>50</v>
      </c>
    </row>
    <row r="11" spans="2:11" s="48" customFormat="1" ht="19.8" customHeight="1">
      <c r="B11" s="40"/>
      <c r="C11" s="36" t="s">
        <v>51</v>
      </c>
      <c r="D11" s="37"/>
      <c r="E11" s="28"/>
      <c r="F11" s="23">
        <v>10</v>
      </c>
      <c r="G11" s="27" t="s">
        <v>10</v>
      </c>
      <c r="H11" s="28">
        <v>1</v>
      </c>
      <c r="I11" s="20">
        <v>400</v>
      </c>
      <c r="J11" s="21">
        <f t="shared" si="0"/>
        <v>4000</v>
      </c>
      <c r="K11" s="24" t="s">
        <v>52</v>
      </c>
    </row>
    <row r="12" spans="2:11" s="48" customFormat="1" ht="19.8" customHeight="1">
      <c r="B12" s="44" t="s">
        <v>14</v>
      </c>
      <c r="C12" s="36" t="s">
        <v>53</v>
      </c>
      <c r="D12" s="37"/>
      <c r="E12" s="28"/>
      <c r="F12" s="23">
        <v>1</v>
      </c>
      <c r="G12" s="27" t="s">
        <v>10</v>
      </c>
      <c r="H12" s="28">
        <v>1</v>
      </c>
      <c r="I12" s="20">
        <v>3800</v>
      </c>
      <c r="J12" s="21">
        <f t="shared" si="0"/>
        <v>3800</v>
      </c>
      <c r="K12" s="24" t="s">
        <v>54</v>
      </c>
    </row>
    <row r="13" spans="2:11" s="48" customFormat="1" ht="19.8" customHeight="1">
      <c r="B13" s="45"/>
      <c r="C13" s="35" t="s">
        <v>55</v>
      </c>
      <c r="D13" s="35"/>
      <c r="E13" s="35"/>
      <c r="F13" s="23">
        <v>1</v>
      </c>
      <c r="G13" s="27" t="s">
        <v>56</v>
      </c>
      <c r="H13" s="28">
        <v>4</v>
      </c>
      <c r="I13" s="20">
        <v>350</v>
      </c>
      <c r="J13" s="21">
        <f t="shared" si="0"/>
        <v>1400</v>
      </c>
      <c r="K13" s="24" t="s">
        <v>57</v>
      </c>
    </row>
    <row r="14" spans="2:11" s="48" customFormat="1" ht="19.8" customHeight="1">
      <c r="B14" s="56"/>
      <c r="C14" s="35" t="s">
        <v>58</v>
      </c>
      <c r="D14" s="35"/>
      <c r="E14" s="35"/>
      <c r="F14" s="23">
        <v>2</v>
      </c>
      <c r="G14" s="27" t="s">
        <v>59</v>
      </c>
      <c r="H14" s="28">
        <v>2</v>
      </c>
      <c r="I14" s="20">
        <v>553</v>
      </c>
      <c r="J14" s="21">
        <f t="shared" si="0"/>
        <v>2212</v>
      </c>
      <c r="K14" s="24"/>
    </row>
    <row r="15" spans="2:11" s="48" customFormat="1" ht="19.8" customHeight="1">
      <c r="B15" s="40" t="s">
        <v>15</v>
      </c>
      <c r="C15" s="35"/>
      <c r="D15" s="35"/>
      <c r="E15" s="35"/>
      <c r="F15" s="35"/>
      <c r="G15" s="35"/>
      <c r="H15" s="35"/>
      <c r="I15" s="35"/>
      <c r="J15" s="8">
        <f>SUM(J4:J14)</f>
        <v>33362</v>
      </c>
      <c r="K15" s="10"/>
    </row>
    <row r="16" spans="2:11" s="53" customFormat="1" ht="19.8" customHeight="1">
      <c r="B16" s="41" t="s">
        <v>16</v>
      </c>
      <c r="C16" s="34"/>
      <c r="D16" s="34"/>
      <c r="E16" s="34"/>
      <c r="F16" s="34"/>
      <c r="G16" s="34"/>
      <c r="H16" s="34"/>
      <c r="I16" s="34"/>
      <c r="J16" s="8">
        <f>J15*0.1</f>
        <v>3336.2000000000003</v>
      </c>
      <c r="K16" s="10"/>
    </row>
    <row r="17" spans="2:11" s="53" customFormat="1" ht="19.8" customHeight="1">
      <c r="B17" s="42" t="s">
        <v>17</v>
      </c>
      <c r="C17" s="43"/>
      <c r="D17" s="43"/>
      <c r="E17" s="43"/>
      <c r="F17" s="43"/>
      <c r="G17" s="43"/>
      <c r="H17" s="43"/>
      <c r="I17" s="43"/>
      <c r="J17" s="8">
        <f>(J15+J16)*0.06</f>
        <v>2201.8919999999998</v>
      </c>
      <c r="K17" s="10" t="s">
        <v>18</v>
      </c>
    </row>
    <row r="18" spans="2:11" s="55" customFormat="1" ht="19.8" customHeight="1" thickBot="1">
      <c r="B18" s="38" t="s">
        <v>6</v>
      </c>
      <c r="C18" s="39"/>
      <c r="D18" s="39"/>
      <c r="E18" s="39"/>
      <c r="F18" s="39"/>
      <c r="G18" s="39"/>
      <c r="H18" s="39"/>
      <c r="I18" s="39"/>
      <c r="J18" s="54">
        <f>SUM(J15:J17)</f>
        <v>38900.091999999997</v>
      </c>
      <c r="K18" s="12"/>
    </row>
  </sheetData>
  <mergeCells count="21">
    <mergeCell ref="B15:I15"/>
    <mergeCell ref="B16:I16"/>
    <mergeCell ref="B17:I17"/>
    <mergeCell ref="B18:I18"/>
    <mergeCell ref="B10:B11"/>
    <mergeCell ref="C10:D10"/>
    <mergeCell ref="C11:D11"/>
    <mergeCell ref="B12:B14"/>
    <mergeCell ref="C12:D12"/>
    <mergeCell ref="C13:E13"/>
    <mergeCell ref="C14:E14"/>
    <mergeCell ref="B8:B9"/>
    <mergeCell ref="C8:E8"/>
    <mergeCell ref="C9:E9"/>
    <mergeCell ref="B2:K2"/>
    <mergeCell ref="C3:E3"/>
    <mergeCell ref="B4:B7"/>
    <mergeCell ref="C4:E4"/>
    <mergeCell ref="C5:E5"/>
    <mergeCell ref="C6:E6"/>
    <mergeCell ref="C7:E7"/>
  </mergeCells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</vt:lpstr>
      <vt:lpstr>新增报价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anlih</cp:lastModifiedBy>
  <cp:lastPrinted>2019-09-19T02:30:00Z</cp:lastPrinted>
  <dcterms:created xsi:type="dcterms:W3CDTF">2006-09-13T11:21:00Z</dcterms:created>
  <dcterms:modified xsi:type="dcterms:W3CDTF">2021-07-01T07:58:45Z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