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<sst xmlns="http://schemas.openxmlformats.org/spreadsheetml/2006/main" count="57" uniqueCount="57">
  <si>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</si>
  <si>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</si>
  <si>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</si>
  <si>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</si>
  <si>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</si>
  <si>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</si>
  <si>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</si>
  <si>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</si>
  <si>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</si>
  <si>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</si>
  <si>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</si>
  <si>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</si>
  <si>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</si>
  <si>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</si>
  <si>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</si>
  <si>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</si>
  <si>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</si>
  <si>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</si>
  <si>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</si>
  <si>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</si>
  <si>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</si>
  <si>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</si>
  <si>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</si>
  <si>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</si>
  <si>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</si>
  <si>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</si>
  <si>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</si>
  <si>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</si>
  <si>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</si>
  <si>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</si>
  <si>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</si>
  <si>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</si>
  <si>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</si>
  <si>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</si>
  <si>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</si>
  <si>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</si>
  <si>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</si>
  <si>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</si>
  <si>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</si>
  <si>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</si>
  <si>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</si>
  <si>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</si>
  <si>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</si>
  <si>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</si>
  <si>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</si>
  <si>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</si>
  <si>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</si>
  <si>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</si>
  <si>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</si>
  <si>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</si>
  <si>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</si>
  <si>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团号：HMQ-1708-A18BAR715</t>
    <phoneticPr fontId="9" type="noConversion"/>
  </si>
  <si>
    <t>会议日期：2017年8月18日</t>
    <phoneticPr fontId="9" type="noConversion"/>
  </si>
  <si>
    <t>8月19日晚餐</t>
    <phoneticPr fontId="9" type="noConversion"/>
  </si>
  <si>
    <t>酒水</t>
    <phoneticPr fontId="9" type="noConversion"/>
  </si>
  <si>
    <t>餐厅租地费</t>
    <phoneticPr fontId="9" type="noConversion"/>
  </si>
  <si>
    <t>8月18日晚餐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</si>
</sst>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I25" sqref="I2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39400</v>
      </c>
      <c r="D22" s="36">
        <v>0</v>
      </c>
      <c r="E22" s="33">
        <v>39400</v>
      </c>
      <c r="F22" s="8">
        <v>6490</v>
      </c>
      <c r="G22" s="8"/>
      <c r="H22" s="8">
        <v>6490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16000</v>
      </c>
      <c r="G23" s="8"/>
      <c r="H23" s="8">
        <v>16000</v>
      </c>
      <c r="I23" s="16" t="s">
        <v>56</v>
      </c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39400</v>
      </c>
      <c r="D27" s="11">
        <f t="shared" ref="D27:E27" si="6">SUM(D22)</f>
        <v>0</v>
      </c>
      <c r="E27" s="11">
        <f t="shared" si="6"/>
        <v>39400</v>
      </c>
      <c r="F27" s="11">
        <f>SUM(F22:F26)</f>
        <v>22490</v>
      </c>
      <c r="G27" s="11">
        <f t="shared" ref="G27:H27" si="7">SUM(G22:G26)</f>
        <v>0</v>
      </c>
      <c r="H27" s="11">
        <f t="shared" si="7"/>
        <v>22490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4000</v>
      </c>
      <c r="G48" s="8">
        <v>0</v>
      </c>
      <c r="H48" s="8">
        <f t="shared" si="0"/>
        <v>4000</v>
      </c>
      <c r="I48" s="16" t="s">
        <v>54</v>
      </c>
      <c r="J48" s="24"/>
    </row>
    <row r="49" spans="1:10" ht="21" customHeight="1">
      <c r="A49" s="44"/>
      <c r="B49" s="39"/>
      <c r="C49" s="33"/>
      <c r="D49" s="36"/>
      <c r="E49" s="33"/>
      <c r="F49" s="8">
        <v>10000</v>
      </c>
      <c r="G49" s="8">
        <v>0</v>
      </c>
      <c r="H49" s="8">
        <f t="shared" ref="H49:H54" si="19">F49+G49</f>
        <v>10000</v>
      </c>
      <c r="I49" s="16" t="s">
        <v>55</v>
      </c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14000</v>
      </c>
      <c r="G55" s="11">
        <f t="shared" ref="G55:H55" si="21">SUM(G48:G54)</f>
        <v>0</v>
      </c>
      <c r="H55" s="11">
        <f t="shared" si="21"/>
        <v>14000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39400</v>
      </c>
      <c r="D56" s="11">
        <f>SUM(D55,D47,D43,D40,D35,D30,D27,D21,D16,D13)</f>
        <v>0</v>
      </c>
      <c r="E56" s="11">
        <f t="shared" ref="E56:H56" si="22">SUM(E55,E47,E43,E40,E35,E30,E27,E21,E16,E13)</f>
        <v>39400</v>
      </c>
      <c r="F56" s="11">
        <f t="shared" si="22"/>
        <v>36490</v>
      </c>
      <c r="G56" s="11">
        <f t="shared" si="22"/>
        <v>0</v>
      </c>
      <c r="H56" s="11">
        <f t="shared" si="22"/>
        <v>36490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39400</v>
      </c>
      <c r="B61" s="41"/>
      <c r="C61" s="41">
        <f>H56</f>
        <v>36490</v>
      </c>
      <c r="D61" s="41"/>
      <c r="E61" s="41">
        <f>F56</f>
        <v>36490</v>
      </c>
      <c r="F61" s="41"/>
      <c r="G61" s="41">
        <f>G56</f>
        <v>0</v>
      </c>
      <c r="H61" s="41"/>
      <c r="I61" s="20">
        <f>A61-C61</f>
        <v>2910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2017-11-20T11:51:39Z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