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 concurrentCalc="0"/>
</workbook>
</file>

<file path=xl/sharedStrings.xml><?xml version="1.0" encoding="utf-8"?>
<sst xmlns="http://schemas.openxmlformats.org/spreadsheetml/2006/main" count="140" uniqueCount="118">
  <si>
    <t>【借款报销单】</t>
  </si>
  <si>
    <t>团号：HMZA-210401-BLL686</t>
  </si>
  <si>
    <t>会议日期：4月1-4月2日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</si>
  <si>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</si>
  <si>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</si>
  <si>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</si>
  <si>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</si>
  <si>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</si>
  <si>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</si>
  <si>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</si>
  <si>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</si>
  <si>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</si>
  <si>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</si>
  <si>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</si>
  <si>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</si>
  <si>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</si>
  <si>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</si>
  <si>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</si>
  <si>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</si>
  <si>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</si>
  <si>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</si>
  <si>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</si>
  <si>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</si>
  <si>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</si>
  <si>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</si>
  <si>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</si>
  <si>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</si>
  <si>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</si>
  <si>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</si>
  <si>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</si>
  <si>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</si>
  <si>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</si>
  <si>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</si>
  <si>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</si>
  <si>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</si>
  <si>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</si>
  <si>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</si>
  <si>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</si>
  <si>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</si>
  <si>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</si>
  <si>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</si>
  <si>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其他（保证金）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</si>
  <si>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</si>
  <si>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</si>
  <si>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</si>
  <si>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</si>
  <si>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</si>
  <si>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</si>
  <si>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</si>
  <si>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</si>
  <si>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张蓉蓉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</si>
  <si>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</si>
  <si>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</si>
  <si>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</si>
  <si>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</si>
  <si>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</si>
  <si>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</si>
  <si>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</si>
  <si>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</si>
  <si>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</si>
  <si>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玉溪；北京</t>
  </si>
  <si>
    <t>部门:</t>
  </si>
  <si>
    <t>企划部</t>
  </si>
  <si>
    <t>发生日期:</t>
  </si>
  <si>
    <t>1月</t>
  </si>
  <si>
    <t>报销日期:</t>
  </si>
  <si>
    <t>1月21日</t>
  </si>
  <si>
    <t>团号:</t>
  </si>
  <si>
    <t>HMZA-210115-ZJT182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</si>
  <si>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</si>
  <si>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</si>
  <si>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</si>
  <si>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</si>
  <si>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</si>
  <si>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</si>
  <si>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</si>
  <si>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</si>
  <si>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</si>
  <si>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见滴滴行程单</t>
  </si>
  <si>
    <t>1.13 公司-字节跳动看场地</t>
  </si>
  <si>
    <t>1.16 家-活动场地</t>
  </si>
  <si>
    <t>见滴滴行程单（高亚琳）</t>
  </si>
  <si>
    <t>1.16 家-活动场地（高亚琳）</t>
  </si>
  <si>
    <t>1.17 家-活动场地（高亚琳）</t>
  </si>
  <si>
    <t>1.18 活动场地-家（高亚琳）</t>
  </si>
  <si>
    <t>过路费</t>
  </si>
  <si>
    <t>玉溪包车（360+300）</t>
  </si>
  <si>
    <t>住宿费</t>
  </si>
  <si>
    <t>1月2日-6日 高亚琳 郭燕雷</t>
  </si>
  <si>
    <t>餐费</t>
  </si>
  <si>
    <t>1.2 机场午餐</t>
  </si>
  <si>
    <t>1.2 晚餐</t>
  </si>
  <si>
    <t>1.3 晚餐</t>
  </si>
  <si>
    <t>1.4 晚餐（踩点餐厅用餐，客户3人）</t>
  </si>
  <si>
    <t>1.5 午餐</t>
  </si>
  <si>
    <t>超市</t>
  </si>
  <si>
    <t>星巴克（高亚琳）</t>
  </si>
  <si>
    <t>外卖（高亚琳）</t>
  </si>
  <si>
    <t>酒店茶歇（高亚琳）</t>
  </si>
  <si>
    <t>1.17 彩排晚餐（工作人员+康辉13人）</t>
  </si>
  <si>
    <t>1.17 彩排午餐（工作人员+康辉13人）</t>
  </si>
  <si>
    <t>1.16 晚餐</t>
  </si>
  <si>
    <t>1.18 咖啡</t>
  </si>
  <si>
    <t>1.18 早餐（7:00到场）</t>
  </si>
  <si>
    <t>其他</t>
  </si>
  <si>
    <t>门票</t>
  </si>
  <si>
    <t>高亚琳、郭燕雷</t>
  </si>
  <si>
    <t>核酸检测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</si>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</sst>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E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9" borderId="23" applyNumberFormat="0" applyAlignment="0" applyProtection="0">
      <alignment vertical="center"/>
    </xf>
    <xf numFmtId="0" fontId="24" fillId="29" borderId="17" applyNumberFormat="0" applyAlignment="0" applyProtection="0">
      <alignment vertical="center"/>
    </xf>
    <xf numFmtId="0" fontId="26" fillId="30" borderId="20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178" fontId="4" fillId="4" borderId="8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4" fillId="4" borderId="6" xfId="50" applyNumberFormat="1" applyFont="1" applyFill="1" applyBorder="1" applyAlignment="1">
      <alignment horizontal="center" vertical="center"/>
    </xf>
    <xf numFmtId="178" fontId="4" fillId="4" borderId="7" xfId="50" applyNumberFormat="1" applyFont="1" applyFill="1" applyBorder="1" applyAlignment="1">
      <alignment horizontal="center" vertical="center"/>
    </xf>
    <xf numFmtId="0" fontId="4" fillId="4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179" fontId="1" fillId="0" borderId="0" xfId="0" applyNumberFormat="1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79" fontId="9" fillId="8" borderId="8" xfId="0" applyNumberFormat="1" applyFont="1" applyFill="1" applyBorder="1" applyAlignment="1">
      <alignment horizontal="center" vertical="center"/>
    </xf>
    <xf numFmtId="40" fontId="9" fillId="7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9" borderId="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0" fontId="7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9" borderId="8" xfId="0" applyFont="1" applyFill="1" applyBorder="1">
      <alignment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E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zoomScale="69" zoomScaleNormal="69" topLeftCell="A49" workbookViewId="0">
      <selection activeCell="J4" sqref="J4:J5"/>
    </sheetView>
  </sheetViews>
  <sheetFormatPr defaultColWidth="9" defaultRowHeight="21" customHeight="1"/>
  <cols>
    <col min="1" max="1" width="9" style="66"/>
    <col min="2" max="2" width="16.6666666666667" customWidth="1"/>
    <col min="3" max="3" width="10.6666666666667" style="67" customWidth="1"/>
    <col min="5" max="5" width="11" customWidth="1"/>
    <col min="6" max="6" width="10.6666666666667" customWidth="1"/>
    <col min="7" max="7" width="11.5" customWidth="1"/>
    <col min="8" max="8" width="13.1666666666667" customWidth="1"/>
    <col min="9" max="9" width="49.1666666666667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97"/>
      <c r="J2" s="97"/>
      <c r="K2" s="97"/>
      <c r="L2" s="97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56" si="0">F8+G8</f>
        <v>0</v>
      </c>
      <c r="I8" s="98"/>
      <c r="J8" s="99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8"/>
      <c r="J9" s="100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8"/>
      <c r="J10" s="100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8"/>
      <c r="J11" s="100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8"/>
      <c r="J12" s="100"/>
    </row>
    <row r="13" s="64" customFormat="1" customHeight="1" spans="1:10">
      <c r="A13" s="80"/>
      <c r="B13" s="81" t="s">
        <v>17</v>
      </c>
      <c r="C13" s="82">
        <f>SUM(C8)</f>
        <v>0</v>
      </c>
      <c r="D13" s="82">
        <f>SUM(D8)</f>
        <v>0</v>
      </c>
      <c r="E13" s="82">
        <f>SUM(E8)</f>
        <v>0</v>
      </c>
      <c r="F13" s="82">
        <f>SUM(F8:F12)</f>
        <v>0</v>
      </c>
      <c r="G13" s="82">
        <f t="shared" ref="G13:H13" si="1">SUM(G8:G12)</f>
        <v>0</v>
      </c>
      <c r="H13" s="82">
        <f t="shared" si="1"/>
        <v>0</v>
      </c>
      <c r="I13" s="101"/>
      <c r="J13" s="102"/>
    </row>
    <row r="14" customHeight="1" spans="1:10">
      <c r="A14" s="83">
        <v>2</v>
      </c>
      <c r="B14" s="84" t="s">
        <v>18</v>
      </c>
      <c r="C14" s="85">
        <v>0</v>
      </c>
      <c r="D14" s="83"/>
      <c r="E14" s="85">
        <f t="shared" ref="E14:E56" si="2">C14*D14</f>
        <v>0</v>
      </c>
      <c r="F14" s="78">
        <v>0</v>
      </c>
      <c r="G14" s="78">
        <v>0</v>
      </c>
      <c r="H14" s="78">
        <f t="shared" si="0"/>
        <v>0</v>
      </c>
      <c r="I14" s="98"/>
      <c r="J14" s="99" t="s">
        <v>19</v>
      </c>
    </row>
    <row r="15" customHeight="1" spans="1:10">
      <c r="A15" s="86"/>
      <c r="B15" s="87"/>
      <c r="C15" s="88"/>
      <c r="D15" s="86"/>
      <c r="E15" s="88"/>
      <c r="F15" s="78">
        <v>0</v>
      </c>
      <c r="G15" s="78">
        <v>0</v>
      </c>
      <c r="H15" s="78">
        <f t="shared" ref="H15" si="3">F15+G15</f>
        <v>0</v>
      </c>
      <c r="I15" s="98"/>
      <c r="J15" s="100"/>
    </row>
    <row r="16" s="64" customFormat="1" customHeight="1" spans="1:10">
      <c r="A16" s="80"/>
      <c r="B16" s="81" t="s">
        <v>20</v>
      </c>
      <c r="C16" s="82">
        <f>SUM(C14)</f>
        <v>0</v>
      </c>
      <c r="D16" s="82">
        <f>SUM(D14)</f>
        <v>0</v>
      </c>
      <c r="E16" s="82">
        <f>SUM(E14)</f>
        <v>0</v>
      </c>
      <c r="F16" s="82">
        <f>SUM(F14:F15)</f>
        <v>0</v>
      </c>
      <c r="G16" s="82">
        <f>SUM(G14:G15)</f>
        <v>0</v>
      </c>
      <c r="H16" s="82">
        <f>SUM(H14:H15)</f>
        <v>0</v>
      </c>
      <c r="I16" s="101"/>
      <c r="J16" s="102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>
        <v>0</v>
      </c>
      <c r="G17" s="78">
        <v>0</v>
      </c>
      <c r="H17" s="78">
        <f t="shared" si="0"/>
        <v>0</v>
      </c>
      <c r="I17" s="98"/>
      <c r="J17" s="103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8"/>
      <c r="J18" s="104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8"/>
      <c r="J19" s="104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8"/>
      <c r="J20" s="104"/>
    </row>
    <row r="21" s="64" customFormat="1" customHeight="1" spans="1:10">
      <c r="A21" s="80"/>
      <c r="B21" s="81" t="s">
        <v>23</v>
      </c>
      <c r="C21" s="82">
        <f>SUM(C17)</f>
        <v>0</v>
      </c>
      <c r="D21" s="82">
        <f t="shared" ref="D21:E21" si="4">SUM(D17)</f>
        <v>0</v>
      </c>
      <c r="E21" s="82">
        <f t="shared" si="4"/>
        <v>0</v>
      </c>
      <c r="F21" s="82">
        <f>SUM(F17:F20)</f>
        <v>0</v>
      </c>
      <c r="G21" s="82">
        <f t="shared" ref="G21:H21" si="5">SUM(G17:G20)</f>
        <v>0</v>
      </c>
      <c r="H21" s="82">
        <f t="shared" si="5"/>
        <v>0</v>
      </c>
      <c r="I21" s="101"/>
      <c r="J21" s="105"/>
    </row>
    <row r="22" s="65" customFormat="1" customHeight="1" spans="1:10">
      <c r="A22" s="89">
        <v>4</v>
      </c>
      <c r="B22" s="90" t="s">
        <v>24</v>
      </c>
      <c r="C22" s="91">
        <v>0</v>
      </c>
      <c r="D22" s="92"/>
      <c r="E22" s="91">
        <f t="shared" si="2"/>
        <v>0</v>
      </c>
      <c r="F22" s="91"/>
      <c r="G22" s="91">
        <v>0</v>
      </c>
      <c r="H22" s="91">
        <f t="shared" si="0"/>
        <v>0</v>
      </c>
      <c r="I22" s="106"/>
      <c r="J22" s="103" t="s">
        <v>25</v>
      </c>
    </row>
    <row r="23" s="65" customFormat="1" customHeight="1" spans="1:10">
      <c r="A23" s="89"/>
      <c r="B23" s="90"/>
      <c r="C23" s="91"/>
      <c r="D23" s="92"/>
      <c r="E23" s="91"/>
      <c r="F23" s="91"/>
      <c r="G23" s="91">
        <v>0</v>
      </c>
      <c r="H23" s="91">
        <f t="shared" si="0"/>
        <v>0</v>
      </c>
      <c r="I23" s="106"/>
      <c r="J23" s="104"/>
    </row>
    <row r="24" s="64" customFormat="1" customHeight="1" spans="1:10">
      <c r="A24" s="80"/>
      <c r="B24" s="81" t="s">
        <v>26</v>
      </c>
      <c r="C24" s="82">
        <f>SUM(C22)</f>
        <v>0</v>
      </c>
      <c r="D24" s="82">
        <f t="shared" ref="D24:E24" si="6">SUM(D22)</f>
        <v>0</v>
      </c>
      <c r="E24" s="82">
        <f t="shared" si="6"/>
        <v>0</v>
      </c>
      <c r="F24" s="82">
        <f>SUM(F22:F23)</f>
        <v>0</v>
      </c>
      <c r="G24" s="82">
        <f t="shared" ref="G24:H24" si="7">SUM(G22:G23)</f>
        <v>0</v>
      </c>
      <c r="H24" s="82">
        <f t="shared" si="7"/>
        <v>0</v>
      </c>
      <c r="I24" s="101"/>
      <c r="J24" s="105"/>
    </row>
    <row r="25" customHeight="1" spans="1:10">
      <c r="A25" s="83">
        <v>5</v>
      </c>
      <c r="B25" s="84" t="s">
        <v>27</v>
      </c>
      <c r="C25" s="85"/>
      <c r="D25" s="85"/>
      <c r="E25" s="78">
        <f>C25*D25</f>
        <v>0</v>
      </c>
      <c r="F25" s="78"/>
      <c r="G25" s="78">
        <v>0</v>
      </c>
      <c r="H25" s="93">
        <f>F25+G25</f>
        <v>0</v>
      </c>
      <c r="I25" s="98"/>
      <c r="J25" s="99" t="s">
        <v>28</v>
      </c>
    </row>
    <row r="26" customHeight="1" spans="1:10">
      <c r="A26" s="94"/>
      <c r="B26" s="95"/>
      <c r="C26" s="96"/>
      <c r="D26" s="96"/>
      <c r="E26" s="78"/>
      <c r="F26" s="78"/>
      <c r="G26" s="78">
        <v>0</v>
      </c>
      <c r="H26" s="93">
        <f t="shared" ref="H26:H37" si="8">F26+G26</f>
        <v>0</v>
      </c>
      <c r="I26" s="98"/>
      <c r="J26" s="100"/>
    </row>
    <row r="27" customHeight="1" spans="1:10">
      <c r="A27" s="94"/>
      <c r="B27" s="95"/>
      <c r="C27" s="96"/>
      <c r="D27" s="96"/>
      <c r="E27" s="78"/>
      <c r="F27" s="78"/>
      <c r="G27" s="78">
        <v>0</v>
      </c>
      <c r="H27" s="93">
        <f t="shared" si="8"/>
        <v>0</v>
      </c>
      <c r="I27" s="98"/>
      <c r="J27" s="100"/>
    </row>
    <row r="28" customHeight="1" spans="1:10">
      <c r="A28" s="94"/>
      <c r="B28" s="95"/>
      <c r="C28" s="96"/>
      <c r="D28" s="96"/>
      <c r="E28" s="78"/>
      <c r="F28" s="78">
        <v>0</v>
      </c>
      <c r="G28" s="78"/>
      <c r="H28" s="93">
        <f t="shared" si="8"/>
        <v>0</v>
      </c>
      <c r="I28" s="98"/>
      <c r="J28" s="100"/>
    </row>
    <row r="29" customHeight="1" spans="1:10">
      <c r="A29" s="94"/>
      <c r="B29" s="95"/>
      <c r="C29" s="96"/>
      <c r="D29" s="96"/>
      <c r="E29" s="78"/>
      <c r="F29" s="78"/>
      <c r="G29" s="78">
        <v>0</v>
      </c>
      <c r="H29" s="93">
        <f t="shared" si="8"/>
        <v>0</v>
      </c>
      <c r="I29" s="98"/>
      <c r="J29" s="100"/>
    </row>
    <row r="30" customHeight="1" spans="1:10">
      <c r="A30" s="94"/>
      <c r="B30" s="95"/>
      <c r="C30" s="96"/>
      <c r="D30" s="96"/>
      <c r="E30" s="78"/>
      <c r="F30" s="78">
        <v>0</v>
      </c>
      <c r="G30" s="78"/>
      <c r="H30" s="93">
        <f t="shared" si="8"/>
        <v>0</v>
      </c>
      <c r="I30" s="98"/>
      <c r="J30" s="100"/>
    </row>
    <row r="31" customHeight="1" spans="1:10">
      <c r="A31" s="94"/>
      <c r="B31" s="95"/>
      <c r="C31" s="96"/>
      <c r="D31" s="96"/>
      <c r="E31" s="78"/>
      <c r="F31" s="78">
        <v>0</v>
      </c>
      <c r="G31" s="78"/>
      <c r="H31" s="93">
        <f t="shared" si="8"/>
        <v>0</v>
      </c>
      <c r="I31" s="98"/>
      <c r="J31" s="100"/>
    </row>
    <row r="32" customHeight="1" spans="1:10">
      <c r="A32" s="94"/>
      <c r="B32" s="95"/>
      <c r="C32" s="96"/>
      <c r="D32" s="96"/>
      <c r="E32" s="78"/>
      <c r="F32" s="78"/>
      <c r="G32" s="78">
        <v>0</v>
      </c>
      <c r="H32" s="93">
        <f t="shared" si="8"/>
        <v>0</v>
      </c>
      <c r="I32" s="98"/>
      <c r="J32" s="100"/>
    </row>
    <row r="33" customHeight="1" spans="1:10">
      <c r="A33" s="94"/>
      <c r="B33" s="95"/>
      <c r="C33" s="96"/>
      <c r="D33" s="96"/>
      <c r="E33" s="78"/>
      <c r="F33" s="78"/>
      <c r="G33" s="78">
        <v>0</v>
      </c>
      <c r="H33" s="93">
        <f t="shared" si="8"/>
        <v>0</v>
      </c>
      <c r="I33" s="98"/>
      <c r="J33" s="100"/>
    </row>
    <row r="34" customHeight="1" spans="1:10">
      <c r="A34" s="94"/>
      <c r="B34" s="95"/>
      <c r="C34" s="96"/>
      <c r="D34" s="96"/>
      <c r="E34" s="78"/>
      <c r="F34" s="78"/>
      <c r="G34" s="78">
        <v>0</v>
      </c>
      <c r="H34" s="93">
        <f t="shared" si="8"/>
        <v>0</v>
      </c>
      <c r="I34" s="98"/>
      <c r="J34" s="100"/>
    </row>
    <row r="35" customHeight="1" spans="1:10">
      <c r="A35" s="94"/>
      <c r="B35" s="95"/>
      <c r="C35" s="96"/>
      <c r="D35" s="96"/>
      <c r="E35" s="78"/>
      <c r="F35" s="78"/>
      <c r="G35" s="78">
        <v>0</v>
      </c>
      <c r="H35" s="93">
        <f t="shared" si="8"/>
        <v>0</v>
      </c>
      <c r="I35" s="98"/>
      <c r="J35" s="100"/>
    </row>
    <row r="36" customHeight="1" spans="1:10">
      <c r="A36" s="94"/>
      <c r="B36" s="95"/>
      <c r="C36" s="96"/>
      <c r="D36" s="96"/>
      <c r="E36" s="78"/>
      <c r="F36" s="78"/>
      <c r="G36" s="78">
        <v>0</v>
      </c>
      <c r="H36" s="93">
        <f t="shared" si="8"/>
        <v>0</v>
      </c>
      <c r="I36" s="98"/>
      <c r="J36" s="100"/>
    </row>
    <row r="37" customHeight="1" spans="1:10">
      <c r="A37" s="86"/>
      <c r="B37" s="87"/>
      <c r="C37" s="88"/>
      <c r="D37" s="88"/>
      <c r="E37" s="78"/>
      <c r="F37" s="78"/>
      <c r="G37" s="78">
        <v>0</v>
      </c>
      <c r="H37" s="93">
        <f t="shared" si="8"/>
        <v>0</v>
      </c>
      <c r="I37" s="98"/>
      <c r="J37" s="100"/>
    </row>
    <row r="38" s="64" customFormat="1" customHeight="1" spans="1:10">
      <c r="A38" s="80"/>
      <c r="B38" s="81" t="s">
        <v>29</v>
      </c>
      <c r="C38" s="82">
        <f>SUM(C25)</f>
        <v>0</v>
      </c>
      <c r="D38" s="82">
        <f>SUM(D25)</f>
        <v>0</v>
      </c>
      <c r="E38" s="82">
        <f>SUM(E25:E37)</f>
        <v>0</v>
      </c>
      <c r="F38" s="82">
        <f ca="1">SUM(E37:F225)</f>
        <v>0</v>
      </c>
      <c r="G38" s="82">
        <f>SUM(G25:G37)</f>
        <v>0</v>
      </c>
      <c r="H38" s="82">
        <f>SUM(H25:H37)</f>
        <v>0</v>
      </c>
      <c r="I38" s="101"/>
      <c r="J38" s="102"/>
    </row>
    <row r="39" customHeight="1" spans="1:10">
      <c r="A39" s="76">
        <v>6</v>
      </c>
      <c r="B39" s="77" t="s">
        <v>30</v>
      </c>
      <c r="C39" s="78">
        <v>0</v>
      </c>
      <c r="D39" s="79"/>
      <c r="E39" s="78">
        <f>C39*D39</f>
        <v>0</v>
      </c>
      <c r="F39" s="78">
        <v>0</v>
      </c>
      <c r="G39" s="78">
        <v>0</v>
      </c>
      <c r="H39" s="78">
        <f t="shared" si="0"/>
        <v>0</v>
      </c>
      <c r="I39" s="98"/>
      <c r="J39" s="99" t="s">
        <v>31</v>
      </c>
    </row>
    <row r="40" customHeight="1" spans="1:10">
      <c r="A40" s="76"/>
      <c r="B40" s="77"/>
      <c r="C40" s="78"/>
      <c r="D40" s="79"/>
      <c r="E40" s="78"/>
      <c r="F40" s="78">
        <v>0</v>
      </c>
      <c r="G40" s="78">
        <v>0</v>
      </c>
      <c r="H40" s="78">
        <f t="shared" si="0"/>
        <v>0</v>
      </c>
      <c r="I40" s="98"/>
      <c r="J40" s="104"/>
    </row>
    <row r="41" customHeight="1" spans="1:10">
      <c r="A41" s="76"/>
      <c r="B41" s="77"/>
      <c r="C41" s="78"/>
      <c r="D41" s="79"/>
      <c r="E41" s="78"/>
      <c r="F41" s="78">
        <v>0</v>
      </c>
      <c r="G41" s="78">
        <v>0</v>
      </c>
      <c r="H41" s="78">
        <f t="shared" si="0"/>
        <v>0</v>
      </c>
      <c r="I41" s="98"/>
      <c r="J41" s="104"/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8"/>
      <c r="J42" s="104"/>
    </row>
    <row r="43" s="64" customFormat="1" customHeight="1" spans="1:10">
      <c r="A43" s="80"/>
      <c r="B43" s="81" t="s">
        <v>32</v>
      </c>
      <c r="C43" s="82">
        <f>SUM(C39)</f>
        <v>0</v>
      </c>
      <c r="D43" s="82">
        <f t="shared" ref="D43:E43" si="9">SUM(D39)</f>
        <v>0</v>
      </c>
      <c r="E43" s="82">
        <f t="shared" si="9"/>
        <v>0</v>
      </c>
      <c r="F43" s="82">
        <f>SUM(F39:F42)</f>
        <v>0</v>
      </c>
      <c r="G43" s="82">
        <f t="shared" ref="G43:H43" si="10">SUM(G39:G42)</f>
        <v>0</v>
      </c>
      <c r="H43" s="82">
        <f t="shared" si="10"/>
        <v>0</v>
      </c>
      <c r="I43" s="101"/>
      <c r="J43" s="105"/>
    </row>
    <row r="44" customHeight="1" spans="1:10">
      <c r="A44" s="76">
        <v>7</v>
      </c>
      <c r="B44" s="77" t="s">
        <v>33</v>
      </c>
      <c r="C44" s="78">
        <v>0</v>
      </c>
      <c r="D44" s="79"/>
      <c r="E44" s="78">
        <f t="shared" si="2"/>
        <v>0</v>
      </c>
      <c r="F44" s="78">
        <v>0</v>
      </c>
      <c r="G44" s="78">
        <v>0</v>
      </c>
      <c r="H44" s="78">
        <f t="shared" si="0"/>
        <v>0</v>
      </c>
      <c r="I44" s="98"/>
      <c r="J44" s="107"/>
    </row>
    <row r="45" customHeight="1" spans="1:10">
      <c r="A45" s="76"/>
      <c r="B45" s="77"/>
      <c r="C45" s="78"/>
      <c r="D45" s="79"/>
      <c r="E45" s="78"/>
      <c r="F45" s="78">
        <v>0</v>
      </c>
      <c r="G45" s="78">
        <v>0</v>
      </c>
      <c r="H45" s="78">
        <f t="shared" si="0"/>
        <v>0</v>
      </c>
      <c r="I45" s="98"/>
      <c r="J45" s="108"/>
    </row>
    <row r="46" customHeight="1" spans="1:10">
      <c r="A46" s="76"/>
      <c r="B46" s="77"/>
      <c r="C46" s="78"/>
      <c r="D46" s="79"/>
      <c r="E46" s="78"/>
      <c r="F46" s="78">
        <v>0</v>
      </c>
      <c r="G46" s="78">
        <v>0</v>
      </c>
      <c r="H46" s="78">
        <f t="shared" si="0"/>
        <v>0</v>
      </c>
      <c r="I46" s="98"/>
      <c r="J46" s="108"/>
    </row>
    <row r="47" customHeight="1" spans="1:10">
      <c r="A47" s="76"/>
      <c r="B47" s="77"/>
      <c r="C47" s="78"/>
      <c r="D47" s="79"/>
      <c r="E47" s="78"/>
      <c r="F47" s="78">
        <v>0</v>
      </c>
      <c r="G47" s="78">
        <v>0</v>
      </c>
      <c r="H47" s="78">
        <f t="shared" si="0"/>
        <v>0</v>
      </c>
      <c r="I47" s="98"/>
      <c r="J47" s="108"/>
    </row>
    <row r="48" s="64" customFormat="1" customHeight="1" spans="1:10">
      <c r="A48" s="80"/>
      <c r="B48" s="81" t="s">
        <v>34</v>
      </c>
      <c r="C48" s="82">
        <f>SUM(C44)</f>
        <v>0</v>
      </c>
      <c r="D48" s="82">
        <f t="shared" ref="D48:E48" si="11">SUM(D44)</f>
        <v>0</v>
      </c>
      <c r="E48" s="82">
        <f t="shared" si="11"/>
        <v>0</v>
      </c>
      <c r="F48" s="82">
        <f>SUM(F44:F47)</f>
        <v>0</v>
      </c>
      <c r="G48" s="82">
        <f t="shared" ref="G48:H48" si="12">SUM(G44:G47)</f>
        <v>0</v>
      </c>
      <c r="H48" s="82">
        <f t="shared" si="12"/>
        <v>0</v>
      </c>
      <c r="I48" s="101"/>
      <c r="J48" s="109"/>
    </row>
    <row r="49" customHeight="1" spans="1:10">
      <c r="A49" s="76">
        <v>8</v>
      </c>
      <c r="B49" s="77" t="s">
        <v>35</v>
      </c>
      <c r="C49" s="78">
        <v>0</v>
      </c>
      <c r="D49" s="79"/>
      <c r="E49" s="78">
        <f t="shared" si="2"/>
        <v>0</v>
      </c>
      <c r="F49" s="78">
        <v>0</v>
      </c>
      <c r="G49" s="78">
        <v>0</v>
      </c>
      <c r="H49" s="78">
        <f t="shared" si="0"/>
        <v>0</v>
      </c>
      <c r="I49" s="98"/>
      <c r="J49" s="103" t="s">
        <v>36</v>
      </c>
    </row>
    <row r="50" customHeight="1" spans="1:10">
      <c r="A50" s="76"/>
      <c r="B50" s="77"/>
      <c r="C50" s="78"/>
      <c r="D50" s="79"/>
      <c r="E50" s="78"/>
      <c r="F50" s="78">
        <v>0</v>
      </c>
      <c r="G50" s="78">
        <v>0</v>
      </c>
      <c r="H50" s="78">
        <f t="shared" si="0"/>
        <v>0</v>
      </c>
      <c r="I50" s="98"/>
      <c r="J50" s="104"/>
    </row>
    <row r="51" s="64" customFormat="1" customHeight="1" spans="1:10">
      <c r="A51" s="80"/>
      <c r="B51" s="81" t="s">
        <v>37</v>
      </c>
      <c r="C51" s="82">
        <f>SUM(C49)</f>
        <v>0</v>
      </c>
      <c r="D51" s="82">
        <f t="shared" ref="D51:E51" si="13">SUM(D49)</f>
        <v>0</v>
      </c>
      <c r="E51" s="82">
        <f t="shared" si="13"/>
        <v>0</v>
      </c>
      <c r="F51" s="82">
        <f>SUM(F49:F50)</f>
        <v>0</v>
      </c>
      <c r="G51" s="82">
        <f t="shared" ref="G51:H51" si="14">SUM(G49:G50)</f>
        <v>0</v>
      </c>
      <c r="H51" s="82">
        <f t="shared" si="14"/>
        <v>0</v>
      </c>
      <c r="I51" s="101"/>
      <c r="J51" s="105"/>
    </row>
    <row r="52" customHeight="1" spans="1:10">
      <c r="A52" s="76">
        <v>9</v>
      </c>
      <c r="B52" s="77" t="s">
        <v>38</v>
      </c>
      <c r="C52" s="78">
        <v>0</v>
      </c>
      <c r="D52" s="79"/>
      <c r="E52" s="78">
        <f t="shared" si="2"/>
        <v>0</v>
      </c>
      <c r="F52" s="78">
        <v>0</v>
      </c>
      <c r="G52" s="78">
        <v>0</v>
      </c>
      <c r="H52" s="78">
        <f t="shared" si="0"/>
        <v>0</v>
      </c>
      <c r="I52" s="98"/>
      <c r="J52" s="99" t="s">
        <v>39</v>
      </c>
    </row>
    <row r="53" customHeight="1" spans="1:10">
      <c r="A53" s="76"/>
      <c r="B53" s="77"/>
      <c r="C53" s="78"/>
      <c r="D53" s="79"/>
      <c r="E53" s="78"/>
      <c r="F53" s="78">
        <v>0</v>
      </c>
      <c r="G53" s="78">
        <v>0</v>
      </c>
      <c r="H53" s="78">
        <f t="shared" si="0"/>
        <v>0</v>
      </c>
      <c r="I53" s="98"/>
      <c r="J53" s="100"/>
    </row>
    <row r="54" customHeight="1" spans="1:10">
      <c r="A54" s="76"/>
      <c r="B54" s="77"/>
      <c r="C54" s="78"/>
      <c r="D54" s="79"/>
      <c r="E54" s="78"/>
      <c r="F54" s="78">
        <v>0</v>
      </c>
      <c r="G54" s="78">
        <v>0</v>
      </c>
      <c r="H54" s="78">
        <f t="shared" si="0"/>
        <v>0</v>
      </c>
      <c r="I54" s="98"/>
      <c r="J54" s="100"/>
    </row>
    <row r="55" s="64" customFormat="1" customHeight="1" spans="1:10">
      <c r="A55" s="80"/>
      <c r="B55" s="81" t="s">
        <v>40</v>
      </c>
      <c r="C55" s="82">
        <f>SUM(C52)</f>
        <v>0</v>
      </c>
      <c r="D55" s="82">
        <f t="shared" ref="D55:E55" si="15">SUM(D52)</f>
        <v>0</v>
      </c>
      <c r="E55" s="82">
        <f t="shared" si="15"/>
        <v>0</v>
      </c>
      <c r="F55" s="82">
        <f>SUM(F52:F54)</f>
        <v>0</v>
      </c>
      <c r="G55" s="82">
        <f t="shared" ref="G55:H55" si="16">SUM(G52:G54)</f>
        <v>0</v>
      </c>
      <c r="H55" s="82">
        <f t="shared" si="16"/>
        <v>0</v>
      </c>
      <c r="I55" s="101"/>
      <c r="J55" s="102"/>
    </row>
    <row r="56" s="65" customFormat="1" customHeight="1" spans="1:10">
      <c r="A56" s="83">
        <v>10</v>
      </c>
      <c r="B56" s="77" t="s">
        <v>41</v>
      </c>
      <c r="C56" s="78">
        <v>70000</v>
      </c>
      <c r="D56" s="79">
        <v>1</v>
      </c>
      <c r="E56" s="78">
        <f t="shared" si="2"/>
        <v>70000</v>
      </c>
      <c r="F56" s="91"/>
      <c r="G56" s="91">
        <v>0</v>
      </c>
      <c r="H56" s="91">
        <f t="shared" si="0"/>
        <v>0</v>
      </c>
      <c r="I56" s="106"/>
      <c r="J56" s="107"/>
    </row>
    <row r="57" customHeight="1" spans="1:10">
      <c r="A57" s="94"/>
      <c r="B57" s="77"/>
      <c r="C57" s="78"/>
      <c r="D57" s="79"/>
      <c r="E57" s="78"/>
      <c r="F57" s="78">
        <v>0</v>
      </c>
      <c r="G57" s="78">
        <v>0</v>
      </c>
      <c r="H57" s="78">
        <f t="shared" ref="H57:H62" si="17">F57+G57</f>
        <v>0</v>
      </c>
      <c r="I57" s="98"/>
      <c r="J57" s="108"/>
    </row>
    <row r="58" customHeight="1" spans="1:10">
      <c r="A58" s="94"/>
      <c r="B58" s="77"/>
      <c r="C58" s="78"/>
      <c r="D58" s="79"/>
      <c r="E58" s="78"/>
      <c r="F58" s="78">
        <v>0</v>
      </c>
      <c r="G58" s="78">
        <v>0</v>
      </c>
      <c r="H58" s="78">
        <f t="shared" si="17"/>
        <v>0</v>
      </c>
      <c r="I58" s="98"/>
      <c r="J58" s="108"/>
    </row>
    <row r="59" customHeight="1" spans="1:10">
      <c r="A59" s="94"/>
      <c r="B59" s="77"/>
      <c r="C59" s="78"/>
      <c r="D59" s="79"/>
      <c r="E59" s="78"/>
      <c r="F59" s="78">
        <v>0</v>
      </c>
      <c r="G59" s="78">
        <v>0</v>
      </c>
      <c r="H59" s="78">
        <f t="shared" si="17"/>
        <v>0</v>
      </c>
      <c r="I59" s="98"/>
      <c r="J59" s="108"/>
    </row>
    <row r="60" customHeight="1" spans="1:10">
      <c r="A60" s="94"/>
      <c r="B60" s="77"/>
      <c r="C60" s="78"/>
      <c r="D60" s="79"/>
      <c r="E60" s="78"/>
      <c r="F60" s="78">
        <v>0</v>
      </c>
      <c r="G60" s="78">
        <v>0</v>
      </c>
      <c r="H60" s="78">
        <f t="shared" si="17"/>
        <v>0</v>
      </c>
      <c r="I60" s="98"/>
      <c r="J60" s="108"/>
    </row>
    <row r="61" customHeight="1" spans="1:10">
      <c r="A61" s="94"/>
      <c r="B61" s="77"/>
      <c r="C61" s="78"/>
      <c r="D61" s="79"/>
      <c r="E61" s="78"/>
      <c r="F61" s="78">
        <v>0</v>
      </c>
      <c r="G61" s="78">
        <v>0</v>
      </c>
      <c r="H61" s="78">
        <f t="shared" si="17"/>
        <v>0</v>
      </c>
      <c r="I61" s="98"/>
      <c r="J61" s="108"/>
    </row>
    <row r="62" customHeight="1" spans="1:10">
      <c r="A62" s="86"/>
      <c r="B62" s="77"/>
      <c r="C62" s="78"/>
      <c r="D62" s="79"/>
      <c r="E62" s="78"/>
      <c r="F62" s="78">
        <v>0</v>
      </c>
      <c r="G62" s="78">
        <v>0</v>
      </c>
      <c r="H62" s="78">
        <f t="shared" si="17"/>
        <v>0</v>
      </c>
      <c r="I62" s="98"/>
      <c r="J62" s="108"/>
    </row>
    <row r="63" s="64" customFormat="1" customHeight="1" spans="1:10">
      <c r="A63" s="80"/>
      <c r="B63" s="81" t="s">
        <v>42</v>
      </c>
      <c r="C63" s="82">
        <f>SUM(C56)</f>
        <v>70000</v>
      </c>
      <c r="D63" s="82">
        <f t="shared" ref="D63:E63" si="18">SUM(D56)</f>
        <v>1</v>
      </c>
      <c r="E63" s="82">
        <f t="shared" si="18"/>
        <v>70000</v>
      </c>
      <c r="F63" s="82">
        <f>SUM(F56:F62)</f>
        <v>0</v>
      </c>
      <c r="G63" s="82">
        <f t="shared" ref="G63:H63" si="19">SUM(G56:G62)</f>
        <v>0</v>
      </c>
      <c r="H63" s="82">
        <f t="shared" si="19"/>
        <v>0</v>
      </c>
      <c r="I63" s="101"/>
      <c r="J63" s="109"/>
    </row>
    <row r="64" customHeight="1" spans="1:10">
      <c r="A64" s="80"/>
      <c r="B64" s="81" t="s">
        <v>43</v>
      </c>
      <c r="C64" s="82">
        <f t="shared" ref="C64:H64" si="20">SUM(C63,C55,C51,C48,C43,C38,C24,C21,C16,C13)</f>
        <v>70000</v>
      </c>
      <c r="D64" s="82">
        <f t="shared" si="20"/>
        <v>1</v>
      </c>
      <c r="E64" s="82">
        <f t="shared" si="20"/>
        <v>70000</v>
      </c>
      <c r="F64" s="82">
        <f ca="1" t="shared" si="20"/>
        <v>0</v>
      </c>
      <c r="G64" s="82">
        <f t="shared" si="20"/>
        <v>0</v>
      </c>
      <c r="H64" s="82">
        <f t="shared" si="20"/>
        <v>0</v>
      </c>
      <c r="I64" s="101"/>
      <c r="J64" s="110"/>
    </row>
    <row r="68" customHeight="1" spans="1:9">
      <c r="A68" s="111" t="s">
        <v>44</v>
      </c>
      <c r="B68" s="112"/>
      <c r="C68" s="113" t="s">
        <v>45</v>
      </c>
      <c r="D68" s="113"/>
      <c r="E68" s="113" t="s">
        <v>46</v>
      </c>
      <c r="F68" s="113"/>
      <c r="G68" s="113" t="s">
        <v>47</v>
      </c>
      <c r="H68" s="113"/>
      <c r="I68" s="119" t="s">
        <v>48</v>
      </c>
    </row>
    <row r="69" customHeight="1" spans="1:9">
      <c r="A69" s="114">
        <f>E64</f>
        <v>70000</v>
      </c>
      <c r="B69" s="115"/>
      <c r="C69" s="115">
        <f>H64</f>
        <v>0</v>
      </c>
      <c r="D69" s="115"/>
      <c r="E69" s="115"/>
      <c r="F69" s="115"/>
      <c r="G69" s="115">
        <f>G64</f>
        <v>0</v>
      </c>
      <c r="H69" s="115"/>
      <c r="I69" s="120">
        <f>A69-C69</f>
        <v>70000</v>
      </c>
    </row>
    <row r="71" customHeight="1" spans="1:9">
      <c r="A71" s="116" t="s">
        <v>49</v>
      </c>
      <c r="B71" s="117" t="s">
        <v>50</v>
      </c>
      <c r="C71" s="118" t="s">
        <v>51</v>
      </c>
      <c r="D71" s="116"/>
      <c r="E71" s="116" t="s">
        <v>52</v>
      </c>
      <c r="F71" s="116"/>
      <c r="G71" s="116" t="s">
        <v>53</v>
      </c>
      <c r="H71" s="116"/>
      <c r="I71" s="117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0"/>
    <mergeCell ref="A22:A23"/>
    <mergeCell ref="A25:A37"/>
    <mergeCell ref="A39:A42"/>
    <mergeCell ref="A44:A47"/>
    <mergeCell ref="A49:A50"/>
    <mergeCell ref="A52:A54"/>
    <mergeCell ref="A56:A62"/>
    <mergeCell ref="B6:B7"/>
    <mergeCell ref="B8:B12"/>
    <mergeCell ref="B14:B15"/>
    <mergeCell ref="B17:B20"/>
    <mergeCell ref="B22:B23"/>
    <mergeCell ref="B25:B37"/>
    <mergeCell ref="B39:B42"/>
    <mergeCell ref="B44:B47"/>
    <mergeCell ref="B49:B50"/>
    <mergeCell ref="B52:B54"/>
    <mergeCell ref="B56:B62"/>
    <mergeCell ref="C8:C12"/>
    <mergeCell ref="C14:C15"/>
    <mergeCell ref="C17:C20"/>
    <mergeCell ref="C22:C23"/>
    <mergeCell ref="C25:C37"/>
    <mergeCell ref="C39:C42"/>
    <mergeCell ref="C44:C47"/>
    <mergeCell ref="C49:C50"/>
    <mergeCell ref="C52:C54"/>
    <mergeCell ref="C56:C62"/>
    <mergeCell ref="D8:D12"/>
    <mergeCell ref="D14:D15"/>
    <mergeCell ref="D17:D20"/>
    <mergeCell ref="D22:D23"/>
    <mergeCell ref="D25:D37"/>
    <mergeCell ref="D39:D42"/>
    <mergeCell ref="D44:D47"/>
    <mergeCell ref="D49:D50"/>
    <mergeCell ref="D52:D54"/>
    <mergeCell ref="D56:D62"/>
    <mergeCell ref="E8:E12"/>
    <mergeCell ref="E14:E15"/>
    <mergeCell ref="E17:E20"/>
    <mergeCell ref="E22:E23"/>
    <mergeCell ref="E25:E37"/>
    <mergeCell ref="E39:E42"/>
    <mergeCell ref="E44:E47"/>
    <mergeCell ref="E49:E50"/>
    <mergeCell ref="E52:E54"/>
    <mergeCell ref="E56:E62"/>
    <mergeCell ref="J4:J5"/>
    <mergeCell ref="J6:J7"/>
    <mergeCell ref="J8:J13"/>
    <mergeCell ref="J14:J16"/>
    <mergeCell ref="J17:J21"/>
    <mergeCell ref="J22:J24"/>
    <mergeCell ref="J25:J38"/>
    <mergeCell ref="J39:J43"/>
    <mergeCell ref="J44:J48"/>
    <mergeCell ref="J49:J51"/>
    <mergeCell ref="J52:J55"/>
    <mergeCell ref="J56:J63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8"/>
  <sheetViews>
    <sheetView view="pageBreakPreview" zoomScaleNormal="100" zoomScaleSheetLayoutView="100" topLeftCell="A28" workbookViewId="0">
      <selection activeCell="N44" sqref="N44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9.8333333333333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54</v>
      </c>
      <c r="C3" s="3"/>
      <c r="D3" s="3"/>
      <c r="E3" s="3"/>
      <c r="F3" s="3"/>
      <c r="G3" s="3"/>
      <c r="H3" s="3"/>
      <c r="I3" s="3"/>
      <c r="J3" s="3"/>
      <c r="K3" s="3"/>
    </row>
    <row r="4" ht="20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" customHeight="1" spans="2:11">
      <c r="B5" s="5"/>
      <c r="C5" s="6"/>
      <c r="D5" s="7" t="s">
        <v>55</v>
      </c>
      <c r="E5" s="7"/>
      <c r="F5" s="8" t="s">
        <v>56</v>
      </c>
      <c r="G5" s="8"/>
      <c r="H5" s="7" t="s">
        <v>57</v>
      </c>
      <c r="I5" s="6"/>
      <c r="J5" s="8" t="s">
        <v>58</v>
      </c>
      <c r="K5" s="43"/>
    </row>
    <row r="6" ht="20" customHeight="1" spans="2:11">
      <c r="B6" s="9"/>
      <c r="C6" s="10"/>
      <c r="D6" s="11" t="s">
        <v>59</v>
      </c>
      <c r="E6" s="11"/>
      <c r="F6" s="12" t="s">
        <v>60</v>
      </c>
      <c r="G6" s="12"/>
      <c r="H6" s="11" t="s">
        <v>61</v>
      </c>
      <c r="I6" s="10"/>
      <c r="J6" s="12" t="s">
        <v>62</v>
      </c>
      <c r="K6" s="44"/>
    </row>
    <row r="7" ht="20" customHeight="1" spans="2:11">
      <c r="B7" s="9"/>
      <c r="C7" s="10"/>
      <c r="D7" s="11" t="s">
        <v>63</v>
      </c>
      <c r="E7" s="11"/>
      <c r="F7" s="12" t="s">
        <v>64</v>
      </c>
      <c r="G7" s="12"/>
      <c r="H7" s="11" t="s">
        <v>65</v>
      </c>
      <c r="I7" s="45"/>
      <c r="J7" s="46" t="s">
        <v>66</v>
      </c>
      <c r="K7" s="44"/>
    </row>
    <row r="8" ht="20" customHeight="1" spans="2:11">
      <c r="B8" s="13"/>
      <c r="C8" s="14"/>
      <c r="D8" s="15"/>
      <c r="E8" s="15"/>
      <c r="F8" s="16"/>
      <c r="G8" s="16"/>
      <c r="H8" s="15" t="s">
        <v>67</v>
      </c>
      <c r="I8" s="47"/>
      <c r="J8" s="16" t="s">
        <v>68</v>
      </c>
      <c r="K8" s="48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" customHeight="1" spans="2:11">
      <c r="B11" s="23">
        <v>1</v>
      </c>
      <c r="C11" s="24"/>
      <c r="D11" s="25" t="s">
        <v>75</v>
      </c>
      <c r="E11" s="26" t="s">
        <v>76</v>
      </c>
      <c r="F11" s="27"/>
      <c r="G11" s="28"/>
      <c r="H11" s="28"/>
      <c r="I11" s="49"/>
      <c r="J11" s="50"/>
      <c r="K11" s="51"/>
    </row>
    <row r="12" ht="20" customHeight="1" spans="2:11">
      <c r="B12" s="23"/>
      <c r="C12" s="24"/>
      <c r="D12" s="29"/>
      <c r="E12" s="30"/>
      <c r="F12" s="31"/>
      <c r="G12" s="28"/>
      <c r="H12" s="28"/>
      <c r="I12" s="49"/>
      <c r="J12" s="50"/>
      <c r="K12" s="51"/>
    </row>
    <row r="13" ht="20" customHeight="1" spans="2:11">
      <c r="B13" s="23"/>
      <c r="C13" s="24"/>
      <c r="D13" s="29"/>
      <c r="E13" s="30"/>
      <c r="F13" s="31"/>
      <c r="G13" s="28"/>
      <c r="H13" s="28"/>
      <c r="I13" s="49"/>
      <c r="J13" s="50"/>
      <c r="K13" s="51"/>
    </row>
    <row r="14" ht="20" customHeight="1" spans="2:11">
      <c r="B14" s="23"/>
      <c r="C14" s="24"/>
      <c r="D14" s="29"/>
      <c r="E14" s="32"/>
      <c r="F14" s="33"/>
      <c r="G14" s="28"/>
      <c r="H14" s="28"/>
      <c r="I14" s="49"/>
      <c r="J14" s="50"/>
      <c r="K14" s="51"/>
    </row>
    <row r="15" ht="20" customHeight="1" spans="2:11">
      <c r="B15" s="23">
        <v>2</v>
      </c>
      <c r="C15" s="24"/>
      <c r="D15" s="29"/>
      <c r="E15" s="26" t="s">
        <v>77</v>
      </c>
      <c r="F15" s="27"/>
      <c r="G15" s="28">
        <v>109.35</v>
      </c>
      <c r="H15" s="28">
        <v>109.35</v>
      </c>
      <c r="I15" s="49"/>
      <c r="J15" s="50"/>
      <c r="K15" s="51" t="s">
        <v>78</v>
      </c>
    </row>
    <row r="16" ht="20" customHeight="1" spans="2:11">
      <c r="B16" s="23"/>
      <c r="C16" s="24"/>
      <c r="D16" s="29"/>
      <c r="E16" s="30"/>
      <c r="F16" s="31"/>
      <c r="G16" s="28">
        <v>342.92</v>
      </c>
      <c r="H16" s="28">
        <v>278.92</v>
      </c>
      <c r="I16" s="49"/>
      <c r="J16" s="50">
        <f>G16-H16</f>
        <v>64</v>
      </c>
      <c r="K16" s="51" t="s">
        <v>78</v>
      </c>
    </row>
    <row r="17" ht="20" customHeight="1" spans="2:11">
      <c r="B17" s="23"/>
      <c r="C17" s="24"/>
      <c r="D17" s="29"/>
      <c r="E17" s="30"/>
      <c r="F17" s="31"/>
      <c r="G17" s="28">
        <v>96.12</v>
      </c>
      <c r="H17" s="28">
        <v>96.12</v>
      </c>
      <c r="I17" s="49"/>
      <c r="J17" s="50"/>
      <c r="K17" s="51" t="s">
        <v>78</v>
      </c>
    </row>
    <row r="18" ht="20" customHeight="1" spans="2:11">
      <c r="B18" s="23"/>
      <c r="C18" s="24"/>
      <c r="D18" s="29"/>
      <c r="E18" s="30"/>
      <c r="F18" s="31"/>
      <c r="G18" s="28">
        <v>38</v>
      </c>
      <c r="H18" s="28">
        <v>38</v>
      </c>
      <c r="I18" s="49"/>
      <c r="J18" s="50"/>
      <c r="K18" s="51" t="s">
        <v>79</v>
      </c>
    </row>
    <row r="19" ht="20" customHeight="1" spans="2:11">
      <c r="B19" s="23"/>
      <c r="C19" s="24"/>
      <c r="D19" s="29"/>
      <c r="E19" s="30"/>
      <c r="F19" s="31"/>
      <c r="G19" s="28">
        <v>42</v>
      </c>
      <c r="H19" s="28">
        <v>42</v>
      </c>
      <c r="I19" s="49"/>
      <c r="J19" s="50"/>
      <c r="K19" s="51" t="s">
        <v>80</v>
      </c>
    </row>
    <row r="20" ht="20" customHeight="1" spans="2:11">
      <c r="B20" s="23"/>
      <c r="C20" s="24"/>
      <c r="D20" s="29"/>
      <c r="E20" s="30"/>
      <c r="F20" s="31"/>
      <c r="G20" s="34">
        <v>145.16</v>
      </c>
      <c r="H20" s="34">
        <v>145.16</v>
      </c>
      <c r="I20" s="52"/>
      <c r="J20" s="53"/>
      <c r="K20" s="54" t="s">
        <v>81</v>
      </c>
    </row>
    <row r="21" ht="20" customHeight="1" spans="2:11">
      <c r="B21" s="23"/>
      <c r="C21" s="24"/>
      <c r="D21" s="29"/>
      <c r="E21" s="30"/>
      <c r="F21" s="31"/>
      <c r="G21" s="34">
        <v>53</v>
      </c>
      <c r="H21" s="34">
        <v>53</v>
      </c>
      <c r="I21" s="52"/>
      <c r="J21" s="53"/>
      <c r="K21" s="54" t="s">
        <v>82</v>
      </c>
    </row>
    <row r="22" ht="20" customHeight="1" spans="2:11">
      <c r="B22" s="23"/>
      <c r="C22" s="24"/>
      <c r="D22" s="29"/>
      <c r="E22" s="30"/>
      <c r="F22" s="31"/>
      <c r="G22" s="34">
        <v>57</v>
      </c>
      <c r="H22" s="34">
        <v>57</v>
      </c>
      <c r="I22" s="52"/>
      <c r="J22" s="53"/>
      <c r="K22" s="54" t="s">
        <v>83</v>
      </c>
    </row>
    <row r="23" ht="20" customHeight="1" spans="2:11">
      <c r="B23" s="23"/>
      <c r="C23" s="24"/>
      <c r="D23" s="29"/>
      <c r="E23" s="30"/>
      <c r="F23" s="31"/>
      <c r="G23" s="34">
        <v>58</v>
      </c>
      <c r="H23" s="34">
        <v>58</v>
      </c>
      <c r="I23" s="52"/>
      <c r="J23" s="53"/>
      <c r="K23" s="54" t="s">
        <v>84</v>
      </c>
    </row>
    <row r="24" ht="20" customHeight="1" spans="2:11">
      <c r="B24" s="23"/>
      <c r="C24" s="24"/>
      <c r="D24" s="29"/>
      <c r="E24" s="30"/>
      <c r="F24" s="31"/>
      <c r="G24" s="28">
        <v>5</v>
      </c>
      <c r="H24" s="28">
        <v>5</v>
      </c>
      <c r="I24" s="49"/>
      <c r="J24" s="50"/>
      <c r="K24" s="51" t="s">
        <v>85</v>
      </c>
    </row>
    <row r="25" ht="20" customHeight="1" spans="2:11">
      <c r="B25" s="23"/>
      <c r="C25" s="24"/>
      <c r="D25" s="29"/>
      <c r="E25" s="30"/>
      <c r="F25" s="31"/>
      <c r="G25" s="28">
        <v>660</v>
      </c>
      <c r="H25" s="28">
        <v>0</v>
      </c>
      <c r="I25" s="49"/>
      <c r="J25" s="50">
        <v>660</v>
      </c>
      <c r="K25" s="51" t="s">
        <v>86</v>
      </c>
    </row>
    <row r="26" ht="20" customHeight="1" spans="2:11">
      <c r="B26" s="23"/>
      <c r="C26" s="24"/>
      <c r="D26" s="29"/>
      <c r="E26" s="32"/>
      <c r="F26" s="33"/>
      <c r="G26" s="28"/>
      <c r="H26" s="28"/>
      <c r="I26" s="49"/>
      <c r="J26" s="50"/>
      <c r="K26" s="51"/>
    </row>
    <row r="27" ht="20" customHeight="1" spans="2:11">
      <c r="B27" s="23">
        <v>3</v>
      </c>
      <c r="C27" s="24"/>
      <c r="D27" s="29"/>
      <c r="E27" s="26" t="s">
        <v>87</v>
      </c>
      <c r="F27" s="27"/>
      <c r="G27" s="28">
        <v>1320</v>
      </c>
      <c r="H27" s="28">
        <v>1320</v>
      </c>
      <c r="I27" s="49"/>
      <c r="J27" s="50"/>
      <c r="K27" s="51" t="s">
        <v>88</v>
      </c>
    </row>
    <row r="28" ht="20" customHeight="1" spans="2:11">
      <c r="B28" s="23"/>
      <c r="C28" s="24"/>
      <c r="D28" s="29"/>
      <c r="E28" s="32"/>
      <c r="F28" s="33"/>
      <c r="G28" s="28"/>
      <c r="H28" s="28"/>
      <c r="I28" s="49"/>
      <c r="J28" s="50"/>
      <c r="K28" s="51"/>
    </row>
    <row r="29" ht="20" customHeight="1" spans="2:11">
      <c r="B29" s="23"/>
      <c r="C29" s="24"/>
      <c r="D29" s="29"/>
      <c r="E29" s="26" t="s">
        <v>89</v>
      </c>
      <c r="F29" s="27"/>
      <c r="G29" s="28">
        <v>39.5</v>
      </c>
      <c r="H29" s="28">
        <v>39.5</v>
      </c>
      <c r="I29" s="49"/>
      <c r="J29" s="50"/>
      <c r="K29" s="51" t="s">
        <v>90</v>
      </c>
    </row>
    <row r="30" ht="20" customHeight="1" spans="2:11">
      <c r="B30" s="23"/>
      <c r="C30" s="24"/>
      <c r="D30" s="29"/>
      <c r="E30" s="30"/>
      <c r="F30" s="31"/>
      <c r="G30" s="28">
        <v>276</v>
      </c>
      <c r="H30" s="28">
        <v>276</v>
      </c>
      <c r="I30" s="49"/>
      <c r="J30" s="50"/>
      <c r="K30" s="51" t="s">
        <v>91</v>
      </c>
    </row>
    <row r="31" ht="20" customHeight="1" spans="2:11">
      <c r="B31" s="23"/>
      <c r="C31" s="24"/>
      <c r="D31" s="29"/>
      <c r="E31" s="30"/>
      <c r="F31" s="31"/>
      <c r="G31" s="28">
        <v>231</v>
      </c>
      <c r="H31" s="28">
        <v>231</v>
      </c>
      <c r="I31" s="49"/>
      <c r="J31" s="50"/>
      <c r="K31" s="51" t="s">
        <v>92</v>
      </c>
    </row>
    <row r="32" ht="20" customHeight="1" spans="2:11">
      <c r="B32" s="23"/>
      <c r="C32" s="24"/>
      <c r="D32" s="29"/>
      <c r="E32" s="30"/>
      <c r="F32" s="31"/>
      <c r="G32" s="28">
        <v>529</v>
      </c>
      <c r="H32" s="28">
        <v>529</v>
      </c>
      <c r="I32" s="49"/>
      <c r="J32" s="50"/>
      <c r="K32" s="51" t="s">
        <v>93</v>
      </c>
    </row>
    <row r="33" ht="20" customHeight="1" spans="2:11">
      <c r="B33" s="23"/>
      <c r="C33" s="24"/>
      <c r="D33" s="29"/>
      <c r="E33" s="30"/>
      <c r="F33" s="31"/>
      <c r="G33" s="28">
        <v>467</v>
      </c>
      <c r="H33" s="28">
        <v>467</v>
      </c>
      <c r="I33" s="49"/>
      <c r="J33" s="50"/>
      <c r="K33" s="51" t="s">
        <v>94</v>
      </c>
    </row>
    <row r="34" ht="20" customHeight="1" spans="2:11">
      <c r="B34" s="23"/>
      <c r="C34" s="24"/>
      <c r="D34" s="29"/>
      <c r="E34" s="30"/>
      <c r="F34" s="31"/>
      <c r="G34" s="28">
        <v>260</v>
      </c>
      <c r="H34" s="28">
        <v>260</v>
      </c>
      <c r="I34" s="49"/>
      <c r="J34" s="50"/>
      <c r="K34" s="51" t="s">
        <v>95</v>
      </c>
    </row>
    <row r="35" ht="20" customHeight="1" spans="2:11">
      <c r="B35" s="23"/>
      <c r="C35" s="24"/>
      <c r="D35" s="29"/>
      <c r="E35" s="30"/>
      <c r="F35" s="31"/>
      <c r="G35" s="34">
        <v>65</v>
      </c>
      <c r="H35" s="34">
        <v>65</v>
      </c>
      <c r="I35" s="52"/>
      <c r="J35" s="53"/>
      <c r="K35" s="54" t="s">
        <v>96</v>
      </c>
    </row>
    <row r="36" ht="20" customHeight="1" spans="2:11">
      <c r="B36" s="23"/>
      <c r="C36" s="24"/>
      <c r="D36" s="29"/>
      <c r="E36" s="30"/>
      <c r="F36" s="31"/>
      <c r="G36" s="34">
        <v>142</v>
      </c>
      <c r="H36" s="34">
        <v>0</v>
      </c>
      <c r="I36" s="52"/>
      <c r="J36" s="53">
        <v>142</v>
      </c>
      <c r="K36" s="54" t="s">
        <v>97</v>
      </c>
    </row>
    <row r="37" ht="20" customHeight="1" spans="2:11">
      <c r="B37" s="23"/>
      <c r="C37" s="24"/>
      <c r="D37" s="29"/>
      <c r="E37" s="30"/>
      <c r="F37" s="31"/>
      <c r="G37" s="34">
        <v>90</v>
      </c>
      <c r="H37" s="34">
        <v>0</v>
      </c>
      <c r="I37" s="52"/>
      <c r="J37" s="53">
        <v>90</v>
      </c>
      <c r="K37" s="54" t="s">
        <v>98</v>
      </c>
    </row>
    <row r="38" ht="20" customHeight="1" spans="2:11">
      <c r="B38" s="23"/>
      <c r="C38" s="24"/>
      <c r="D38" s="29"/>
      <c r="E38" s="30"/>
      <c r="F38" s="31"/>
      <c r="G38" s="28">
        <v>384.1</v>
      </c>
      <c r="H38" s="28">
        <v>384.1</v>
      </c>
      <c r="I38" s="49"/>
      <c r="J38" s="50"/>
      <c r="K38" s="51" t="s">
        <v>99</v>
      </c>
    </row>
    <row r="39" ht="20" customHeight="1" spans="2:11">
      <c r="B39" s="23"/>
      <c r="C39" s="24"/>
      <c r="D39" s="29"/>
      <c r="E39" s="30"/>
      <c r="F39" s="31"/>
      <c r="G39" s="28">
        <v>405.6</v>
      </c>
      <c r="H39" s="28">
        <v>405.6</v>
      </c>
      <c r="I39" s="49"/>
      <c r="J39" s="50"/>
      <c r="K39" s="51" t="s">
        <v>100</v>
      </c>
    </row>
    <row r="40" ht="20" customHeight="1" spans="2:11">
      <c r="B40" s="23"/>
      <c r="C40" s="24"/>
      <c r="D40" s="29"/>
      <c r="E40" s="30"/>
      <c r="F40" s="31"/>
      <c r="G40" s="28">
        <v>394</v>
      </c>
      <c r="H40" s="28">
        <v>394</v>
      </c>
      <c r="I40" s="49"/>
      <c r="J40" s="50"/>
      <c r="K40" s="51" t="s">
        <v>101</v>
      </c>
    </row>
    <row r="41" ht="20" customHeight="1" spans="2:11">
      <c r="B41" s="23"/>
      <c r="C41" s="24"/>
      <c r="D41" s="29"/>
      <c r="E41" s="30"/>
      <c r="F41" s="31"/>
      <c r="G41" s="28">
        <v>78.5</v>
      </c>
      <c r="H41" s="28">
        <v>0</v>
      </c>
      <c r="I41" s="49"/>
      <c r="J41" s="50">
        <v>78.5</v>
      </c>
      <c r="K41" s="55" t="s">
        <v>102</v>
      </c>
    </row>
    <row r="42" ht="20" customHeight="1" spans="2:11">
      <c r="B42" s="23">
        <v>4</v>
      </c>
      <c r="C42" s="24"/>
      <c r="D42" s="29"/>
      <c r="E42" s="32"/>
      <c r="F42" s="33"/>
      <c r="G42" s="28">
        <v>130</v>
      </c>
      <c r="H42" s="28">
        <v>0</v>
      </c>
      <c r="I42" s="49">
        <v>130</v>
      </c>
      <c r="J42" s="50"/>
      <c r="K42" s="51" t="s">
        <v>103</v>
      </c>
    </row>
    <row r="43" ht="20" customHeight="1" spans="2:11">
      <c r="B43" s="23">
        <v>5</v>
      </c>
      <c r="C43" s="24"/>
      <c r="D43" s="25" t="s">
        <v>104</v>
      </c>
      <c r="E43" s="35" t="s">
        <v>105</v>
      </c>
      <c r="F43" s="35"/>
      <c r="G43" s="28">
        <v>30</v>
      </c>
      <c r="H43" s="28">
        <v>30</v>
      </c>
      <c r="I43" s="49"/>
      <c r="J43" s="50"/>
      <c r="K43" s="51" t="s">
        <v>106</v>
      </c>
    </row>
    <row r="44" ht="20" customHeight="1" spans="2:11">
      <c r="B44" s="23">
        <v>6</v>
      </c>
      <c r="C44" s="24"/>
      <c r="D44" s="29"/>
      <c r="E44" s="35" t="s">
        <v>107</v>
      </c>
      <c r="F44" s="35"/>
      <c r="G44" s="28">
        <v>240</v>
      </c>
      <c r="H44" s="28">
        <v>240</v>
      </c>
      <c r="I44" s="49"/>
      <c r="J44" s="50"/>
      <c r="K44" s="51" t="s">
        <v>106</v>
      </c>
    </row>
    <row r="45" ht="20" customHeight="1" spans="2:11">
      <c r="B45" s="23">
        <v>7</v>
      </c>
      <c r="C45" s="24"/>
      <c r="D45" s="36"/>
      <c r="E45" s="35"/>
      <c r="F45" s="35"/>
      <c r="G45" s="28"/>
      <c r="H45" s="28"/>
      <c r="I45" s="49"/>
      <c r="J45" s="50"/>
      <c r="K45" s="51"/>
    </row>
    <row r="46" ht="20" customHeight="1" spans="2:11">
      <c r="B46" s="20" t="s">
        <v>43</v>
      </c>
      <c r="C46" s="37"/>
      <c r="D46" s="37"/>
      <c r="E46" s="37"/>
      <c r="F46" s="21"/>
      <c r="G46" s="38">
        <f>SUM(G11:G45)</f>
        <v>6688.25</v>
      </c>
      <c r="H46" s="38">
        <f>SUM(H11:H45)</f>
        <v>5523.75</v>
      </c>
      <c r="I46" s="56">
        <f>SUM(I11:J45)</f>
        <v>1164.5</v>
      </c>
      <c r="J46" s="57"/>
      <c r="K46" s="58"/>
    </row>
    <row r="47" ht="20" customHeight="1" spans="2:11">
      <c r="B47" s="17"/>
      <c r="C47" s="17"/>
      <c r="D47" s="17"/>
      <c r="E47" s="17"/>
      <c r="F47" s="17"/>
      <c r="G47" s="17"/>
      <c r="H47" s="17"/>
      <c r="I47" s="17"/>
      <c r="J47" s="59"/>
      <c r="K47" s="17"/>
    </row>
    <row r="48" ht="20" customHeight="1" spans="2:11">
      <c r="B48" s="22" t="s">
        <v>72</v>
      </c>
      <c r="C48" s="22"/>
      <c r="D48" s="22"/>
      <c r="E48" s="22"/>
      <c r="F48" s="22"/>
      <c r="G48" s="22" t="s">
        <v>108</v>
      </c>
      <c r="H48" s="22"/>
      <c r="I48" s="22"/>
      <c r="J48" s="22"/>
      <c r="K48" s="22" t="s">
        <v>109</v>
      </c>
    </row>
    <row r="49" ht="20" customHeight="1" spans="2:11">
      <c r="B49" s="39">
        <f>H46</f>
        <v>5523.75</v>
      </c>
      <c r="C49" s="39"/>
      <c r="D49" s="39"/>
      <c r="E49" s="39"/>
      <c r="F49" s="39"/>
      <c r="G49" s="39">
        <f>I46</f>
        <v>1164.5</v>
      </c>
      <c r="H49" s="39"/>
      <c r="I49" s="39"/>
      <c r="J49" s="39"/>
      <c r="K49" s="60">
        <f>SUM(B49:J49)</f>
        <v>6688.25</v>
      </c>
    </row>
    <row r="50" ht="20" customHeight="1" spans="2:11"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ht="20" customHeight="1" spans="2:11">
      <c r="B51" s="17" t="s">
        <v>110</v>
      </c>
      <c r="C51" s="17"/>
      <c r="D51" s="17" t="s">
        <v>111</v>
      </c>
      <c r="E51" s="17"/>
      <c r="F51" s="17" t="s">
        <v>51</v>
      </c>
      <c r="G51" s="17" t="s">
        <v>112</v>
      </c>
      <c r="H51" s="17"/>
      <c r="I51" s="17"/>
      <c r="J51" s="17" t="s">
        <v>53</v>
      </c>
      <c r="K51" s="17"/>
    </row>
    <row r="54" ht="18.75" spans="1:11">
      <c r="A54" s="3" t="s">
        <v>113</v>
      </c>
      <c r="B54" s="3"/>
      <c r="C54" s="3"/>
      <c r="D54" s="3"/>
      <c r="E54" s="3"/>
      <c r="F54" s="3"/>
      <c r="G54" s="3"/>
      <c r="H54" s="3"/>
      <c r="I54" s="3"/>
      <c r="J54" s="3"/>
      <c r="K54" s="3"/>
    </row>
    <row r="56" ht="20" customHeight="1" spans="2:11">
      <c r="B56" s="5"/>
      <c r="C56" s="6"/>
      <c r="D56" s="7" t="s">
        <v>55</v>
      </c>
      <c r="E56" s="7"/>
      <c r="F56" s="8" t="str">
        <f>F5</f>
        <v>郭燕雷</v>
      </c>
      <c r="G56" s="8"/>
      <c r="H56" s="7" t="s">
        <v>57</v>
      </c>
      <c r="I56" s="6"/>
      <c r="J56" s="8" t="str">
        <f>J5</f>
        <v>经理</v>
      </c>
      <c r="K56" s="43"/>
    </row>
    <row r="57" ht="20" customHeight="1" spans="2:11">
      <c r="B57" s="9"/>
      <c r="C57" s="10"/>
      <c r="D57" s="11" t="s">
        <v>59</v>
      </c>
      <c r="E57" s="11"/>
      <c r="F57" s="12"/>
      <c r="G57" s="12"/>
      <c r="H57" s="11" t="s">
        <v>61</v>
      </c>
      <c r="I57" s="10"/>
      <c r="J57" s="12"/>
      <c r="K57" s="44"/>
    </row>
    <row r="58" ht="20" customHeight="1" spans="2:11">
      <c r="B58" s="9"/>
      <c r="C58" s="10"/>
      <c r="D58" s="11" t="s">
        <v>63</v>
      </c>
      <c r="E58" s="11"/>
      <c r="F58" s="12"/>
      <c r="G58" s="12"/>
      <c r="H58" s="11" t="s">
        <v>65</v>
      </c>
      <c r="I58" s="45"/>
      <c r="J58" s="46"/>
      <c r="K58" s="44"/>
    </row>
    <row r="59" ht="20" customHeight="1" spans="2:11">
      <c r="B59" s="13"/>
      <c r="C59" s="14"/>
      <c r="D59" s="15"/>
      <c r="E59" s="15"/>
      <c r="F59" s="16"/>
      <c r="G59" s="16"/>
      <c r="H59" s="15" t="s">
        <v>67</v>
      </c>
      <c r="I59" s="47"/>
      <c r="J59" s="16"/>
      <c r="K59" s="48"/>
    </row>
    <row r="60" ht="20" customHeight="1"/>
    <row r="61" ht="20" customHeight="1" spans="2:11">
      <c r="B61" s="35"/>
      <c r="C61" s="35"/>
      <c r="D61" s="40" t="s">
        <v>114</v>
      </c>
      <c r="E61" s="35" t="s">
        <v>115</v>
      </c>
      <c r="F61" s="35"/>
      <c r="G61" s="28" t="s">
        <v>116</v>
      </c>
      <c r="H61" s="28" t="s">
        <v>117</v>
      </c>
      <c r="I61" s="28" t="s">
        <v>43</v>
      </c>
      <c r="J61" s="28"/>
      <c r="K61" s="61" t="s">
        <v>74</v>
      </c>
    </row>
    <row r="62" ht="20" customHeight="1" spans="2:11">
      <c r="B62" s="35">
        <v>1</v>
      </c>
      <c r="C62" s="35"/>
      <c r="D62" s="41"/>
      <c r="E62" s="35"/>
      <c r="F62" s="35"/>
      <c r="G62" s="28"/>
      <c r="H62" s="28"/>
      <c r="I62" s="49"/>
      <c r="J62" s="50"/>
      <c r="K62" s="62"/>
    </row>
    <row r="63" ht="20" customHeight="1" spans="2:11">
      <c r="B63" s="35">
        <v>2</v>
      </c>
      <c r="C63" s="35"/>
      <c r="D63" s="41"/>
      <c r="E63" s="35"/>
      <c r="F63" s="35"/>
      <c r="G63" s="28"/>
      <c r="H63" s="28"/>
      <c r="I63" s="49"/>
      <c r="J63" s="50"/>
      <c r="K63" s="62"/>
    </row>
    <row r="64" ht="20" customHeight="1" spans="2:11">
      <c r="B64" s="20" t="s">
        <v>43</v>
      </c>
      <c r="C64" s="37"/>
      <c r="D64" s="37"/>
      <c r="E64" s="37"/>
      <c r="F64" s="21"/>
      <c r="G64" s="38"/>
      <c r="H64" s="38">
        <f>SUM(H47:H63)</f>
        <v>0</v>
      </c>
      <c r="I64" s="56">
        <f>SUM(I62:J63)</f>
        <v>0</v>
      </c>
      <c r="J64" s="57"/>
      <c r="K64" s="58"/>
    </row>
    <row r="65" ht="20" customHeight="1" spans="2:11">
      <c r="B65" s="17" t="s">
        <v>110</v>
      </c>
      <c r="C65" s="17"/>
      <c r="D65" s="17"/>
      <c r="E65" s="17"/>
      <c r="F65" s="17" t="s">
        <v>51</v>
      </c>
      <c r="G65" s="17" t="s">
        <v>112</v>
      </c>
      <c r="H65" s="17"/>
      <c r="I65" s="17"/>
      <c r="J65" s="17" t="s">
        <v>53</v>
      </c>
      <c r="K65" s="17"/>
    </row>
    <row r="77" s="1" customFormat="1" ht="15" spans="11:11">
      <c r="K77" s="63">
        <f>K49+员工报销明细!C69</f>
        <v>6688.25</v>
      </c>
    </row>
    <row r="78" s="1" customFormat="1" ht="15" spans="11:11">
      <c r="K78" s="63">
        <f>30000-K77</f>
        <v>23311.75</v>
      </c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7:C27"/>
    <mergeCell ref="I27:J27"/>
    <mergeCell ref="B42:C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B48:F48"/>
    <mergeCell ref="G48:J48"/>
    <mergeCell ref="B49:F49"/>
    <mergeCell ref="G49:J49"/>
    <mergeCell ref="A54:K54"/>
    <mergeCell ref="F56:G56"/>
    <mergeCell ref="J56:K56"/>
    <mergeCell ref="F57:G57"/>
    <mergeCell ref="J57:K57"/>
    <mergeCell ref="F58:G58"/>
    <mergeCell ref="J58:K58"/>
    <mergeCell ref="J59:K59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B64:F64"/>
    <mergeCell ref="I64:J64"/>
    <mergeCell ref="D11:D42"/>
    <mergeCell ref="D43:D45"/>
    <mergeCell ref="E29:F42"/>
    <mergeCell ref="E27:F28"/>
    <mergeCell ref="E15:F26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Gryllulus</cp:lastModifiedBy>
  <dcterms:created xsi:type="dcterms:W3CDTF">2014-04-15T08:52:00Z</dcterms:created>
  <cp:lastPrinted>2019-05-27T07:18:00Z</cp:lastPrinted>
  <dcterms:modified xsi:type="dcterms:W3CDTF">2021-03-22T06:39:03Z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