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价单" sheetId="7" r:id="rId1"/>
  </sheets>
  <definedNames>
    <definedName name="_xlnm._FilterDatabase" localSheetId="0" hidden="1">报价单!$C$5:$WVI$80</definedName>
  </definedNames>
  <calcPr calcId="144525" concurrentCalc="0"/>
</workbook>
</file>

<file path=xl/sharedStrings.xml><?xml version="1.0" encoding="utf-8"?>
<sst xmlns="http://schemas.openxmlformats.org/spreadsheetml/2006/main" count="314" uniqueCount="164">
  <si>
    <t>供应商名称</t>
  </si>
  <si>
    <t>康辉集团北京国际会议展览有限公司</t>
  </si>
  <si>
    <t>报价日期</t>
  </si>
  <si>
    <t>联系人</t>
  </si>
  <si>
    <t>高亚琳</t>
  </si>
  <si>
    <t>电子邮件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</si>
  <si>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</si>
  <si>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</si>
  <si>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</si>
  <si>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</si>
  <si>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</si>
  <si>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</si>
  <si>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</si>
  <si>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</si>
  <si>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</si>
  <si>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</si>
  <si>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</si>
  <si>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r>
      <rPr>
        <b/>
        <sz val="12"/>
        <color theme="1"/>
        <rFont val="微软雅黑"/>
        <charset val="134"/>
      </rPr>
      <t>3</t>
    </r>
    <r>
      <rPr>
        <b/>
        <sz val="12"/>
        <color theme="1"/>
        <rFont val="微软雅黑"/>
        <charset val="134"/>
      </rPr>
      <t>60采购回复</t>
    </r>
  </si>
  <si>
    <t>康辉回复</t>
  </si>
  <si>
    <t>交通服务</t>
  </si>
  <si>
    <t>北京-苏州</t>
  </si>
  <si>
    <t>高铁二等座</t>
  </si>
  <si>
    <t>人</t>
  </si>
  <si>
    <t>往返</t>
  </si>
  <si>
    <t>已实际发生结算，提供发票或者发票复印件</t>
  </si>
  <si>
    <t>上海-苏州</t>
  </si>
  <si>
    <t>其他地区火车</t>
  </si>
  <si>
    <t>航班</t>
  </si>
  <si>
    <t>往返经济舱；预估报价以实际出票为准</t>
  </si>
  <si>
    <t>交通费用合计（根据brief文件出发地和人数预估机票or高铁价格）</t>
  </si>
  <si>
    <t>酒店服务</t>
  </si>
  <si>
    <t>苏州中茵皇冠假日酒店</t>
  </si>
  <si>
    <t xml:space="preserve"> 7月19日-21日；豪华房大床</t>
  </si>
  <si>
    <t>间</t>
  </si>
  <si>
    <t>晚</t>
  </si>
  <si>
    <t xml:space="preserve"> 7月19日-21日；豪华房双床</t>
  </si>
  <si>
    <t>会场：皇冠大宴C，286㎡</t>
  </si>
  <si>
    <t>项</t>
  </si>
  <si>
    <t>次</t>
  </si>
  <si>
    <t>茶歇</t>
  </si>
  <si>
    <t>LED：4*9</t>
  </si>
  <si>
    <t>平</t>
  </si>
  <si>
    <t>酒店费用合计（根据brief文件房间数量报价）</t>
  </si>
  <si>
    <t>餐饮服务</t>
  </si>
  <si>
    <t>Day2午餐</t>
  </si>
  <si>
    <t>酒店自助午餐</t>
  </si>
  <si>
    <t>餐</t>
  </si>
  <si>
    <t>Day2晚餐</t>
  </si>
  <si>
    <t>得月楼</t>
  </si>
  <si>
    <t>桌</t>
  </si>
  <si>
    <t>Day3午餐</t>
  </si>
  <si>
    <t>TB（预估）</t>
  </si>
  <si>
    <t>Day3喝茶</t>
  </si>
  <si>
    <t>活动酒水</t>
  </si>
  <si>
    <t>预留费用</t>
  </si>
  <si>
    <t>餐饮费用合计（按照brief中对应整体人数报价）</t>
  </si>
  <si>
    <t>活动用车</t>
  </si>
  <si>
    <t>用车服务</t>
  </si>
  <si>
    <t>不同车型接送机报价</t>
  </si>
  <si>
    <t>备车</t>
  </si>
  <si>
    <t>GL8</t>
  </si>
  <si>
    <t>辆</t>
  </si>
  <si>
    <t>天</t>
  </si>
  <si>
    <t>用车服务（团建-高尔夫）</t>
  </si>
  <si>
    <t>这个是确认的么？</t>
  </si>
  <si>
    <t>TB是确认的，目的地没确认，目前需求是有部分嘉宾（大概6位）有高尔夫；该价格是按照全天用车计算</t>
  </si>
  <si>
    <t>用车服务（团建）</t>
  </si>
  <si>
    <t>38座大巴</t>
  </si>
  <si>
    <t>车</t>
  </si>
  <si>
    <t>用车费用合计（按照人数预估报价）</t>
  </si>
  <si>
    <t>会议承办服务（搭建、物料）</t>
  </si>
  <si>
    <t>签到背板</t>
  </si>
  <si>
    <t>桁架，3*4</t>
  </si>
  <si>
    <t>主持人手卡</t>
  </si>
  <si>
    <t>铜版纸、A6</t>
  </si>
  <si>
    <t>张</t>
  </si>
  <si>
    <t>车头牌</t>
  </si>
  <si>
    <t>塑封、A3</t>
  </si>
  <si>
    <t>个</t>
  </si>
  <si>
    <t>易拉宝</t>
  </si>
  <si>
    <t>80*200</t>
  </si>
  <si>
    <t>年框架价格为120元</t>
  </si>
  <si>
    <t>已修改</t>
  </si>
  <si>
    <t>麦克风套</t>
  </si>
  <si>
    <t>亚克力、A6</t>
  </si>
  <si>
    <t>年框价格为20元</t>
  </si>
  <si>
    <t>菜单</t>
  </si>
  <si>
    <t>特种纸</t>
  </si>
  <si>
    <t>这个价格过高</t>
  </si>
  <si>
    <t>已修改为20</t>
  </si>
  <si>
    <t>会议费用合计（会场自有设备即可）</t>
  </si>
  <si>
    <t>团建游览服务</t>
  </si>
  <si>
    <t>门票/项目费</t>
  </si>
  <si>
    <t>线路一：虎丘</t>
  </si>
  <si>
    <t>团队票</t>
  </si>
  <si>
    <t>线路一：留园</t>
  </si>
  <si>
    <t>游船</t>
  </si>
  <si>
    <t>线路一：下午</t>
  </si>
  <si>
    <t>线路二：同里古镇</t>
  </si>
  <si>
    <t>散客票；option 项目</t>
  </si>
  <si>
    <t>线路三：雕花楼</t>
  </si>
  <si>
    <t>option 项目</t>
  </si>
  <si>
    <t>线路三：陆巷古村</t>
  </si>
  <si>
    <t>线路四：明月湾古村落</t>
  </si>
  <si>
    <t>线路四：林屋洞</t>
  </si>
  <si>
    <t>高尔夫（不含球童小费）</t>
  </si>
  <si>
    <t>导游服务</t>
  </si>
  <si>
    <t>商务导游</t>
  </si>
  <si>
    <t>旅游意外保险</t>
  </si>
  <si>
    <t>团队建设费用合计（根据推荐行程及体验项目报价）</t>
  </si>
  <si>
    <t>物料及团建用品</t>
  </si>
  <si>
    <t>团建物料</t>
  </si>
  <si>
    <t>团建备品（水、小食、干湿纸巾）</t>
  </si>
  <si>
    <t>防疫&amp;应急药品</t>
  </si>
  <si>
    <t>雨衣&amp;雨伞</t>
  </si>
  <si>
    <t>物料及团建用品费用合计</t>
  </si>
  <si>
    <t>摄影摄像</t>
  </si>
  <si>
    <t>摄影师+图片直播</t>
  </si>
  <si>
    <t>图片直播，7月20-21日</t>
  </si>
  <si>
    <t>年框价格为一人一天2500元</t>
  </si>
  <si>
    <t>差旅</t>
  </si>
  <si>
    <t>餐饮及交通</t>
  </si>
  <si>
    <t>市内餐费80元，交通50元，是否包括长途？</t>
  </si>
  <si>
    <t>该费用包含大交通</t>
  </si>
  <si>
    <t>摄影、摄像服务费用合计</t>
  </si>
  <si>
    <t>礼品</t>
  </si>
  <si>
    <t>伴手礼</t>
  </si>
  <si>
    <t>详见方案</t>
  </si>
  <si>
    <t>包装袋及贴纸</t>
  </si>
  <si>
    <t>礼品费用合计（根据客户人数报价，不包含360内部人员）</t>
  </si>
  <si>
    <t>供应商人员</t>
  </si>
  <si>
    <t>执行-交通</t>
  </si>
  <si>
    <t>北京-苏州往返高铁二等座</t>
  </si>
  <si>
    <t>执行-差旅</t>
  </si>
  <si>
    <t>住宿费用</t>
  </si>
  <si>
    <t>餐费及交通补助</t>
  </si>
  <si>
    <t>人员费用合计</t>
  </si>
  <si>
    <t>其他项</t>
  </si>
  <si>
    <t>现场工作人员</t>
  </si>
  <si>
    <t>当地工作人员，含交通餐饮补助</t>
  </si>
  <si>
    <t>请说明如何计算的？当地工作人员补助为什么需要一天600？价格过高</t>
  </si>
  <si>
    <t>酒店位于金鸡湖，距离较远</t>
  </si>
  <si>
    <t>LED大屏-人工</t>
  </si>
  <si>
    <t>LED大屏-运输</t>
  </si>
  <si>
    <t>市内运输？预计用什么型的车</t>
  </si>
  <si>
    <t>厢式货车</t>
  </si>
  <si>
    <t>签到背板-人工</t>
  </si>
  <si>
    <t>签到背板总共12平，安装需要4个人吗？</t>
  </si>
  <si>
    <t>已更改为2人</t>
  </si>
  <si>
    <t>签到背板-运输</t>
  </si>
  <si>
    <t>其他项费用合计</t>
  </si>
  <si>
    <t>机票服务费</t>
  </si>
  <si>
    <t>火车票服务费</t>
  </si>
  <si>
    <t>酒店服务费</t>
  </si>
  <si>
    <t>其他服务费</t>
  </si>
  <si>
    <t>税率</t>
  </si>
  <si>
    <t>最终报价（RMB）:（含税报价）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</si>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</sst>
</file>

<file path=xl/styles.xml><?xml version="1.0" encoding="utf-8"?>
<styleSheet xmlns="http://schemas.openxmlformats.org/spreadsheetml/2006/main">
  <numFmts count="8">
    <numFmt numFmtId="176" formatCode="\¥#,##0_);[Red]\(\¥#,##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0_);[Red]\(0\)"/>
    <numFmt numFmtId="179" formatCode="\¥#,##0.00_);[Red]\(\¥#,##0.00\)"/>
  </numFmts>
  <fonts count="33">
    <font>
      <sz val="11"/>
      <color theme="1"/>
      <name val="DengXian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2"/>
      <color theme="1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0"/>
      <name val="Arial"/>
      <charset val="134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2"/>
      <name val="宋体"/>
      <charset val="134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0" borderId="0"/>
    <xf numFmtId="0" fontId="30" fillId="0" borderId="11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0" borderId="0"/>
    <xf numFmtId="0" fontId="11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0" borderId="0" applyNumberFormat="0"/>
    <xf numFmtId="0" fontId="11" fillId="3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>
      <alignment vertical="center"/>
    </xf>
  </cellStyleXfs>
  <cellXfs count="80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0" fontId="3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8" fontId="6" fillId="4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 wrapText="1"/>
    </xf>
    <xf numFmtId="179" fontId="8" fillId="2" borderId="4" xfId="0" applyNumberFormat="1" applyFont="1" applyFill="1" applyBorder="1" applyAlignment="1">
      <alignment horizontal="center" vertical="center" wrapText="1"/>
    </xf>
    <xf numFmtId="179" fontId="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10" fillId="0" borderId="0" xfId="0" applyFont="1" applyFill="1"/>
    <xf numFmtId="0" fontId="2" fillId="0" borderId="4" xfId="0" applyFont="1" applyFill="1" applyBorder="1" applyAlignme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</cellXfs>
  <cellStyles count="56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</cellStyles>
  <tableStyles count="0" defaultTableStyle="TableStyleMedium2" defaultPivotStyle="PivotStyleMedium9"/>
  <colors>
    <mruColors>
      <color rgb="00AB7942"/>
      <color rgb="0000FA00"/>
      <color rgb="000432FF"/>
      <color rgb="00FF40FF"/>
      <color rgb="0000F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745067</xdr:colOff>
      <xdr:row>0</xdr:row>
      <xdr:rowOff>269860</xdr:rowOff>
    </xdr:to>
    <xdr:pic>
      <xdr:nvPicPr>
        <xdr:cNvPr id="2" name="图片 1" descr="说明: 说明: 签名LOGO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000" y="0"/>
          <a:ext cx="74485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745067</xdr:colOff>
      <xdr:row>0</xdr:row>
      <xdr:rowOff>269860</xdr:rowOff>
    </xdr:to>
    <xdr:pic>
      <xdr:nvPicPr>
        <xdr:cNvPr id="3" name="图片 2" descr="说明: 说明: 签名LOGO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000" y="0"/>
          <a:ext cx="74485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4"/>
  <sheetViews>
    <sheetView tabSelected="1" zoomScale="70" zoomScaleNormal="70" zoomScalePageLayoutView="90" topLeftCell="A40" workbookViewId="0">
      <selection activeCell="W48" sqref="W48"/>
    </sheetView>
  </sheetViews>
  <sheetFormatPr defaultColWidth="9" defaultRowHeight="0" customHeight="1" zeroHeight="1"/>
  <cols>
    <col min="1" max="1" width="3.33333333333333" style="6" customWidth="1"/>
    <col min="2" max="2" width="12.1083333333333" style="7" customWidth="1"/>
    <col min="3" max="3" width="33.8833333333333" style="7" customWidth="1"/>
    <col min="4" max="4" width="31.775" style="8" customWidth="1"/>
    <col min="5" max="5" width="7.44166666666667" style="9" customWidth="1"/>
    <col min="6" max="6" width="15" style="9" customWidth="1"/>
    <col min="7" max="7" width="6.10833333333333" style="10" customWidth="1"/>
    <col min="8" max="8" width="5.10833333333333" style="9" customWidth="1"/>
    <col min="9" max="10" width="12" style="11" customWidth="1"/>
    <col min="11" max="11" width="6.66666666666667" style="9" customWidth="1"/>
    <col min="12" max="12" width="5.10833333333333" style="9" customWidth="1"/>
    <col min="13" max="13" width="6.10833333333333" style="10" customWidth="1"/>
    <col min="14" max="14" width="5.10833333333333" style="9" customWidth="1"/>
    <col min="15" max="16" width="12" style="11" customWidth="1"/>
    <col min="17" max="17" width="9.4" style="7" hidden="1" customWidth="1"/>
    <col min="18" max="18" width="34.5166666666667" style="7" hidden="1" customWidth="1"/>
    <col min="19" max="19" width="32.6416666666667" style="12" hidden="1" customWidth="1"/>
    <col min="20" max="1929" width="8.775" style="7" customWidth="1"/>
    <col min="1930" max="2035" width="9" style="7"/>
    <col min="2036" max="2036" width="2.775" style="7" customWidth="1"/>
    <col min="2037" max="2037" width="9" style="7" customWidth="1"/>
    <col min="2038" max="2038" width="12.6666666666667" style="7" customWidth="1"/>
    <col min="2039" max="2039" width="11.4416666666667" style="7" customWidth="1"/>
    <col min="2040" max="2040" width="10.1083333333333" style="7" customWidth="1"/>
    <col min="2041" max="2041" width="18.1083333333333" style="7" customWidth="1"/>
    <col min="2042" max="2042" width="10.3333333333333" style="7" customWidth="1"/>
    <col min="2043" max="2044" width="8.775" style="7" customWidth="1"/>
    <col min="2045" max="2045" width="13.4416666666667" style="7" customWidth="1"/>
    <col min="2046" max="2046" width="12.6666666666667" style="7" customWidth="1"/>
    <col min="2047" max="2047" width="11.3333333333333" style="7" customWidth="1"/>
    <col min="2048" max="2048" width="12.6666666666667" style="7" customWidth="1"/>
    <col min="2049" max="2049" width="12.4416666666667" style="7" customWidth="1"/>
    <col min="2050" max="2291" width="9" style="7"/>
    <col min="2292" max="2292" width="2.775" style="7" customWidth="1"/>
    <col min="2293" max="2293" width="9" style="7" customWidth="1"/>
    <col min="2294" max="2294" width="12.6666666666667" style="7" customWidth="1"/>
    <col min="2295" max="2295" width="11.4416666666667" style="7" customWidth="1"/>
    <col min="2296" max="2296" width="10.1083333333333" style="7" customWidth="1"/>
    <col min="2297" max="2297" width="18.1083333333333" style="7" customWidth="1"/>
    <col min="2298" max="2298" width="10.3333333333333" style="7" customWidth="1"/>
    <col min="2299" max="2300" width="8.775" style="7" customWidth="1"/>
    <col min="2301" max="2301" width="13.4416666666667" style="7" customWidth="1"/>
    <col min="2302" max="2302" width="12.6666666666667" style="7" customWidth="1"/>
    <col min="2303" max="2303" width="11.3333333333333" style="7" customWidth="1"/>
    <col min="2304" max="2304" width="12.6666666666667" style="7" customWidth="1"/>
    <col min="2305" max="2305" width="12.4416666666667" style="7" customWidth="1"/>
    <col min="2306" max="2547" width="9" style="7"/>
    <col min="2548" max="2548" width="2.775" style="7" customWidth="1"/>
    <col min="2549" max="2549" width="9" style="7" customWidth="1"/>
    <col min="2550" max="2550" width="12.6666666666667" style="7" customWidth="1"/>
    <col min="2551" max="2551" width="11.4416666666667" style="7" customWidth="1"/>
    <col min="2552" max="2552" width="10.1083333333333" style="7" customWidth="1"/>
    <col min="2553" max="2553" width="18.1083333333333" style="7" customWidth="1"/>
    <col min="2554" max="2554" width="10.3333333333333" style="7" customWidth="1"/>
    <col min="2555" max="2556" width="8.775" style="7" customWidth="1"/>
    <col min="2557" max="2557" width="13.4416666666667" style="7" customWidth="1"/>
    <col min="2558" max="2558" width="12.6666666666667" style="7" customWidth="1"/>
    <col min="2559" max="2559" width="11.3333333333333" style="7" customWidth="1"/>
    <col min="2560" max="2560" width="12.6666666666667" style="7" customWidth="1"/>
    <col min="2561" max="2561" width="12.4416666666667" style="7" customWidth="1"/>
    <col min="2562" max="2803" width="9" style="7"/>
    <col min="2804" max="2804" width="2.775" style="7" customWidth="1"/>
    <col min="2805" max="2805" width="9" style="7" customWidth="1"/>
    <col min="2806" max="2806" width="12.6666666666667" style="7" customWidth="1"/>
    <col min="2807" max="2807" width="11.4416666666667" style="7" customWidth="1"/>
    <col min="2808" max="2808" width="10.1083333333333" style="7" customWidth="1"/>
    <col min="2809" max="2809" width="18.1083333333333" style="7" customWidth="1"/>
    <col min="2810" max="2810" width="10.3333333333333" style="7" customWidth="1"/>
    <col min="2811" max="2812" width="8.775" style="7" customWidth="1"/>
    <col min="2813" max="2813" width="13.4416666666667" style="7" customWidth="1"/>
    <col min="2814" max="2814" width="12.6666666666667" style="7" customWidth="1"/>
    <col min="2815" max="2815" width="11.3333333333333" style="7" customWidth="1"/>
    <col min="2816" max="2816" width="12.6666666666667" style="7" customWidth="1"/>
    <col min="2817" max="2817" width="12.4416666666667" style="7" customWidth="1"/>
    <col min="2818" max="3059" width="9" style="7"/>
    <col min="3060" max="3060" width="2.775" style="7" customWidth="1"/>
    <col min="3061" max="3061" width="9" style="7" customWidth="1"/>
    <col min="3062" max="3062" width="12.6666666666667" style="7" customWidth="1"/>
    <col min="3063" max="3063" width="11.4416666666667" style="7" customWidth="1"/>
    <col min="3064" max="3064" width="10.1083333333333" style="7" customWidth="1"/>
    <col min="3065" max="3065" width="18.1083333333333" style="7" customWidth="1"/>
    <col min="3066" max="3066" width="10.3333333333333" style="7" customWidth="1"/>
    <col min="3067" max="3068" width="8.775" style="7" customWidth="1"/>
    <col min="3069" max="3069" width="13.4416666666667" style="7" customWidth="1"/>
    <col min="3070" max="3070" width="12.6666666666667" style="7" customWidth="1"/>
    <col min="3071" max="3071" width="11.3333333333333" style="7" customWidth="1"/>
    <col min="3072" max="3072" width="12.6666666666667" style="7" customWidth="1"/>
    <col min="3073" max="3073" width="12.4416666666667" style="7" customWidth="1"/>
    <col min="3074" max="3315" width="9" style="7"/>
    <col min="3316" max="3316" width="2.775" style="7" customWidth="1"/>
    <col min="3317" max="3317" width="9" style="7" customWidth="1"/>
    <col min="3318" max="3318" width="12.6666666666667" style="7" customWidth="1"/>
    <col min="3319" max="3319" width="11.4416666666667" style="7" customWidth="1"/>
    <col min="3320" max="3320" width="10.1083333333333" style="7" customWidth="1"/>
    <col min="3321" max="3321" width="18.1083333333333" style="7" customWidth="1"/>
    <col min="3322" max="3322" width="10.3333333333333" style="7" customWidth="1"/>
    <col min="3323" max="3324" width="8.775" style="7" customWidth="1"/>
    <col min="3325" max="3325" width="13.4416666666667" style="7" customWidth="1"/>
    <col min="3326" max="3326" width="12.6666666666667" style="7" customWidth="1"/>
    <col min="3327" max="3327" width="11.3333333333333" style="7" customWidth="1"/>
    <col min="3328" max="3328" width="12.6666666666667" style="7" customWidth="1"/>
    <col min="3329" max="3329" width="12.4416666666667" style="7" customWidth="1"/>
    <col min="3330" max="3571" width="9" style="7"/>
    <col min="3572" max="3572" width="2.775" style="7" customWidth="1"/>
    <col min="3573" max="3573" width="9" style="7" customWidth="1"/>
    <col min="3574" max="3574" width="12.6666666666667" style="7" customWidth="1"/>
    <col min="3575" max="3575" width="11.4416666666667" style="7" customWidth="1"/>
    <col min="3576" max="3576" width="10.1083333333333" style="7" customWidth="1"/>
    <col min="3577" max="3577" width="18.1083333333333" style="7" customWidth="1"/>
    <col min="3578" max="3578" width="10.3333333333333" style="7" customWidth="1"/>
    <col min="3579" max="3580" width="8.775" style="7" customWidth="1"/>
    <col min="3581" max="3581" width="13.4416666666667" style="7" customWidth="1"/>
    <col min="3582" max="3582" width="12.6666666666667" style="7" customWidth="1"/>
    <col min="3583" max="3583" width="11.3333333333333" style="7" customWidth="1"/>
    <col min="3584" max="3584" width="12.6666666666667" style="7" customWidth="1"/>
    <col min="3585" max="3585" width="12.4416666666667" style="7" customWidth="1"/>
    <col min="3586" max="3827" width="9" style="7"/>
    <col min="3828" max="3828" width="2.775" style="7" customWidth="1"/>
    <col min="3829" max="3829" width="9" style="7" customWidth="1"/>
    <col min="3830" max="3830" width="12.6666666666667" style="7" customWidth="1"/>
    <col min="3831" max="3831" width="11.4416666666667" style="7" customWidth="1"/>
    <col min="3832" max="3832" width="10.1083333333333" style="7" customWidth="1"/>
    <col min="3833" max="3833" width="18.1083333333333" style="7" customWidth="1"/>
    <col min="3834" max="3834" width="10.3333333333333" style="7" customWidth="1"/>
    <col min="3835" max="3836" width="8.775" style="7" customWidth="1"/>
    <col min="3837" max="3837" width="13.4416666666667" style="7" customWidth="1"/>
    <col min="3838" max="3838" width="12.6666666666667" style="7" customWidth="1"/>
    <col min="3839" max="3839" width="11.3333333333333" style="7" customWidth="1"/>
    <col min="3840" max="3840" width="12.6666666666667" style="7" customWidth="1"/>
    <col min="3841" max="3841" width="12.4416666666667" style="7" customWidth="1"/>
    <col min="3842" max="4083" width="9" style="7"/>
    <col min="4084" max="4084" width="2.775" style="7" customWidth="1"/>
    <col min="4085" max="4085" width="9" style="7" customWidth="1"/>
    <col min="4086" max="4086" width="12.6666666666667" style="7" customWidth="1"/>
    <col min="4087" max="4087" width="11.4416666666667" style="7" customWidth="1"/>
    <col min="4088" max="4088" width="10.1083333333333" style="7" customWidth="1"/>
    <col min="4089" max="4089" width="18.1083333333333" style="7" customWidth="1"/>
    <col min="4090" max="4090" width="10.3333333333333" style="7" customWidth="1"/>
    <col min="4091" max="4092" width="8.775" style="7" customWidth="1"/>
    <col min="4093" max="4093" width="13.4416666666667" style="7" customWidth="1"/>
    <col min="4094" max="4094" width="12.6666666666667" style="7" customWidth="1"/>
    <col min="4095" max="4095" width="11.3333333333333" style="7" customWidth="1"/>
    <col min="4096" max="4096" width="12.6666666666667" style="7" customWidth="1"/>
    <col min="4097" max="4097" width="12.4416666666667" style="7" customWidth="1"/>
    <col min="4098" max="4339" width="9" style="7"/>
    <col min="4340" max="4340" width="2.775" style="7" customWidth="1"/>
    <col min="4341" max="4341" width="9" style="7" customWidth="1"/>
    <col min="4342" max="4342" width="12.6666666666667" style="7" customWidth="1"/>
    <col min="4343" max="4343" width="11.4416666666667" style="7" customWidth="1"/>
    <col min="4344" max="4344" width="10.1083333333333" style="7" customWidth="1"/>
    <col min="4345" max="4345" width="18.1083333333333" style="7" customWidth="1"/>
    <col min="4346" max="4346" width="10.3333333333333" style="7" customWidth="1"/>
    <col min="4347" max="4348" width="8.775" style="7" customWidth="1"/>
    <col min="4349" max="4349" width="13.4416666666667" style="7" customWidth="1"/>
    <col min="4350" max="4350" width="12.6666666666667" style="7" customWidth="1"/>
    <col min="4351" max="4351" width="11.3333333333333" style="7" customWidth="1"/>
    <col min="4352" max="4352" width="12.6666666666667" style="7" customWidth="1"/>
    <col min="4353" max="4353" width="12.4416666666667" style="7" customWidth="1"/>
    <col min="4354" max="4595" width="9" style="7"/>
    <col min="4596" max="4596" width="2.775" style="7" customWidth="1"/>
    <col min="4597" max="4597" width="9" style="7" customWidth="1"/>
    <col min="4598" max="4598" width="12.6666666666667" style="7" customWidth="1"/>
    <col min="4599" max="4599" width="11.4416666666667" style="7" customWidth="1"/>
    <col min="4600" max="4600" width="10.1083333333333" style="7" customWidth="1"/>
    <col min="4601" max="4601" width="18.1083333333333" style="7" customWidth="1"/>
    <col min="4602" max="4602" width="10.3333333333333" style="7" customWidth="1"/>
    <col min="4603" max="4604" width="8.775" style="7" customWidth="1"/>
    <col min="4605" max="4605" width="13.4416666666667" style="7" customWidth="1"/>
    <col min="4606" max="4606" width="12.6666666666667" style="7" customWidth="1"/>
    <col min="4607" max="4607" width="11.3333333333333" style="7" customWidth="1"/>
    <col min="4608" max="4608" width="12.6666666666667" style="7" customWidth="1"/>
    <col min="4609" max="4609" width="12.4416666666667" style="7" customWidth="1"/>
    <col min="4610" max="4851" width="9" style="7"/>
    <col min="4852" max="4852" width="2.775" style="7" customWidth="1"/>
    <col min="4853" max="4853" width="9" style="7" customWidth="1"/>
    <col min="4854" max="4854" width="12.6666666666667" style="7" customWidth="1"/>
    <col min="4855" max="4855" width="11.4416666666667" style="7" customWidth="1"/>
    <col min="4856" max="4856" width="10.1083333333333" style="7" customWidth="1"/>
    <col min="4857" max="4857" width="18.1083333333333" style="7" customWidth="1"/>
    <col min="4858" max="4858" width="10.3333333333333" style="7" customWidth="1"/>
    <col min="4859" max="4860" width="8.775" style="7" customWidth="1"/>
    <col min="4861" max="4861" width="13.4416666666667" style="7" customWidth="1"/>
    <col min="4862" max="4862" width="12.6666666666667" style="7" customWidth="1"/>
    <col min="4863" max="4863" width="11.3333333333333" style="7" customWidth="1"/>
    <col min="4864" max="4864" width="12.6666666666667" style="7" customWidth="1"/>
    <col min="4865" max="4865" width="12.4416666666667" style="7" customWidth="1"/>
    <col min="4866" max="5107" width="9" style="7"/>
    <col min="5108" max="5108" width="2.775" style="7" customWidth="1"/>
    <col min="5109" max="5109" width="9" style="7" customWidth="1"/>
    <col min="5110" max="5110" width="12.6666666666667" style="7" customWidth="1"/>
    <col min="5111" max="5111" width="11.4416666666667" style="7" customWidth="1"/>
    <col min="5112" max="5112" width="10.1083333333333" style="7" customWidth="1"/>
    <col min="5113" max="5113" width="18.1083333333333" style="7" customWidth="1"/>
    <col min="5114" max="5114" width="10.3333333333333" style="7" customWidth="1"/>
    <col min="5115" max="5116" width="8.775" style="7" customWidth="1"/>
    <col min="5117" max="5117" width="13.4416666666667" style="7" customWidth="1"/>
    <col min="5118" max="5118" width="12.6666666666667" style="7" customWidth="1"/>
    <col min="5119" max="5119" width="11.3333333333333" style="7" customWidth="1"/>
    <col min="5120" max="5120" width="12.6666666666667" style="7" customWidth="1"/>
    <col min="5121" max="5121" width="12.4416666666667" style="7" customWidth="1"/>
    <col min="5122" max="5363" width="9" style="7"/>
    <col min="5364" max="5364" width="2.775" style="7" customWidth="1"/>
    <col min="5365" max="5365" width="9" style="7" customWidth="1"/>
    <col min="5366" max="5366" width="12.6666666666667" style="7" customWidth="1"/>
    <col min="5367" max="5367" width="11.4416666666667" style="7" customWidth="1"/>
    <col min="5368" max="5368" width="10.1083333333333" style="7" customWidth="1"/>
    <col min="5369" max="5369" width="18.1083333333333" style="7" customWidth="1"/>
    <col min="5370" max="5370" width="10.3333333333333" style="7" customWidth="1"/>
    <col min="5371" max="5372" width="8.775" style="7" customWidth="1"/>
    <col min="5373" max="5373" width="13.4416666666667" style="7" customWidth="1"/>
    <col min="5374" max="5374" width="12.6666666666667" style="7" customWidth="1"/>
    <col min="5375" max="5375" width="11.3333333333333" style="7" customWidth="1"/>
    <col min="5376" max="5376" width="12.6666666666667" style="7" customWidth="1"/>
    <col min="5377" max="5377" width="12.4416666666667" style="7" customWidth="1"/>
    <col min="5378" max="5619" width="9" style="7"/>
    <col min="5620" max="5620" width="2.775" style="7" customWidth="1"/>
    <col min="5621" max="5621" width="9" style="7" customWidth="1"/>
    <col min="5622" max="5622" width="12.6666666666667" style="7" customWidth="1"/>
    <col min="5623" max="5623" width="11.4416666666667" style="7" customWidth="1"/>
    <col min="5624" max="5624" width="10.1083333333333" style="7" customWidth="1"/>
    <col min="5625" max="5625" width="18.1083333333333" style="7" customWidth="1"/>
    <col min="5626" max="5626" width="10.3333333333333" style="7" customWidth="1"/>
    <col min="5627" max="5628" width="8.775" style="7" customWidth="1"/>
    <col min="5629" max="5629" width="13.4416666666667" style="7" customWidth="1"/>
    <col min="5630" max="5630" width="12.6666666666667" style="7" customWidth="1"/>
    <col min="5631" max="5631" width="11.3333333333333" style="7" customWidth="1"/>
    <col min="5632" max="5632" width="12.6666666666667" style="7" customWidth="1"/>
    <col min="5633" max="5633" width="12.4416666666667" style="7" customWidth="1"/>
    <col min="5634" max="5875" width="9" style="7"/>
    <col min="5876" max="5876" width="2.775" style="7" customWidth="1"/>
    <col min="5877" max="5877" width="9" style="7" customWidth="1"/>
    <col min="5878" max="5878" width="12.6666666666667" style="7" customWidth="1"/>
    <col min="5879" max="5879" width="11.4416666666667" style="7" customWidth="1"/>
    <col min="5880" max="5880" width="10.1083333333333" style="7" customWidth="1"/>
    <col min="5881" max="5881" width="18.1083333333333" style="7" customWidth="1"/>
    <col min="5882" max="5882" width="10.3333333333333" style="7" customWidth="1"/>
    <col min="5883" max="5884" width="8.775" style="7" customWidth="1"/>
    <col min="5885" max="5885" width="13.4416666666667" style="7" customWidth="1"/>
    <col min="5886" max="5886" width="12.6666666666667" style="7" customWidth="1"/>
    <col min="5887" max="5887" width="11.3333333333333" style="7" customWidth="1"/>
    <col min="5888" max="5888" width="12.6666666666667" style="7" customWidth="1"/>
    <col min="5889" max="5889" width="12.4416666666667" style="7" customWidth="1"/>
    <col min="5890" max="6131" width="9" style="7"/>
    <col min="6132" max="6132" width="2.775" style="7" customWidth="1"/>
    <col min="6133" max="6133" width="9" style="7" customWidth="1"/>
    <col min="6134" max="6134" width="12.6666666666667" style="7" customWidth="1"/>
    <col min="6135" max="6135" width="11.4416666666667" style="7" customWidth="1"/>
    <col min="6136" max="6136" width="10.1083333333333" style="7" customWidth="1"/>
    <col min="6137" max="6137" width="18.1083333333333" style="7" customWidth="1"/>
    <col min="6138" max="6138" width="10.3333333333333" style="7" customWidth="1"/>
    <col min="6139" max="6140" width="8.775" style="7" customWidth="1"/>
    <col min="6141" max="6141" width="13.4416666666667" style="7" customWidth="1"/>
    <col min="6142" max="6142" width="12.6666666666667" style="7" customWidth="1"/>
    <col min="6143" max="6143" width="11.3333333333333" style="7" customWidth="1"/>
    <col min="6144" max="6144" width="12.6666666666667" style="7" customWidth="1"/>
    <col min="6145" max="6145" width="12.4416666666667" style="7" customWidth="1"/>
    <col min="6146" max="6387" width="9" style="7"/>
    <col min="6388" max="6388" width="2.775" style="7" customWidth="1"/>
    <col min="6389" max="6389" width="9" style="7" customWidth="1"/>
    <col min="6390" max="6390" width="12.6666666666667" style="7" customWidth="1"/>
    <col min="6391" max="6391" width="11.4416666666667" style="7" customWidth="1"/>
    <col min="6392" max="6392" width="10.1083333333333" style="7" customWidth="1"/>
    <col min="6393" max="6393" width="18.1083333333333" style="7" customWidth="1"/>
    <col min="6394" max="6394" width="10.3333333333333" style="7" customWidth="1"/>
    <col min="6395" max="6396" width="8.775" style="7" customWidth="1"/>
    <col min="6397" max="6397" width="13.4416666666667" style="7" customWidth="1"/>
    <col min="6398" max="6398" width="12.6666666666667" style="7" customWidth="1"/>
    <col min="6399" max="6399" width="11.3333333333333" style="7" customWidth="1"/>
    <col min="6400" max="6400" width="12.6666666666667" style="7" customWidth="1"/>
    <col min="6401" max="6401" width="12.4416666666667" style="7" customWidth="1"/>
    <col min="6402" max="6643" width="9" style="7"/>
    <col min="6644" max="6644" width="2.775" style="7" customWidth="1"/>
    <col min="6645" max="6645" width="9" style="7" customWidth="1"/>
    <col min="6646" max="6646" width="12.6666666666667" style="7" customWidth="1"/>
    <col min="6647" max="6647" width="11.4416666666667" style="7" customWidth="1"/>
    <col min="6648" max="6648" width="10.1083333333333" style="7" customWidth="1"/>
    <col min="6649" max="6649" width="18.1083333333333" style="7" customWidth="1"/>
    <col min="6650" max="6650" width="10.3333333333333" style="7" customWidth="1"/>
    <col min="6651" max="6652" width="8.775" style="7" customWidth="1"/>
    <col min="6653" max="6653" width="13.4416666666667" style="7" customWidth="1"/>
    <col min="6654" max="6654" width="12.6666666666667" style="7" customWidth="1"/>
    <col min="6655" max="6655" width="11.3333333333333" style="7" customWidth="1"/>
    <col min="6656" max="6656" width="12.6666666666667" style="7" customWidth="1"/>
    <col min="6657" max="6657" width="12.4416666666667" style="7" customWidth="1"/>
    <col min="6658" max="6899" width="9" style="7"/>
    <col min="6900" max="6900" width="2.775" style="7" customWidth="1"/>
    <col min="6901" max="6901" width="9" style="7" customWidth="1"/>
    <col min="6902" max="6902" width="12.6666666666667" style="7" customWidth="1"/>
    <col min="6903" max="6903" width="11.4416666666667" style="7" customWidth="1"/>
    <col min="6904" max="6904" width="10.1083333333333" style="7" customWidth="1"/>
    <col min="6905" max="6905" width="18.1083333333333" style="7" customWidth="1"/>
    <col min="6906" max="6906" width="10.3333333333333" style="7" customWidth="1"/>
    <col min="6907" max="6908" width="8.775" style="7" customWidth="1"/>
    <col min="6909" max="6909" width="13.4416666666667" style="7" customWidth="1"/>
    <col min="6910" max="6910" width="12.6666666666667" style="7" customWidth="1"/>
    <col min="6911" max="6911" width="11.3333333333333" style="7" customWidth="1"/>
    <col min="6912" max="6912" width="12.6666666666667" style="7" customWidth="1"/>
    <col min="6913" max="6913" width="12.4416666666667" style="7" customWidth="1"/>
    <col min="6914" max="7155" width="9" style="7"/>
    <col min="7156" max="7156" width="2.775" style="7" customWidth="1"/>
    <col min="7157" max="7157" width="9" style="7" customWidth="1"/>
    <col min="7158" max="7158" width="12.6666666666667" style="7" customWidth="1"/>
    <col min="7159" max="7159" width="11.4416666666667" style="7" customWidth="1"/>
    <col min="7160" max="7160" width="10.1083333333333" style="7" customWidth="1"/>
    <col min="7161" max="7161" width="18.1083333333333" style="7" customWidth="1"/>
    <col min="7162" max="7162" width="10.3333333333333" style="7" customWidth="1"/>
    <col min="7163" max="7164" width="8.775" style="7" customWidth="1"/>
    <col min="7165" max="7165" width="13.4416666666667" style="7" customWidth="1"/>
    <col min="7166" max="7166" width="12.6666666666667" style="7" customWidth="1"/>
    <col min="7167" max="7167" width="11.3333333333333" style="7" customWidth="1"/>
    <col min="7168" max="7168" width="12.6666666666667" style="7" customWidth="1"/>
    <col min="7169" max="7169" width="12.4416666666667" style="7" customWidth="1"/>
    <col min="7170" max="7411" width="9" style="7"/>
    <col min="7412" max="7412" width="2.775" style="7" customWidth="1"/>
    <col min="7413" max="7413" width="9" style="7" customWidth="1"/>
    <col min="7414" max="7414" width="12.6666666666667" style="7" customWidth="1"/>
    <col min="7415" max="7415" width="11.4416666666667" style="7" customWidth="1"/>
    <col min="7416" max="7416" width="10.1083333333333" style="7" customWidth="1"/>
    <col min="7417" max="7417" width="18.1083333333333" style="7" customWidth="1"/>
    <col min="7418" max="7418" width="10.3333333333333" style="7" customWidth="1"/>
    <col min="7419" max="7420" width="8.775" style="7" customWidth="1"/>
    <col min="7421" max="7421" width="13.4416666666667" style="7" customWidth="1"/>
    <col min="7422" max="7422" width="12.6666666666667" style="7" customWidth="1"/>
    <col min="7423" max="7423" width="11.3333333333333" style="7" customWidth="1"/>
    <col min="7424" max="7424" width="12.6666666666667" style="7" customWidth="1"/>
    <col min="7425" max="7425" width="12.4416666666667" style="7" customWidth="1"/>
    <col min="7426" max="7667" width="9" style="7"/>
    <col min="7668" max="7668" width="2.775" style="7" customWidth="1"/>
    <col min="7669" max="7669" width="9" style="7" customWidth="1"/>
    <col min="7670" max="7670" width="12.6666666666667" style="7" customWidth="1"/>
    <col min="7671" max="7671" width="11.4416666666667" style="7" customWidth="1"/>
    <col min="7672" max="7672" width="10.1083333333333" style="7" customWidth="1"/>
    <col min="7673" max="7673" width="18.1083333333333" style="7" customWidth="1"/>
    <col min="7674" max="7674" width="10.3333333333333" style="7" customWidth="1"/>
    <col min="7675" max="7676" width="8.775" style="7" customWidth="1"/>
    <col min="7677" max="7677" width="13.4416666666667" style="7" customWidth="1"/>
    <col min="7678" max="7678" width="12.6666666666667" style="7" customWidth="1"/>
    <col min="7679" max="7679" width="11.3333333333333" style="7" customWidth="1"/>
    <col min="7680" max="7680" width="12.6666666666667" style="7" customWidth="1"/>
    <col min="7681" max="7681" width="12.4416666666667" style="7" customWidth="1"/>
    <col min="7682" max="7923" width="9" style="7"/>
    <col min="7924" max="7924" width="2.775" style="7" customWidth="1"/>
    <col min="7925" max="7925" width="9" style="7" customWidth="1"/>
    <col min="7926" max="7926" width="12.6666666666667" style="7" customWidth="1"/>
    <col min="7927" max="7927" width="11.4416666666667" style="7" customWidth="1"/>
    <col min="7928" max="7928" width="10.1083333333333" style="7" customWidth="1"/>
    <col min="7929" max="7929" width="18.1083333333333" style="7" customWidth="1"/>
    <col min="7930" max="7930" width="10.3333333333333" style="7" customWidth="1"/>
    <col min="7931" max="7932" width="8.775" style="7" customWidth="1"/>
    <col min="7933" max="7933" width="13.4416666666667" style="7" customWidth="1"/>
    <col min="7934" max="7934" width="12.6666666666667" style="7" customWidth="1"/>
    <col min="7935" max="7935" width="11.3333333333333" style="7" customWidth="1"/>
    <col min="7936" max="7936" width="12.6666666666667" style="7" customWidth="1"/>
    <col min="7937" max="7937" width="12.4416666666667" style="7" customWidth="1"/>
    <col min="7938" max="8179" width="9" style="7"/>
    <col min="8180" max="8180" width="2.775" style="7" customWidth="1"/>
    <col min="8181" max="8181" width="9" style="7" customWidth="1"/>
    <col min="8182" max="8182" width="12.6666666666667" style="7" customWidth="1"/>
    <col min="8183" max="8183" width="11.4416666666667" style="7" customWidth="1"/>
    <col min="8184" max="8184" width="10.1083333333333" style="7" customWidth="1"/>
    <col min="8185" max="8185" width="18.1083333333333" style="7" customWidth="1"/>
    <col min="8186" max="8186" width="10.3333333333333" style="7" customWidth="1"/>
    <col min="8187" max="8188" width="8.775" style="7" customWidth="1"/>
    <col min="8189" max="8189" width="13.4416666666667" style="7" customWidth="1"/>
    <col min="8190" max="8190" width="12.6666666666667" style="7" customWidth="1"/>
    <col min="8191" max="8191" width="11.3333333333333" style="7" customWidth="1"/>
    <col min="8192" max="8192" width="12.6666666666667" style="7" customWidth="1"/>
    <col min="8193" max="8193" width="12.4416666666667" style="7" customWidth="1"/>
    <col min="8194" max="8435" width="9" style="7"/>
    <col min="8436" max="8436" width="2.775" style="7" customWidth="1"/>
    <col min="8437" max="8437" width="9" style="7" customWidth="1"/>
    <col min="8438" max="8438" width="12.6666666666667" style="7" customWidth="1"/>
    <col min="8439" max="8439" width="11.4416666666667" style="7" customWidth="1"/>
    <col min="8440" max="8440" width="10.1083333333333" style="7" customWidth="1"/>
    <col min="8441" max="8441" width="18.1083333333333" style="7" customWidth="1"/>
    <col min="8442" max="8442" width="10.3333333333333" style="7" customWidth="1"/>
    <col min="8443" max="8444" width="8.775" style="7" customWidth="1"/>
    <col min="8445" max="8445" width="13.4416666666667" style="7" customWidth="1"/>
    <col min="8446" max="8446" width="12.6666666666667" style="7" customWidth="1"/>
    <col min="8447" max="8447" width="11.3333333333333" style="7" customWidth="1"/>
    <col min="8448" max="8448" width="12.6666666666667" style="7" customWidth="1"/>
    <col min="8449" max="8449" width="12.4416666666667" style="7" customWidth="1"/>
    <col min="8450" max="8691" width="9" style="7"/>
    <col min="8692" max="8692" width="2.775" style="7" customWidth="1"/>
    <col min="8693" max="8693" width="9" style="7" customWidth="1"/>
    <col min="8694" max="8694" width="12.6666666666667" style="7" customWidth="1"/>
    <col min="8695" max="8695" width="11.4416666666667" style="7" customWidth="1"/>
    <col min="8696" max="8696" width="10.1083333333333" style="7" customWidth="1"/>
    <col min="8697" max="8697" width="18.1083333333333" style="7" customWidth="1"/>
    <col min="8698" max="8698" width="10.3333333333333" style="7" customWidth="1"/>
    <col min="8699" max="8700" width="8.775" style="7" customWidth="1"/>
    <col min="8701" max="8701" width="13.4416666666667" style="7" customWidth="1"/>
    <col min="8702" max="8702" width="12.6666666666667" style="7" customWidth="1"/>
    <col min="8703" max="8703" width="11.3333333333333" style="7" customWidth="1"/>
    <col min="8704" max="8704" width="12.6666666666667" style="7" customWidth="1"/>
    <col min="8705" max="8705" width="12.4416666666667" style="7" customWidth="1"/>
    <col min="8706" max="8947" width="9" style="7"/>
    <col min="8948" max="8948" width="2.775" style="7" customWidth="1"/>
    <col min="8949" max="8949" width="9" style="7" customWidth="1"/>
    <col min="8950" max="8950" width="12.6666666666667" style="7" customWidth="1"/>
    <col min="8951" max="8951" width="11.4416666666667" style="7" customWidth="1"/>
    <col min="8952" max="8952" width="10.1083333333333" style="7" customWidth="1"/>
    <col min="8953" max="8953" width="18.1083333333333" style="7" customWidth="1"/>
    <col min="8954" max="8954" width="10.3333333333333" style="7" customWidth="1"/>
    <col min="8955" max="8956" width="8.775" style="7" customWidth="1"/>
    <col min="8957" max="8957" width="13.4416666666667" style="7" customWidth="1"/>
    <col min="8958" max="8958" width="12.6666666666667" style="7" customWidth="1"/>
    <col min="8959" max="8959" width="11.3333333333333" style="7" customWidth="1"/>
    <col min="8960" max="8960" width="12.6666666666667" style="7" customWidth="1"/>
    <col min="8961" max="8961" width="12.4416666666667" style="7" customWidth="1"/>
    <col min="8962" max="9203" width="9" style="7"/>
    <col min="9204" max="9204" width="2.775" style="7" customWidth="1"/>
    <col min="9205" max="9205" width="9" style="7" customWidth="1"/>
    <col min="9206" max="9206" width="12.6666666666667" style="7" customWidth="1"/>
    <col min="9207" max="9207" width="11.4416666666667" style="7" customWidth="1"/>
    <col min="9208" max="9208" width="10.1083333333333" style="7" customWidth="1"/>
    <col min="9209" max="9209" width="18.1083333333333" style="7" customWidth="1"/>
    <col min="9210" max="9210" width="10.3333333333333" style="7" customWidth="1"/>
    <col min="9211" max="9212" width="8.775" style="7" customWidth="1"/>
    <col min="9213" max="9213" width="13.4416666666667" style="7" customWidth="1"/>
    <col min="9214" max="9214" width="12.6666666666667" style="7" customWidth="1"/>
    <col min="9215" max="9215" width="11.3333333333333" style="7" customWidth="1"/>
    <col min="9216" max="9216" width="12.6666666666667" style="7" customWidth="1"/>
    <col min="9217" max="9217" width="12.4416666666667" style="7" customWidth="1"/>
    <col min="9218" max="9459" width="9" style="7"/>
    <col min="9460" max="9460" width="2.775" style="7" customWidth="1"/>
    <col min="9461" max="9461" width="9" style="7" customWidth="1"/>
    <col min="9462" max="9462" width="12.6666666666667" style="7" customWidth="1"/>
    <col min="9463" max="9463" width="11.4416666666667" style="7" customWidth="1"/>
    <col min="9464" max="9464" width="10.1083333333333" style="7" customWidth="1"/>
    <col min="9465" max="9465" width="18.1083333333333" style="7" customWidth="1"/>
    <col min="9466" max="9466" width="10.3333333333333" style="7" customWidth="1"/>
    <col min="9467" max="9468" width="8.775" style="7" customWidth="1"/>
    <col min="9469" max="9469" width="13.4416666666667" style="7" customWidth="1"/>
    <col min="9470" max="9470" width="12.6666666666667" style="7" customWidth="1"/>
    <col min="9471" max="9471" width="11.3333333333333" style="7" customWidth="1"/>
    <col min="9472" max="9472" width="12.6666666666667" style="7" customWidth="1"/>
    <col min="9473" max="9473" width="12.4416666666667" style="7" customWidth="1"/>
    <col min="9474" max="9715" width="9" style="7"/>
    <col min="9716" max="9716" width="2.775" style="7" customWidth="1"/>
    <col min="9717" max="9717" width="9" style="7" customWidth="1"/>
    <col min="9718" max="9718" width="12.6666666666667" style="7" customWidth="1"/>
    <col min="9719" max="9719" width="11.4416666666667" style="7" customWidth="1"/>
    <col min="9720" max="9720" width="10.1083333333333" style="7" customWidth="1"/>
    <col min="9721" max="9721" width="18.1083333333333" style="7" customWidth="1"/>
    <col min="9722" max="9722" width="10.3333333333333" style="7" customWidth="1"/>
    <col min="9723" max="9724" width="8.775" style="7" customWidth="1"/>
    <col min="9725" max="9725" width="13.4416666666667" style="7" customWidth="1"/>
    <col min="9726" max="9726" width="12.6666666666667" style="7" customWidth="1"/>
    <col min="9727" max="9727" width="11.3333333333333" style="7" customWidth="1"/>
    <col min="9728" max="9728" width="12.6666666666667" style="7" customWidth="1"/>
    <col min="9729" max="9729" width="12.4416666666667" style="7" customWidth="1"/>
    <col min="9730" max="9971" width="9" style="7"/>
    <col min="9972" max="9972" width="2.775" style="7" customWidth="1"/>
    <col min="9973" max="9973" width="9" style="7" customWidth="1"/>
    <col min="9974" max="9974" width="12.6666666666667" style="7" customWidth="1"/>
    <col min="9975" max="9975" width="11.4416666666667" style="7" customWidth="1"/>
    <col min="9976" max="9976" width="10.1083333333333" style="7" customWidth="1"/>
    <col min="9977" max="9977" width="18.1083333333333" style="7" customWidth="1"/>
    <col min="9978" max="9978" width="10.3333333333333" style="7" customWidth="1"/>
    <col min="9979" max="9980" width="8.775" style="7" customWidth="1"/>
    <col min="9981" max="9981" width="13.4416666666667" style="7" customWidth="1"/>
    <col min="9982" max="9982" width="12.6666666666667" style="7" customWidth="1"/>
    <col min="9983" max="9983" width="11.3333333333333" style="7" customWidth="1"/>
    <col min="9984" max="9984" width="12.6666666666667" style="7" customWidth="1"/>
    <col min="9985" max="9985" width="12.4416666666667" style="7" customWidth="1"/>
    <col min="9986" max="10227" width="9" style="7"/>
    <col min="10228" max="10228" width="2.775" style="7" customWidth="1"/>
    <col min="10229" max="10229" width="9" style="7" customWidth="1"/>
    <col min="10230" max="10230" width="12.6666666666667" style="7" customWidth="1"/>
    <col min="10231" max="10231" width="11.4416666666667" style="7" customWidth="1"/>
    <col min="10232" max="10232" width="10.1083333333333" style="7" customWidth="1"/>
    <col min="10233" max="10233" width="18.1083333333333" style="7" customWidth="1"/>
    <col min="10234" max="10234" width="10.3333333333333" style="7" customWidth="1"/>
    <col min="10235" max="10236" width="8.775" style="7" customWidth="1"/>
    <col min="10237" max="10237" width="13.4416666666667" style="7" customWidth="1"/>
    <col min="10238" max="10238" width="12.6666666666667" style="7" customWidth="1"/>
    <col min="10239" max="10239" width="11.3333333333333" style="7" customWidth="1"/>
    <col min="10240" max="10240" width="12.6666666666667" style="7" customWidth="1"/>
    <col min="10241" max="10241" width="12.4416666666667" style="7" customWidth="1"/>
    <col min="10242" max="10483" width="9" style="7"/>
    <col min="10484" max="10484" width="2.775" style="7" customWidth="1"/>
    <col min="10485" max="10485" width="9" style="7" customWidth="1"/>
    <col min="10486" max="10486" width="12.6666666666667" style="7" customWidth="1"/>
    <col min="10487" max="10487" width="11.4416666666667" style="7" customWidth="1"/>
    <col min="10488" max="10488" width="10.1083333333333" style="7" customWidth="1"/>
    <col min="10489" max="10489" width="18.1083333333333" style="7" customWidth="1"/>
    <col min="10490" max="10490" width="10.3333333333333" style="7" customWidth="1"/>
    <col min="10491" max="10492" width="8.775" style="7" customWidth="1"/>
    <col min="10493" max="10493" width="13.4416666666667" style="7" customWidth="1"/>
    <col min="10494" max="10494" width="12.6666666666667" style="7" customWidth="1"/>
    <col min="10495" max="10495" width="11.3333333333333" style="7" customWidth="1"/>
    <col min="10496" max="10496" width="12.6666666666667" style="7" customWidth="1"/>
    <col min="10497" max="10497" width="12.4416666666667" style="7" customWidth="1"/>
    <col min="10498" max="10739" width="9" style="7"/>
    <col min="10740" max="10740" width="2.775" style="7" customWidth="1"/>
    <col min="10741" max="10741" width="9" style="7" customWidth="1"/>
    <col min="10742" max="10742" width="12.6666666666667" style="7" customWidth="1"/>
    <col min="10743" max="10743" width="11.4416666666667" style="7" customWidth="1"/>
    <col min="10744" max="10744" width="10.1083333333333" style="7" customWidth="1"/>
    <col min="10745" max="10745" width="18.1083333333333" style="7" customWidth="1"/>
    <col min="10746" max="10746" width="10.3333333333333" style="7" customWidth="1"/>
    <col min="10747" max="10748" width="8.775" style="7" customWidth="1"/>
    <col min="10749" max="10749" width="13.4416666666667" style="7" customWidth="1"/>
    <col min="10750" max="10750" width="12.6666666666667" style="7" customWidth="1"/>
    <col min="10751" max="10751" width="11.3333333333333" style="7" customWidth="1"/>
    <col min="10752" max="10752" width="12.6666666666667" style="7" customWidth="1"/>
    <col min="10753" max="10753" width="12.4416666666667" style="7" customWidth="1"/>
    <col min="10754" max="10995" width="9" style="7"/>
    <col min="10996" max="10996" width="2.775" style="7" customWidth="1"/>
    <col min="10997" max="10997" width="9" style="7" customWidth="1"/>
    <col min="10998" max="10998" width="12.6666666666667" style="7" customWidth="1"/>
    <col min="10999" max="10999" width="11.4416666666667" style="7" customWidth="1"/>
    <col min="11000" max="11000" width="10.1083333333333" style="7" customWidth="1"/>
    <col min="11001" max="11001" width="18.1083333333333" style="7" customWidth="1"/>
    <col min="11002" max="11002" width="10.3333333333333" style="7" customWidth="1"/>
    <col min="11003" max="11004" width="8.775" style="7" customWidth="1"/>
    <col min="11005" max="11005" width="13.4416666666667" style="7" customWidth="1"/>
    <col min="11006" max="11006" width="12.6666666666667" style="7" customWidth="1"/>
    <col min="11007" max="11007" width="11.3333333333333" style="7" customWidth="1"/>
    <col min="11008" max="11008" width="12.6666666666667" style="7" customWidth="1"/>
    <col min="11009" max="11009" width="12.4416666666667" style="7" customWidth="1"/>
    <col min="11010" max="11251" width="9" style="7"/>
    <col min="11252" max="11252" width="2.775" style="7" customWidth="1"/>
    <col min="11253" max="11253" width="9" style="7" customWidth="1"/>
    <col min="11254" max="11254" width="12.6666666666667" style="7" customWidth="1"/>
    <col min="11255" max="11255" width="11.4416666666667" style="7" customWidth="1"/>
    <col min="11256" max="11256" width="10.1083333333333" style="7" customWidth="1"/>
    <col min="11257" max="11257" width="18.1083333333333" style="7" customWidth="1"/>
    <col min="11258" max="11258" width="10.3333333333333" style="7" customWidth="1"/>
    <col min="11259" max="11260" width="8.775" style="7" customWidth="1"/>
    <col min="11261" max="11261" width="13.4416666666667" style="7" customWidth="1"/>
    <col min="11262" max="11262" width="12.6666666666667" style="7" customWidth="1"/>
    <col min="11263" max="11263" width="11.3333333333333" style="7" customWidth="1"/>
    <col min="11264" max="11264" width="12.6666666666667" style="7" customWidth="1"/>
    <col min="11265" max="11265" width="12.4416666666667" style="7" customWidth="1"/>
    <col min="11266" max="11507" width="9" style="7"/>
    <col min="11508" max="11508" width="2.775" style="7" customWidth="1"/>
    <col min="11509" max="11509" width="9" style="7" customWidth="1"/>
    <col min="11510" max="11510" width="12.6666666666667" style="7" customWidth="1"/>
    <col min="11511" max="11511" width="11.4416666666667" style="7" customWidth="1"/>
    <col min="11512" max="11512" width="10.1083333333333" style="7" customWidth="1"/>
    <col min="11513" max="11513" width="18.1083333333333" style="7" customWidth="1"/>
    <col min="11514" max="11514" width="10.3333333333333" style="7" customWidth="1"/>
    <col min="11515" max="11516" width="8.775" style="7" customWidth="1"/>
    <col min="11517" max="11517" width="13.4416666666667" style="7" customWidth="1"/>
    <col min="11518" max="11518" width="12.6666666666667" style="7" customWidth="1"/>
    <col min="11519" max="11519" width="11.3333333333333" style="7" customWidth="1"/>
    <col min="11520" max="11520" width="12.6666666666667" style="7" customWidth="1"/>
    <col min="11521" max="11521" width="12.4416666666667" style="7" customWidth="1"/>
    <col min="11522" max="11763" width="9" style="7"/>
    <col min="11764" max="11764" width="2.775" style="7" customWidth="1"/>
    <col min="11765" max="11765" width="9" style="7" customWidth="1"/>
    <col min="11766" max="11766" width="12.6666666666667" style="7" customWidth="1"/>
    <col min="11767" max="11767" width="11.4416666666667" style="7" customWidth="1"/>
    <col min="11768" max="11768" width="10.1083333333333" style="7" customWidth="1"/>
    <col min="11769" max="11769" width="18.1083333333333" style="7" customWidth="1"/>
    <col min="11770" max="11770" width="10.3333333333333" style="7" customWidth="1"/>
    <col min="11771" max="11772" width="8.775" style="7" customWidth="1"/>
    <col min="11773" max="11773" width="13.4416666666667" style="7" customWidth="1"/>
    <col min="11774" max="11774" width="12.6666666666667" style="7" customWidth="1"/>
    <col min="11775" max="11775" width="11.3333333333333" style="7" customWidth="1"/>
    <col min="11776" max="11776" width="12.6666666666667" style="7" customWidth="1"/>
    <col min="11777" max="11777" width="12.4416666666667" style="7" customWidth="1"/>
    <col min="11778" max="12019" width="9" style="7"/>
    <col min="12020" max="12020" width="2.775" style="7" customWidth="1"/>
    <col min="12021" max="12021" width="9" style="7" customWidth="1"/>
    <col min="12022" max="12022" width="12.6666666666667" style="7" customWidth="1"/>
    <col min="12023" max="12023" width="11.4416666666667" style="7" customWidth="1"/>
    <col min="12024" max="12024" width="10.1083333333333" style="7" customWidth="1"/>
    <col min="12025" max="12025" width="18.1083333333333" style="7" customWidth="1"/>
    <col min="12026" max="12026" width="10.3333333333333" style="7" customWidth="1"/>
    <col min="12027" max="12028" width="8.775" style="7" customWidth="1"/>
    <col min="12029" max="12029" width="13.4416666666667" style="7" customWidth="1"/>
    <col min="12030" max="12030" width="12.6666666666667" style="7" customWidth="1"/>
    <col min="12031" max="12031" width="11.3333333333333" style="7" customWidth="1"/>
    <col min="12032" max="12032" width="12.6666666666667" style="7" customWidth="1"/>
    <col min="12033" max="12033" width="12.4416666666667" style="7" customWidth="1"/>
    <col min="12034" max="12275" width="9" style="7"/>
    <col min="12276" max="12276" width="2.775" style="7" customWidth="1"/>
    <col min="12277" max="12277" width="9" style="7" customWidth="1"/>
    <col min="12278" max="12278" width="12.6666666666667" style="7" customWidth="1"/>
    <col min="12279" max="12279" width="11.4416666666667" style="7" customWidth="1"/>
    <col min="12280" max="12280" width="10.1083333333333" style="7" customWidth="1"/>
    <col min="12281" max="12281" width="18.1083333333333" style="7" customWidth="1"/>
    <col min="12282" max="12282" width="10.3333333333333" style="7" customWidth="1"/>
    <col min="12283" max="12284" width="8.775" style="7" customWidth="1"/>
    <col min="12285" max="12285" width="13.4416666666667" style="7" customWidth="1"/>
    <col min="12286" max="12286" width="12.6666666666667" style="7" customWidth="1"/>
    <col min="12287" max="12287" width="11.3333333333333" style="7" customWidth="1"/>
    <col min="12288" max="12288" width="12.6666666666667" style="7" customWidth="1"/>
    <col min="12289" max="12289" width="12.4416666666667" style="7" customWidth="1"/>
    <col min="12290" max="12531" width="9" style="7"/>
    <col min="12532" max="12532" width="2.775" style="7" customWidth="1"/>
    <col min="12533" max="12533" width="9" style="7" customWidth="1"/>
    <col min="12534" max="12534" width="12.6666666666667" style="7" customWidth="1"/>
    <col min="12535" max="12535" width="11.4416666666667" style="7" customWidth="1"/>
    <col min="12536" max="12536" width="10.1083333333333" style="7" customWidth="1"/>
    <col min="12537" max="12537" width="18.1083333333333" style="7" customWidth="1"/>
    <col min="12538" max="12538" width="10.3333333333333" style="7" customWidth="1"/>
    <col min="12539" max="12540" width="8.775" style="7" customWidth="1"/>
    <col min="12541" max="12541" width="13.4416666666667" style="7" customWidth="1"/>
    <col min="12542" max="12542" width="12.6666666666667" style="7" customWidth="1"/>
    <col min="12543" max="12543" width="11.3333333333333" style="7" customWidth="1"/>
    <col min="12544" max="12544" width="12.6666666666667" style="7" customWidth="1"/>
    <col min="12545" max="12545" width="12.4416666666667" style="7" customWidth="1"/>
    <col min="12546" max="12787" width="9" style="7"/>
    <col min="12788" max="12788" width="2.775" style="7" customWidth="1"/>
    <col min="12789" max="12789" width="9" style="7" customWidth="1"/>
    <col min="12790" max="12790" width="12.6666666666667" style="7" customWidth="1"/>
    <col min="12791" max="12791" width="11.4416666666667" style="7" customWidth="1"/>
    <col min="12792" max="12792" width="10.1083333333333" style="7" customWidth="1"/>
    <col min="12793" max="12793" width="18.1083333333333" style="7" customWidth="1"/>
    <col min="12794" max="12794" width="10.3333333333333" style="7" customWidth="1"/>
    <col min="12795" max="12796" width="8.775" style="7" customWidth="1"/>
    <col min="12797" max="12797" width="13.4416666666667" style="7" customWidth="1"/>
    <col min="12798" max="12798" width="12.6666666666667" style="7" customWidth="1"/>
    <col min="12799" max="12799" width="11.3333333333333" style="7" customWidth="1"/>
    <col min="12800" max="12800" width="12.6666666666667" style="7" customWidth="1"/>
    <col min="12801" max="12801" width="12.4416666666667" style="7" customWidth="1"/>
    <col min="12802" max="13043" width="9" style="7"/>
    <col min="13044" max="13044" width="2.775" style="7" customWidth="1"/>
    <col min="13045" max="13045" width="9" style="7" customWidth="1"/>
    <col min="13046" max="13046" width="12.6666666666667" style="7" customWidth="1"/>
    <col min="13047" max="13047" width="11.4416666666667" style="7" customWidth="1"/>
    <col min="13048" max="13048" width="10.1083333333333" style="7" customWidth="1"/>
    <col min="13049" max="13049" width="18.1083333333333" style="7" customWidth="1"/>
    <col min="13050" max="13050" width="10.3333333333333" style="7" customWidth="1"/>
    <col min="13051" max="13052" width="8.775" style="7" customWidth="1"/>
    <col min="13053" max="13053" width="13.4416666666667" style="7" customWidth="1"/>
    <col min="13054" max="13054" width="12.6666666666667" style="7" customWidth="1"/>
    <col min="13055" max="13055" width="11.3333333333333" style="7" customWidth="1"/>
    <col min="13056" max="13056" width="12.6666666666667" style="7" customWidth="1"/>
    <col min="13057" max="13057" width="12.4416666666667" style="7" customWidth="1"/>
    <col min="13058" max="13299" width="9" style="7"/>
    <col min="13300" max="13300" width="2.775" style="7" customWidth="1"/>
    <col min="13301" max="13301" width="9" style="7" customWidth="1"/>
    <col min="13302" max="13302" width="12.6666666666667" style="7" customWidth="1"/>
    <col min="13303" max="13303" width="11.4416666666667" style="7" customWidth="1"/>
    <col min="13304" max="13304" width="10.1083333333333" style="7" customWidth="1"/>
    <col min="13305" max="13305" width="18.1083333333333" style="7" customWidth="1"/>
    <col min="13306" max="13306" width="10.3333333333333" style="7" customWidth="1"/>
    <col min="13307" max="13308" width="8.775" style="7" customWidth="1"/>
    <col min="13309" max="13309" width="13.4416666666667" style="7" customWidth="1"/>
    <col min="13310" max="13310" width="12.6666666666667" style="7" customWidth="1"/>
    <col min="13311" max="13311" width="11.3333333333333" style="7" customWidth="1"/>
    <col min="13312" max="13312" width="12.6666666666667" style="7" customWidth="1"/>
    <col min="13313" max="13313" width="12.4416666666667" style="7" customWidth="1"/>
    <col min="13314" max="13555" width="9" style="7"/>
    <col min="13556" max="13556" width="2.775" style="7" customWidth="1"/>
    <col min="13557" max="13557" width="9" style="7" customWidth="1"/>
    <col min="13558" max="13558" width="12.6666666666667" style="7" customWidth="1"/>
    <col min="13559" max="13559" width="11.4416666666667" style="7" customWidth="1"/>
    <col min="13560" max="13560" width="10.1083333333333" style="7" customWidth="1"/>
    <col min="13561" max="13561" width="18.1083333333333" style="7" customWidth="1"/>
    <col min="13562" max="13562" width="10.3333333333333" style="7" customWidth="1"/>
    <col min="13563" max="13564" width="8.775" style="7" customWidth="1"/>
    <col min="13565" max="13565" width="13.4416666666667" style="7" customWidth="1"/>
    <col min="13566" max="13566" width="12.6666666666667" style="7" customWidth="1"/>
    <col min="13567" max="13567" width="11.3333333333333" style="7" customWidth="1"/>
    <col min="13568" max="13568" width="12.6666666666667" style="7" customWidth="1"/>
    <col min="13569" max="13569" width="12.4416666666667" style="7" customWidth="1"/>
    <col min="13570" max="13811" width="9" style="7"/>
    <col min="13812" max="13812" width="2.775" style="7" customWidth="1"/>
    <col min="13813" max="13813" width="9" style="7" customWidth="1"/>
    <col min="13814" max="13814" width="12.6666666666667" style="7" customWidth="1"/>
    <col min="13815" max="13815" width="11.4416666666667" style="7" customWidth="1"/>
    <col min="13816" max="13816" width="10.1083333333333" style="7" customWidth="1"/>
    <col min="13817" max="13817" width="18.1083333333333" style="7" customWidth="1"/>
    <col min="13818" max="13818" width="10.3333333333333" style="7" customWidth="1"/>
    <col min="13819" max="13820" width="8.775" style="7" customWidth="1"/>
    <col min="13821" max="13821" width="13.4416666666667" style="7" customWidth="1"/>
    <col min="13822" max="13822" width="12.6666666666667" style="7" customWidth="1"/>
    <col min="13823" max="13823" width="11.3333333333333" style="7" customWidth="1"/>
    <col min="13824" max="13824" width="12.6666666666667" style="7" customWidth="1"/>
    <col min="13825" max="13825" width="12.4416666666667" style="7" customWidth="1"/>
    <col min="13826" max="14067" width="9" style="7"/>
    <col min="14068" max="14068" width="2.775" style="7" customWidth="1"/>
    <col min="14069" max="14069" width="9" style="7" customWidth="1"/>
    <col min="14070" max="14070" width="12.6666666666667" style="7" customWidth="1"/>
    <col min="14071" max="14071" width="11.4416666666667" style="7" customWidth="1"/>
    <col min="14072" max="14072" width="10.1083333333333" style="7" customWidth="1"/>
    <col min="14073" max="14073" width="18.1083333333333" style="7" customWidth="1"/>
    <col min="14074" max="14074" width="10.3333333333333" style="7" customWidth="1"/>
    <col min="14075" max="14076" width="8.775" style="7" customWidth="1"/>
    <col min="14077" max="14077" width="13.4416666666667" style="7" customWidth="1"/>
    <col min="14078" max="14078" width="12.6666666666667" style="7" customWidth="1"/>
    <col min="14079" max="14079" width="11.3333333333333" style="7" customWidth="1"/>
    <col min="14080" max="14080" width="12.6666666666667" style="7" customWidth="1"/>
    <col min="14081" max="14081" width="12.4416666666667" style="7" customWidth="1"/>
    <col min="14082" max="14323" width="9" style="7"/>
    <col min="14324" max="14324" width="2.775" style="7" customWidth="1"/>
    <col min="14325" max="14325" width="9" style="7" customWidth="1"/>
    <col min="14326" max="14326" width="12.6666666666667" style="7" customWidth="1"/>
    <col min="14327" max="14327" width="11.4416666666667" style="7" customWidth="1"/>
    <col min="14328" max="14328" width="10.1083333333333" style="7" customWidth="1"/>
    <col min="14329" max="14329" width="18.1083333333333" style="7" customWidth="1"/>
    <col min="14330" max="14330" width="10.3333333333333" style="7" customWidth="1"/>
    <col min="14331" max="14332" width="8.775" style="7" customWidth="1"/>
    <col min="14333" max="14333" width="13.4416666666667" style="7" customWidth="1"/>
    <col min="14334" max="14334" width="12.6666666666667" style="7" customWidth="1"/>
    <col min="14335" max="14335" width="11.3333333333333" style="7" customWidth="1"/>
    <col min="14336" max="14336" width="12.6666666666667" style="7" customWidth="1"/>
    <col min="14337" max="14337" width="12.4416666666667" style="7" customWidth="1"/>
    <col min="14338" max="14579" width="9" style="7"/>
    <col min="14580" max="14580" width="2.775" style="7" customWidth="1"/>
    <col min="14581" max="14581" width="9" style="7" customWidth="1"/>
    <col min="14582" max="14582" width="12.6666666666667" style="7" customWidth="1"/>
    <col min="14583" max="14583" width="11.4416666666667" style="7" customWidth="1"/>
    <col min="14584" max="14584" width="10.1083333333333" style="7" customWidth="1"/>
    <col min="14585" max="14585" width="18.1083333333333" style="7" customWidth="1"/>
    <col min="14586" max="14586" width="10.3333333333333" style="7" customWidth="1"/>
    <col min="14587" max="14588" width="8.775" style="7" customWidth="1"/>
    <col min="14589" max="14589" width="13.4416666666667" style="7" customWidth="1"/>
    <col min="14590" max="14590" width="12.6666666666667" style="7" customWidth="1"/>
    <col min="14591" max="14591" width="11.3333333333333" style="7" customWidth="1"/>
    <col min="14592" max="14592" width="12.6666666666667" style="7" customWidth="1"/>
    <col min="14593" max="14593" width="12.4416666666667" style="7" customWidth="1"/>
    <col min="14594" max="14835" width="9" style="7"/>
    <col min="14836" max="14836" width="2.775" style="7" customWidth="1"/>
    <col min="14837" max="14837" width="9" style="7" customWidth="1"/>
    <col min="14838" max="14838" width="12.6666666666667" style="7" customWidth="1"/>
    <col min="14839" max="14839" width="11.4416666666667" style="7" customWidth="1"/>
    <col min="14840" max="14840" width="10.1083333333333" style="7" customWidth="1"/>
    <col min="14841" max="14841" width="18.1083333333333" style="7" customWidth="1"/>
    <col min="14842" max="14842" width="10.3333333333333" style="7" customWidth="1"/>
    <col min="14843" max="14844" width="8.775" style="7" customWidth="1"/>
    <col min="14845" max="14845" width="13.4416666666667" style="7" customWidth="1"/>
    <col min="14846" max="14846" width="12.6666666666667" style="7" customWidth="1"/>
    <col min="14847" max="14847" width="11.3333333333333" style="7" customWidth="1"/>
    <col min="14848" max="14848" width="12.6666666666667" style="7" customWidth="1"/>
    <col min="14849" max="14849" width="12.4416666666667" style="7" customWidth="1"/>
    <col min="14850" max="15091" width="9" style="7"/>
    <col min="15092" max="15092" width="2.775" style="7" customWidth="1"/>
    <col min="15093" max="15093" width="9" style="7" customWidth="1"/>
    <col min="15094" max="15094" width="12.6666666666667" style="7" customWidth="1"/>
    <col min="15095" max="15095" width="11.4416666666667" style="7" customWidth="1"/>
    <col min="15096" max="15096" width="10.1083333333333" style="7" customWidth="1"/>
    <col min="15097" max="15097" width="18.1083333333333" style="7" customWidth="1"/>
    <col min="15098" max="15098" width="10.3333333333333" style="7" customWidth="1"/>
    <col min="15099" max="15100" width="8.775" style="7" customWidth="1"/>
    <col min="15101" max="15101" width="13.4416666666667" style="7" customWidth="1"/>
    <col min="15102" max="15102" width="12.6666666666667" style="7" customWidth="1"/>
    <col min="15103" max="15103" width="11.3333333333333" style="7" customWidth="1"/>
    <col min="15104" max="15104" width="12.6666666666667" style="7" customWidth="1"/>
    <col min="15105" max="15105" width="12.4416666666667" style="7" customWidth="1"/>
    <col min="15106" max="15347" width="9" style="7"/>
    <col min="15348" max="15348" width="2.775" style="7" customWidth="1"/>
    <col min="15349" max="15349" width="9" style="7" customWidth="1"/>
    <col min="15350" max="15350" width="12.6666666666667" style="7" customWidth="1"/>
    <col min="15351" max="15351" width="11.4416666666667" style="7" customWidth="1"/>
    <col min="15352" max="15352" width="10.1083333333333" style="7" customWidth="1"/>
    <col min="15353" max="15353" width="18.1083333333333" style="7" customWidth="1"/>
    <col min="15354" max="15354" width="10.3333333333333" style="7" customWidth="1"/>
    <col min="15355" max="15356" width="8.775" style="7" customWidth="1"/>
    <col min="15357" max="15357" width="13.4416666666667" style="7" customWidth="1"/>
    <col min="15358" max="15358" width="12.6666666666667" style="7" customWidth="1"/>
    <col min="15359" max="15359" width="11.3333333333333" style="7" customWidth="1"/>
    <col min="15360" max="15360" width="12.6666666666667" style="7" customWidth="1"/>
    <col min="15361" max="15361" width="12.4416666666667" style="7" customWidth="1"/>
    <col min="15362" max="15603" width="9" style="7"/>
    <col min="15604" max="15604" width="2.775" style="7" customWidth="1"/>
    <col min="15605" max="15605" width="9" style="7" customWidth="1"/>
    <col min="15606" max="15606" width="12.6666666666667" style="7" customWidth="1"/>
    <col min="15607" max="15607" width="11.4416666666667" style="7" customWidth="1"/>
    <col min="15608" max="15608" width="10.1083333333333" style="7" customWidth="1"/>
    <col min="15609" max="15609" width="18.1083333333333" style="7" customWidth="1"/>
    <col min="15610" max="15610" width="10.3333333333333" style="7" customWidth="1"/>
    <col min="15611" max="15612" width="8.775" style="7" customWidth="1"/>
    <col min="15613" max="15613" width="13.4416666666667" style="7" customWidth="1"/>
    <col min="15614" max="15614" width="12.6666666666667" style="7" customWidth="1"/>
    <col min="15615" max="15615" width="11.3333333333333" style="7" customWidth="1"/>
    <col min="15616" max="15616" width="12.6666666666667" style="7" customWidth="1"/>
    <col min="15617" max="15617" width="12.4416666666667" style="7" customWidth="1"/>
    <col min="15618" max="15859" width="9" style="7"/>
    <col min="15860" max="15860" width="2.775" style="7" customWidth="1"/>
    <col min="15861" max="15861" width="9" style="7" customWidth="1"/>
    <col min="15862" max="15862" width="12.6666666666667" style="7" customWidth="1"/>
    <col min="15863" max="15863" width="11.4416666666667" style="7" customWidth="1"/>
    <col min="15864" max="15864" width="10.1083333333333" style="7" customWidth="1"/>
    <col min="15865" max="15865" width="18.1083333333333" style="7" customWidth="1"/>
    <col min="15866" max="15866" width="10.3333333333333" style="7" customWidth="1"/>
    <col min="15867" max="15868" width="8.775" style="7" customWidth="1"/>
    <col min="15869" max="15869" width="13.4416666666667" style="7" customWidth="1"/>
    <col min="15870" max="15870" width="12.6666666666667" style="7" customWidth="1"/>
    <col min="15871" max="15871" width="11.3333333333333" style="7" customWidth="1"/>
    <col min="15872" max="15872" width="12.6666666666667" style="7" customWidth="1"/>
    <col min="15873" max="15873" width="12.4416666666667" style="7" customWidth="1"/>
    <col min="15874" max="16115" width="9" style="7"/>
    <col min="16116" max="16116" width="2.775" style="7" customWidth="1"/>
    <col min="16117" max="16117" width="9" style="7" customWidth="1"/>
    <col min="16118" max="16118" width="12.6666666666667" style="7" customWidth="1"/>
    <col min="16119" max="16119" width="11.4416666666667" style="7" customWidth="1"/>
    <col min="16120" max="16120" width="10.1083333333333" style="7" customWidth="1"/>
    <col min="16121" max="16121" width="18.1083333333333" style="7" customWidth="1"/>
    <col min="16122" max="16122" width="10.3333333333333" style="7" customWidth="1"/>
    <col min="16123" max="16124" width="8.775" style="7" customWidth="1"/>
    <col min="16125" max="16125" width="13.4416666666667" style="7" customWidth="1"/>
    <col min="16126" max="16126" width="12.6666666666667" style="7" customWidth="1"/>
    <col min="16127" max="16127" width="11.3333333333333" style="7" customWidth="1"/>
    <col min="16128" max="16128" width="12.6666666666667" style="7" customWidth="1"/>
    <col min="16129" max="16129" width="12.4416666666667" style="7" customWidth="1"/>
    <col min="16130" max="16384" width="9" style="7"/>
  </cols>
  <sheetData>
    <row r="1" s="1" customFormat="1" ht="20" spans="1:17">
      <c r="A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="1" customFormat="1" ht="16.5" spans="1:17">
      <c r="A2" s="13"/>
      <c r="B2" s="15" t="s">
        <v>0</v>
      </c>
      <c r="C2" s="16" t="s">
        <v>1</v>
      </c>
      <c r="D2" s="17" t="s">
        <v>2</v>
      </c>
      <c r="E2" s="16"/>
      <c r="F2" s="15" t="s">
        <v>3</v>
      </c>
      <c r="G2" s="18" t="s">
        <v>4</v>
      </c>
      <c r="H2" s="19"/>
      <c r="I2" s="19"/>
      <c r="J2" s="19"/>
      <c r="K2" s="19"/>
      <c r="L2" s="19"/>
      <c r="M2" s="19"/>
      <c r="N2" s="19"/>
      <c r="O2" s="19"/>
      <c r="P2" s="19"/>
      <c r="Q2" s="63"/>
    </row>
    <row r="3" s="1" customFormat="1" ht="16.5" spans="1:17">
      <c r="A3" s="13"/>
      <c r="B3" s="17" t="s">
        <v>5</v>
      </c>
      <c r="C3" s="16"/>
      <c r="D3" s="15" t="s">
        <v>6</v>
      </c>
      <c r="E3" s="16"/>
      <c r="F3" s="17" t="s">
        <v>7</v>
      </c>
      <c r="G3" s="20"/>
      <c r="H3" s="21"/>
      <c r="I3" s="21"/>
      <c r="J3" s="21"/>
      <c r="K3" s="21"/>
      <c r="L3" s="21"/>
      <c r="M3" s="21"/>
      <c r="N3" s="21"/>
      <c r="O3" s="21"/>
      <c r="P3" s="21"/>
      <c r="Q3" s="64"/>
    </row>
    <row r="4" s="2" customFormat="1" ht="16.5" spans="1:17">
      <c r="A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="3" customFormat="1" ht="40.95" customHeight="1" spans="1:19">
      <c r="A5" s="24"/>
      <c r="B5" s="25" t="s">
        <v>8</v>
      </c>
      <c r="C5" s="26" t="s">
        <v>9</v>
      </c>
      <c r="D5" s="27" t="s">
        <v>10</v>
      </c>
      <c r="E5" s="25" t="s">
        <v>11</v>
      </c>
      <c r="F5" s="25" t="s">
        <v>12</v>
      </c>
      <c r="G5" s="28" t="s">
        <v>13</v>
      </c>
      <c r="H5" s="25" t="s">
        <v>12</v>
      </c>
      <c r="I5" s="25" t="s">
        <v>14</v>
      </c>
      <c r="J5" s="25" t="s">
        <v>15</v>
      </c>
      <c r="K5" s="54" t="s">
        <v>11</v>
      </c>
      <c r="L5" s="54" t="s">
        <v>12</v>
      </c>
      <c r="M5" s="55" t="s">
        <v>13</v>
      </c>
      <c r="N5" s="54" t="s">
        <v>12</v>
      </c>
      <c r="O5" s="54" t="s">
        <v>14</v>
      </c>
      <c r="P5" s="54" t="s">
        <v>15</v>
      </c>
      <c r="Q5" s="54" t="s">
        <v>16</v>
      </c>
      <c r="R5" s="65" t="s">
        <v>17</v>
      </c>
      <c r="S5" s="66" t="s">
        <v>18</v>
      </c>
    </row>
    <row r="6" s="3" customFormat="1" ht="18" customHeight="1" spans="1:19">
      <c r="A6" s="24"/>
      <c r="B6" s="29" t="s">
        <v>19</v>
      </c>
      <c r="C6" s="30" t="s">
        <v>20</v>
      </c>
      <c r="D6" s="31" t="s">
        <v>21</v>
      </c>
      <c r="E6" s="32">
        <v>15</v>
      </c>
      <c r="F6" s="33" t="s">
        <v>22</v>
      </c>
      <c r="G6" s="34">
        <v>1</v>
      </c>
      <c r="H6" s="35" t="s">
        <v>23</v>
      </c>
      <c r="I6" s="56">
        <v>1048</v>
      </c>
      <c r="J6" s="56">
        <f>E6*G6*I6</f>
        <v>15720</v>
      </c>
      <c r="K6" s="32"/>
      <c r="L6" s="32"/>
      <c r="M6" s="32"/>
      <c r="N6" s="32"/>
      <c r="O6" s="32"/>
      <c r="P6" s="32">
        <v>0</v>
      </c>
      <c r="Q6" s="38"/>
      <c r="R6" s="67" t="s">
        <v>24</v>
      </c>
      <c r="S6" s="66"/>
    </row>
    <row r="7" s="3" customFormat="1" ht="18" customHeight="1" spans="1:19">
      <c r="A7" s="24"/>
      <c r="B7" s="29"/>
      <c r="C7" s="30" t="s">
        <v>25</v>
      </c>
      <c r="D7" s="31" t="s">
        <v>21</v>
      </c>
      <c r="E7" s="32">
        <v>10</v>
      </c>
      <c r="F7" s="33" t="s">
        <v>22</v>
      </c>
      <c r="G7" s="34">
        <v>1</v>
      </c>
      <c r="H7" s="35" t="s">
        <v>23</v>
      </c>
      <c r="I7" s="56">
        <v>79</v>
      </c>
      <c r="J7" s="56">
        <f>E7*G7*I7</f>
        <v>790</v>
      </c>
      <c r="K7" s="32"/>
      <c r="L7" s="32"/>
      <c r="M7" s="32"/>
      <c r="N7" s="32"/>
      <c r="O7" s="32"/>
      <c r="P7" s="32">
        <v>0</v>
      </c>
      <c r="Q7" s="38"/>
      <c r="R7" s="67" t="s">
        <v>24</v>
      </c>
      <c r="S7" s="66"/>
    </row>
    <row r="8" s="3" customFormat="1" ht="18" customHeight="1" spans="1:19">
      <c r="A8" s="24"/>
      <c r="B8" s="29"/>
      <c r="C8" s="36" t="s">
        <v>26</v>
      </c>
      <c r="D8" s="31" t="s">
        <v>21</v>
      </c>
      <c r="E8" s="32">
        <v>10</v>
      </c>
      <c r="F8" s="33" t="s">
        <v>22</v>
      </c>
      <c r="G8" s="34">
        <v>1</v>
      </c>
      <c r="H8" s="35" t="s">
        <v>23</v>
      </c>
      <c r="I8" s="56">
        <v>2000</v>
      </c>
      <c r="J8" s="56">
        <f>E8*G8*I8</f>
        <v>20000</v>
      </c>
      <c r="K8" s="32"/>
      <c r="L8" s="32"/>
      <c r="M8" s="32"/>
      <c r="N8" s="32"/>
      <c r="O8" s="32"/>
      <c r="P8" s="32"/>
      <c r="Q8" s="38"/>
      <c r="R8" s="67" t="s">
        <v>24</v>
      </c>
      <c r="S8" s="66"/>
    </row>
    <row r="9" s="3" customFormat="1" ht="18" customHeight="1" spans="1:19">
      <c r="A9" s="24"/>
      <c r="B9" s="29"/>
      <c r="C9" s="31" t="s">
        <v>27</v>
      </c>
      <c r="D9" s="31" t="s">
        <v>28</v>
      </c>
      <c r="E9" s="32">
        <v>30</v>
      </c>
      <c r="F9" s="33" t="s">
        <v>22</v>
      </c>
      <c r="G9" s="34">
        <v>1</v>
      </c>
      <c r="H9" s="35" t="s">
        <v>23</v>
      </c>
      <c r="I9" s="56">
        <v>2500</v>
      </c>
      <c r="J9" s="56">
        <f>E9*G9*I9</f>
        <v>75000</v>
      </c>
      <c r="K9" s="32"/>
      <c r="L9" s="32"/>
      <c r="M9" s="32"/>
      <c r="N9" s="32"/>
      <c r="O9" s="32"/>
      <c r="P9" s="32">
        <v>0</v>
      </c>
      <c r="Q9" s="38"/>
      <c r="R9" s="67" t="s">
        <v>24</v>
      </c>
      <c r="S9" s="66"/>
    </row>
    <row r="10" s="3" customFormat="1" ht="18" customHeight="1" spans="1:19">
      <c r="A10" s="24"/>
      <c r="B10" s="29"/>
      <c r="C10" s="37" t="s">
        <v>29</v>
      </c>
      <c r="D10" s="37"/>
      <c r="E10" s="37"/>
      <c r="F10" s="37"/>
      <c r="G10" s="37"/>
      <c r="H10" s="37"/>
      <c r="I10" s="57"/>
      <c r="J10" s="57">
        <f>SUM(J6:J9)</f>
        <v>111510</v>
      </c>
      <c r="K10" s="57"/>
      <c r="L10" s="58"/>
      <c r="M10" s="57"/>
      <c r="N10" s="57"/>
      <c r="O10" s="57"/>
      <c r="P10" s="57">
        <f>SUM(P6:P9)</f>
        <v>0</v>
      </c>
      <c r="Q10" s="38"/>
      <c r="R10" s="68"/>
      <c r="S10" s="66"/>
    </row>
    <row r="11" s="3" customFormat="1" ht="18" customHeight="1" spans="1:19">
      <c r="A11" s="24"/>
      <c r="B11" s="29" t="s">
        <v>30</v>
      </c>
      <c r="C11" s="30" t="s">
        <v>31</v>
      </c>
      <c r="D11" s="38" t="s">
        <v>32</v>
      </c>
      <c r="E11" s="32">
        <v>50</v>
      </c>
      <c r="F11" s="35" t="s">
        <v>33</v>
      </c>
      <c r="G11" s="32">
        <v>3</v>
      </c>
      <c r="H11" s="35" t="s">
        <v>34</v>
      </c>
      <c r="I11" s="56">
        <v>780</v>
      </c>
      <c r="J11" s="56">
        <f>E11*G11*I11</f>
        <v>117000</v>
      </c>
      <c r="K11" s="32"/>
      <c r="L11" s="59"/>
      <c r="M11" s="32"/>
      <c r="N11" s="32"/>
      <c r="O11" s="32"/>
      <c r="P11" s="32">
        <v>0</v>
      </c>
      <c r="Q11" s="38"/>
      <c r="R11" s="67" t="s">
        <v>24</v>
      </c>
      <c r="S11" s="66"/>
    </row>
    <row r="12" s="3" customFormat="1" ht="18" customHeight="1" spans="1:19">
      <c r="A12" s="24"/>
      <c r="B12" s="29"/>
      <c r="C12" s="30" t="s">
        <v>31</v>
      </c>
      <c r="D12" s="38" t="s">
        <v>35</v>
      </c>
      <c r="E12" s="32">
        <v>7</v>
      </c>
      <c r="F12" s="35" t="s">
        <v>33</v>
      </c>
      <c r="G12" s="32">
        <v>3</v>
      </c>
      <c r="H12" s="35" t="s">
        <v>34</v>
      </c>
      <c r="I12" s="56">
        <v>780</v>
      </c>
      <c r="J12" s="56">
        <f>E12*G12*I12</f>
        <v>16380</v>
      </c>
      <c r="K12" s="32"/>
      <c r="L12" s="59"/>
      <c r="M12" s="32"/>
      <c r="N12" s="32"/>
      <c r="O12" s="32"/>
      <c r="P12" s="32"/>
      <c r="Q12" s="38"/>
      <c r="R12" s="67" t="s">
        <v>24</v>
      </c>
      <c r="S12" s="66"/>
    </row>
    <row r="13" s="3" customFormat="1" ht="16.5" spans="1:19">
      <c r="A13" s="24"/>
      <c r="B13" s="29"/>
      <c r="C13" s="30" t="s">
        <v>31</v>
      </c>
      <c r="D13" s="38" t="s">
        <v>36</v>
      </c>
      <c r="E13" s="32">
        <v>1</v>
      </c>
      <c r="F13" s="35" t="s">
        <v>37</v>
      </c>
      <c r="G13" s="32">
        <v>1</v>
      </c>
      <c r="H13" s="35" t="s">
        <v>38</v>
      </c>
      <c r="I13" s="56">
        <v>18000</v>
      </c>
      <c r="J13" s="56">
        <f>E13*G13*I13</f>
        <v>18000</v>
      </c>
      <c r="K13" s="32"/>
      <c r="L13" s="32"/>
      <c r="M13" s="32"/>
      <c r="N13" s="32"/>
      <c r="O13" s="56"/>
      <c r="P13" s="56">
        <f t="shared" ref="P13:P15" si="0">K13*M13*O13</f>
        <v>0</v>
      </c>
      <c r="Q13" s="38"/>
      <c r="R13" s="67" t="s">
        <v>24</v>
      </c>
      <c r="S13" s="66"/>
    </row>
    <row r="14" s="3" customFormat="1" ht="16.5" spans="1:19">
      <c r="A14" s="24"/>
      <c r="B14" s="29"/>
      <c r="C14" s="30" t="s">
        <v>31</v>
      </c>
      <c r="D14" s="38" t="s">
        <v>39</v>
      </c>
      <c r="E14" s="32">
        <v>50</v>
      </c>
      <c r="F14" s="35" t="s">
        <v>22</v>
      </c>
      <c r="G14" s="32">
        <v>2</v>
      </c>
      <c r="H14" s="35" t="s">
        <v>38</v>
      </c>
      <c r="I14" s="56">
        <v>88</v>
      </c>
      <c r="J14" s="56">
        <f>E14*G14*I14</f>
        <v>8800</v>
      </c>
      <c r="K14" s="32"/>
      <c r="L14" s="32"/>
      <c r="M14" s="32"/>
      <c r="N14" s="32"/>
      <c r="O14" s="56"/>
      <c r="P14" s="56">
        <f t="shared" si="0"/>
        <v>0</v>
      </c>
      <c r="Q14" s="38"/>
      <c r="R14" s="67" t="s">
        <v>24</v>
      </c>
      <c r="S14" s="66"/>
    </row>
    <row r="15" s="3" customFormat="1" ht="16.5" spans="1:19">
      <c r="A15" s="24"/>
      <c r="B15" s="29"/>
      <c r="C15" s="30" t="s">
        <v>31</v>
      </c>
      <c r="D15" s="38" t="s">
        <v>40</v>
      </c>
      <c r="E15" s="32">
        <v>36</v>
      </c>
      <c r="F15" s="35" t="s">
        <v>41</v>
      </c>
      <c r="G15" s="32">
        <v>1</v>
      </c>
      <c r="H15" s="35" t="s">
        <v>38</v>
      </c>
      <c r="I15" s="56">
        <v>200</v>
      </c>
      <c r="J15" s="56">
        <f>E15*G15*I15</f>
        <v>7200</v>
      </c>
      <c r="K15" s="32"/>
      <c r="L15" s="32"/>
      <c r="M15" s="32"/>
      <c r="N15" s="32"/>
      <c r="O15" s="56"/>
      <c r="P15" s="56">
        <f t="shared" si="0"/>
        <v>0</v>
      </c>
      <c r="Q15" s="38"/>
      <c r="R15" s="67" t="s">
        <v>24</v>
      </c>
      <c r="S15" s="66"/>
    </row>
    <row r="16" s="3" customFormat="1" ht="18" customHeight="1" spans="1:19">
      <c r="A16" s="24"/>
      <c r="B16" s="29"/>
      <c r="C16" s="37" t="s">
        <v>42</v>
      </c>
      <c r="D16" s="37"/>
      <c r="E16" s="37"/>
      <c r="F16" s="37"/>
      <c r="G16" s="37"/>
      <c r="H16" s="37"/>
      <c r="I16" s="57"/>
      <c r="J16" s="57">
        <f>SUM(J11:J15)</f>
        <v>167380</v>
      </c>
      <c r="K16" s="57"/>
      <c r="L16" s="57"/>
      <c r="M16" s="57"/>
      <c r="N16" s="57"/>
      <c r="O16" s="57"/>
      <c r="P16" s="57">
        <f>SUM(P11:P15)</f>
        <v>0</v>
      </c>
      <c r="Q16" s="38"/>
      <c r="R16" s="68"/>
      <c r="S16" s="66"/>
    </row>
    <row r="17" s="3" customFormat="1" ht="16.5" spans="1:19">
      <c r="A17" s="24"/>
      <c r="B17" s="29" t="s">
        <v>43</v>
      </c>
      <c r="C17" s="38" t="s">
        <v>44</v>
      </c>
      <c r="D17" s="38" t="s">
        <v>45</v>
      </c>
      <c r="E17" s="32">
        <v>65</v>
      </c>
      <c r="F17" s="35" t="s">
        <v>22</v>
      </c>
      <c r="G17" s="32">
        <v>1</v>
      </c>
      <c r="H17" s="35" t="s">
        <v>46</v>
      </c>
      <c r="I17" s="56">
        <v>188</v>
      </c>
      <c r="J17" s="56">
        <f>E17*G17*I17</f>
        <v>12220</v>
      </c>
      <c r="K17" s="32"/>
      <c r="L17" s="32"/>
      <c r="M17" s="32"/>
      <c r="N17" s="32"/>
      <c r="O17" s="56"/>
      <c r="P17" s="56">
        <f>K17*M17*O17</f>
        <v>0</v>
      </c>
      <c r="Q17" s="38"/>
      <c r="R17" s="67" t="s">
        <v>24</v>
      </c>
      <c r="S17" s="66"/>
    </row>
    <row r="18" s="3" customFormat="1" ht="16.5" spans="1:19">
      <c r="A18" s="24"/>
      <c r="B18" s="29"/>
      <c r="C18" s="38" t="s">
        <v>47</v>
      </c>
      <c r="D18" s="38" t="s">
        <v>48</v>
      </c>
      <c r="E18" s="32">
        <v>7</v>
      </c>
      <c r="F18" s="35" t="s">
        <v>49</v>
      </c>
      <c r="G18" s="32">
        <v>1</v>
      </c>
      <c r="H18" s="35" t="s">
        <v>46</v>
      </c>
      <c r="I18" s="56">
        <v>3800</v>
      </c>
      <c r="J18" s="56">
        <f>E18*G18*I18</f>
        <v>26600</v>
      </c>
      <c r="K18" s="32"/>
      <c r="L18" s="32"/>
      <c r="M18" s="32"/>
      <c r="N18" s="32"/>
      <c r="O18" s="56"/>
      <c r="P18" s="56">
        <f>K18*M18*O18</f>
        <v>0</v>
      </c>
      <c r="Q18" s="38"/>
      <c r="R18" s="67" t="s">
        <v>24</v>
      </c>
      <c r="S18" s="66"/>
    </row>
    <row r="19" s="3" customFormat="1" ht="16.5" spans="1:19">
      <c r="A19" s="24"/>
      <c r="B19" s="29"/>
      <c r="C19" s="38" t="s">
        <v>50</v>
      </c>
      <c r="D19" s="38" t="s">
        <v>51</v>
      </c>
      <c r="E19" s="32">
        <v>7</v>
      </c>
      <c r="F19" s="35" t="s">
        <v>49</v>
      </c>
      <c r="G19" s="32">
        <v>1</v>
      </c>
      <c r="H19" s="35" t="s">
        <v>46</v>
      </c>
      <c r="I19" s="56">
        <v>2000</v>
      </c>
      <c r="J19" s="56">
        <f>E19*G19*I19</f>
        <v>14000</v>
      </c>
      <c r="K19" s="32"/>
      <c r="L19" s="32"/>
      <c r="M19" s="32"/>
      <c r="N19" s="32"/>
      <c r="O19" s="56"/>
      <c r="P19" s="56">
        <f>K19*M19*O19</f>
        <v>0</v>
      </c>
      <c r="Q19" s="38"/>
      <c r="R19" s="67" t="s">
        <v>24</v>
      </c>
      <c r="S19" s="66"/>
    </row>
    <row r="20" s="3" customFormat="1" ht="16.5" spans="1:19">
      <c r="A20" s="24"/>
      <c r="B20" s="29"/>
      <c r="C20" s="38" t="s">
        <v>52</v>
      </c>
      <c r="D20" s="38"/>
      <c r="E20" s="32">
        <v>65</v>
      </c>
      <c r="F20" s="35" t="s">
        <v>22</v>
      </c>
      <c r="G20" s="32">
        <v>1</v>
      </c>
      <c r="H20" s="35" t="s">
        <v>38</v>
      </c>
      <c r="I20" s="56">
        <v>88</v>
      </c>
      <c r="J20" s="56">
        <f>E20*G20*I20</f>
        <v>5720</v>
      </c>
      <c r="K20" s="32"/>
      <c r="L20" s="32"/>
      <c r="M20" s="32"/>
      <c r="N20" s="32"/>
      <c r="O20" s="56"/>
      <c r="P20" s="56">
        <f>K20*M20*O20</f>
        <v>0</v>
      </c>
      <c r="Q20" s="38"/>
      <c r="R20" s="67" t="s">
        <v>24</v>
      </c>
      <c r="S20" s="66"/>
    </row>
    <row r="21" s="3" customFormat="1" ht="16.5" spans="1:19">
      <c r="A21" s="24"/>
      <c r="B21" s="29"/>
      <c r="C21" s="30" t="s">
        <v>53</v>
      </c>
      <c r="D21" s="38" t="s">
        <v>54</v>
      </c>
      <c r="E21" s="32">
        <v>1</v>
      </c>
      <c r="F21" s="35" t="s">
        <v>37</v>
      </c>
      <c r="G21" s="32">
        <v>1</v>
      </c>
      <c r="H21" s="35" t="s">
        <v>38</v>
      </c>
      <c r="I21" s="56">
        <v>12000</v>
      </c>
      <c r="J21" s="56">
        <f>E21*G21*I21</f>
        <v>12000</v>
      </c>
      <c r="K21" s="32"/>
      <c r="L21" s="32"/>
      <c r="M21" s="32"/>
      <c r="N21" s="32"/>
      <c r="O21" s="56"/>
      <c r="P21" s="56">
        <f>K21*M21*O21</f>
        <v>0</v>
      </c>
      <c r="Q21" s="38"/>
      <c r="R21" s="67" t="s">
        <v>24</v>
      </c>
      <c r="S21" s="66"/>
    </row>
    <row r="22" s="3" customFormat="1" ht="18" customHeight="1" spans="1:19">
      <c r="A22" s="24"/>
      <c r="B22" s="29"/>
      <c r="C22" s="39" t="s">
        <v>55</v>
      </c>
      <c r="D22" s="40"/>
      <c r="E22" s="40"/>
      <c r="F22" s="40"/>
      <c r="G22" s="40"/>
      <c r="H22" s="40"/>
      <c r="I22" s="57"/>
      <c r="J22" s="57">
        <f>SUM(J17:J21)</f>
        <v>70540</v>
      </c>
      <c r="K22" s="57"/>
      <c r="L22" s="57"/>
      <c r="M22" s="57"/>
      <c r="N22" s="57"/>
      <c r="O22" s="57"/>
      <c r="P22" s="57">
        <f>SUM(P17:P21)</f>
        <v>0</v>
      </c>
      <c r="Q22" s="38"/>
      <c r="R22" s="67"/>
      <c r="S22" s="66"/>
    </row>
    <row r="23" s="3" customFormat="1" ht="16.5" spans="1:19">
      <c r="A23" s="24"/>
      <c r="B23" s="41" t="s">
        <v>56</v>
      </c>
      <c r="C23" s="30" t="s">
        <v>57</v>
      </c>
      <c r="D23" s="31" t="s">
        <v>58</v>
      </c>
      <c r="E23" s="32">
        <v>1</v>
      </c>
      <c r="F23" s="35" t="s">
        <v>37</v>
      </c>
      <c r="G23" s="32">
        <v>1</v>
      </c>
      <c r="H23" s="35" t="s">
        <v>38</v>
      </c>
      <c r="I23" s="56">
        <v>5000</v>
      </c>
      <c r="J23" s="56">
        <v>0</v>
      </c>
      <c r="K23" s="32"/>
      <c r="L23" s="35"/>
      <c r="M23" s="32"/>
      <c r="N23" s="35"/>
      <c r="O23" s="56"/>
      <c r="P23" s="56">
        <f>K23*M23*O23</f>
        <v>0</v>
      </c>
      <c r="Q23" s="38"/>
      <c r="R23" s="67"/>
      <c r="S23" s="66"/>
    </row>
    <row r="24" s="3" customFormat="1" ht="16.5" spans="1:19">
      <c r="A24" s="24"/>
      <c r="B24" s="42"/>
      <c r="C24" s="30" t="s">
        <v>59</v>
      </c>
      <c r="D24" s="31" t="s">
        <v>60</v>
      </c>
      <c r="E24" s="32">
        <v>1</v>
      </c>
      <c r="F24" s="35" t="s">
        <v>61</v>
      </c>
      <c r="G24" s="32">
        <v>3</v>
      </c>
      <c r="H24" s="35" t="s">
        <v>62</v>
      </c>
      <c r="I24" s="56">
        <v>1200</v>
      </c>
      <c r="J24" s="56">
        <v>0</v>
      </c>
      <c r="K24" s="32"/>
      <c r="L24" s="35"/>
      <c r="M24" s="32"/>
      <c r="N24" s="35"/>
      <c r="O24" s="56"/>
      <c r="P24" s="56">
        <f>K24*M24*O24</f>
        <v>0</v>
      </c>
      <c r="Q24" s="38"/>
      <c r="R24" s="67"/>
      <c r="S24" s="66"/>
    </row>
    <row r="25" s="3" customFormat="1" ht="16.5" spans="1:19">
      <c r="A25" s="24"/>
      <c r="B25" s="42"/>
      <c r="C25" s="30" t="s">
        <v>63</v>
      </c>
      <c r="D25" s="31" t="s">
        <v>60</v>
      </c>
      <c r="E25" s="32">
        <v>2</v>
      </c>
      <c r="F25" s="35" t="s">
        <v>61</v>
      </c>
      <c r="G25" s="32">
        <v>1</v>
      </c>
      <c r="H25" s="35" t="s">
        <v>62</v>
      </c>
      <c r="I25" s="56">
        <v>1200</v>
      </c>
      <c r="J25" s="56">
        <f>E25*G25*I25</f>
        <v>2400</v>
      </c>
      <c r="K25" s="32"/>
      <c r="L25" s="35"/>
      <c r="M25" s="32"/>
      <c r="N25" s="35"/>
      <c r="O25" s="56"/>
      <c r="P25" s="56"/>
      <c r="Q25" s="38"/>
      <c r="R25" s="69" t="s">
        <v>64</v>
      </c>
      <c r="S25" s="66" t="s">
        <v>65</v>
      </c>
    </row>
    <row r="26" s="3" customFormat="1" ht="33" customHeight="1" spans="1:19">
      <c r="A26" s="24"/>
      <c r="B26" s="42"/>
      <c r="C26" s="30" t="s">
        <v>66</v>
      </c>
      <c r="D26" s="31" t="s">
        <v>67</v>
      </c>
      <c r="E26" s="32">
        <v>2</v>
      </c>
      <c r="F26" s="35" t="s">
        <v>68</v>
      </c>
      <c r="G26" s="32">
        <v>1</v>
      </c>
      <c r="H26" s="35" t="s">
        <v>62</v>
      </c>
      <c r="I26" s="56">
        <v>2500</v>
      </c>
      <c r="J26" s="56">
        <f>E26*G26*I26</f>
        <v>5000</v>
      </c>
      <c r="K26" s="32"/>
      <c r="L26" s="35"/>
      <c r="M26" s="32"/>
      <c r="N26" s="35"/>
      <c r="O26" s="56"/>
      <c r="P26" s="56">
        <f>K26*M26*O26</f>
        <v>0</v>
      </c>
      <c r="Q26" s="38"/>
      <c r="R26" s="69" t="s">
        <v>64</v>
      </c>
      <c r="S26" s="66"/>
    </row>
    <row r="27" s="3" customFormat="1" ht="18" customHeight="1" spans="1:19">
      <c r="A27" s="24"/>
      <c r="B27" s="43"/>
      <c r="C27" s="37" t="s">
        <v>69</v>
      </c>
      <c r="D27" s="37"/>
      <c r="E27" s="37"/>
      <c r="F27" s="37"/>
      <c r="G27" s="37"/>
      <c r="H27" s="37"/>
      <c r="I27" s="57"/>
      <c r="J27" s="57">
        <f>SUM(J23:J26)</f>
        <v>7400</v>
      </c>
      <c r="K27" s="57"/>
      <c r="L27" s="57"/>
      <c r="M27" s="57"/>
      <c r="N27" s="57"/>
      <c r="O27" s="57"/>
      <c r="P27" s="57">
        <f>SUM(P23:P26)</f>
        <v>0</v>
      </c>
      <c r="Q27" s="38"/>
      <c r="R27" s="69"/>
      <c r="S27" s="66"/>
    </row>
    <row r="28" s="3" customFormat="1" ht="18" customHeight="1" spans="1:19">
      <c r="A28" s="24"/>
      <c r="B28" s="44" t="s">
        <v>70</v>
      </c>
      <c r="C28" s="30" t="s">
        <v>71</v>
      </c>
      <c r="D28" s="31" t="s">
        <v>72</v>
      </c>
      <c r="E28" s="32">
        <v>12</v>
      </c>
      <c r="F28" s="35" t="s">
        <v>41</v>
      </c>
      <c r="G28" s="32">
        <v>1</v>
      </c>
      <c r="H28" s="35" t="s">
        <v>38</v>
      </c>
      <c r="I28" s="56">
        <v>200</v>
      </c>
      <c r="J28" s="56">
        <f t="shared" ref="J28:J33" si="1">E28*G28*I28</f>
        <v>2400</v>
      </c>
      <c r="K28" s="57"/>
      <c r="L28" s="57"/>
      <c r="M28" s="57"/>
      <c r="N28" s="57"/>
      <c r="O28" s="57"/>
      <c r="P28" s="57"/>
      <c r="Q28" s="38"/>
      <c r="R28" s="69"/>
      <c r="S28" s="66"/>
    </row>
    <row r="29" s="3" customFormat="1" ht="18" customHeight="1" spans="1:19">
      <c r="A29" s="24"/>
      <c r="B29" s="45"/>
      <c r="C29" s="38" t="s">
        <v>73</v>
      </c>
      <c r="D29" s="31" t="s">
        <v>74</v>
      </c>
      <c r="E29" s="32">
        <v>30</v>
      </c>
      <c r="F29" s="35" t="s">
        <v>75</v>
      </c>
      <c r="G29" s="32">
        <v>1</v>
      </c>
      <c r="H29" s="35" t="s">
        <v>38</v>
      </c>
      <c r="I29" s="56">
        <v>2</v>
      </c>
      <c r="J29" s="56">
        <f t="shared" si="1"/>
        <v>60</v>
      </c>
      <c r="K29" s="32"/>
      <c r="L29" s="35"/>
      <c r="M29" s="32"/>
      <c r="N29" s="35"/>
      <c r="O29" s="56"/>
      <c r="P29" s="56">
        <f>K29*M29*O29</f>
        <v>0</v>
      </c>
      <c r="Q29" s="38"/>
      <c r="R29" s="69"/>
      <c r="S29" s="66"/>
    </row>
    <row r="30" s="3" customFormat="1" ht="16.5" spans="1:19">
      <c r="A30" s="24"/>
      <c r="B30" s="45"/>
      <c r="C30" s="38" t="s">
        <v>76</v>
      </c>
      <c r="D30" s="31" t="s">
        <v>77</v>
      </c>
      <c r="E30" s="32">
        <v>2</v>
      </c>
      <c r="F30" s="35" t="s">
        <v>78</v>
      </c>
      <c r="G30" s="32">
        <v>1</v>
      </c>
      <c r="H30" s="35" t="s">
        <v>38</v>
      </c>
      <c r="I30" s="56">
        <v>15</v>
      </c>
      <c r="J30" s="56">
        <f t="shared" si="1"/>
        <v>30</v>
      </c>
      <c r="K30" s="32"/>
      <c r="L30" s="35"/>
      <c r="M30" s="32"/>
      <c r="N30" s="35"/>
      <c r="O30" s="56"/>
      <c r="P30" s="56">
        <f>K30*M30*O30</f>
        <v>0</v>
      </c>
      <c r="Q30" s="38"/>
      <c r="R30" s="69"/>
      <c r="S30" s="66"/>
    </row>
    <row r="31" s="3" customFormat="1" ht="16.5" spans="1:19">
      <c r="A31" s="24"/>
      <c r="B31" s="45"/>
      <c r="C31" s="46" t="s">
        <v>79</v>
      </c>
      <c r="D31" s="47" t="s">
        <v>80</v>
      </c>
      <c r="E31" s="48">
        <v>4</v>
      </c>
      <c r="F31" s="49" t="s">
        <v>78</v>
      </c>
      <c r="G31" s="48">
        <v>1</v>
      </c>
      <c r="H31" s="49" t="s">
        <v>38</v>
      </c>
      <c r="I31" s="60">
        <v>120</v>
      </c>
      <c r="J31" s="60">
        <f t="shared" si="1"/>
        <v>480</v>
      </c>
      <c r="K31" s="32"/>
      <c r="L31" s="35"/>
      <c r="M31" s="32"/>
      <c r="N31" s="35"/>
      <c r="O31" s="56"/>
      <c r="P31" s="56">
        <f>K31*M31*O31</f>
        <v>0</v>
      </c>
      <c r="Q31" s="38"/>
      <c r="R31" s="69" t="s">
        <v>81</v>
      </c>
      <c r="S31" s="66" t="s">
        <v>82</v>
      </c>
    </row>
    <row r="32" s="3" customFormat="1" ht="16.5" spans="1:19">
      <c r="A32" s="24"/>
      <c r="B32" s="45"/>
      <c r="C32" s="46" t="s">
        <v>83</v>
      </c>
      <c r="D32" s="47" t="s">
        <v>84</v>
      </c>
      <c r="E32" s="48">
        <v>4</v>
      </c>
      <c r="F32" s="49" t="s">
        <v>78</v>
      </c>
      <c r="G32" s="48">
        <v>1</v>
      </c>
      <c r="H32" s="49" t="s">
        <v>38</v>
      </c>
      <c r="I32" s="60">
        <v>20</v>
      </c>
      <c r="J32" s="60">
        <f t="shared" si="1"/>
        <v>80</v>
      </c>
      <c r="K32" s="32"/>
      <c r="L32" s="35"/>
      <c r="M32" s="32"/>
      <c r="N32" s="35"/>
      <c r="O32" s="56"/>
      <c r="P32" s="56">
        <f>K32*M32*O32</f>
        <v>0</v>
      </c>
      <c r="Q32" s="38">
        <v>20</v>
      </c>
      <c r="R32" s="69" t="s">
        <v>85</v>
      </c>
      <c r="S32" s="66" t="s">
        <v>82</v>
      </c>
    </row>
    <row r="33" s="3" customFormat="1" ht="16.5" spans="1:19">
      <c r="A33" s="24"/>
      <c r="B33" s="45"/>
      <c r="C33" s="46" t="s">
        <v>86</v>
      </c>
      <c r="D33" s="47" t="s">
        <v>87</v>
      </c>
      <c r="E33" s="48">
        <v>8</v>
      </c>
      <c r="F33" s="49" t="s">
        <v>78</v>
      </c>
      <c r="G33" s="48">
        <v>1</v>
      </c>
      <c r="H33" s="49" t="s">
        <v>38</v>
      </c>
      <c r="I33" s="60">
        <v>20</v>
      </c>
      <c r="J33" s="60">
        <f t="shared" si="1"/>
        <v>160</v>
      </c>
      <c r="K33" s="32"/>
      <c r="L33" s="35"/>
      <c r="M33" s="32"/>
      <c r="N33" s="35"/>
      <c r="O33" s="56"/>
      <c r="P33" s="56"/>
      <c r="Q33" s="38"/>
      <c r="R33" s="69" t="s">
        <v>88</v>
      </c>
      <c r="S33" s="66" t="s">
        <v>89</v>
      </c>
    </row>
    <row r="34" s="3" customFormat="1" ht="18" customHeight="1" spans="1:19">
      <c r="A34" s="24"/>
      <c r="B34" s="50"/>
      <c r="C34" s="37" t="s">
        <v>90</v>
      </c>
      <c r="D34" s="37"/>
      <c r="E34" s="37"/>
      <c r="F34" s="37"/>
      <c r="G34" s="37"/>
      <c r="H34" s="37"/>
      <c r="I34" s="57"/>
      <c r="J34" s="57">
        <f>SUM(J28:J33)</f>
        <v>3210</v>
      </c>
      <c r="K34" s="57"/>
      <c r="L34" s="57"/>
      <c r="M34" s="57"/>
      <c r="N34" s="57"/>
      <c r="O34" s="57"/>
      <c r="P34" s="57">
        <f>SUM(P29:P32)</f>
        <v>0</v>
      </c>
      <c r="Q34" s="38"/>
      <c r="R34" s="67"/>
      <c r="S34" s="66"/>
    </row>
    <row r="35" s="3" customFormat="1" ht="16.5" spans="1:19">
      <c r="A35" s="24"/>
      <c r="B35" s="29" t="s">
        <v>91</v>
      </c>
      <c r="C35" s="30" t="s">
        <v>92</v>
      </c>
      <c r="D35" s="31" t="s">
        <v>93</v>
      </c>
      <c r="E35" s="32">
        <v>65</v>
      </c>
      <c r="F35" s="35" t="s">
        <v>22</v>
      </c>
      <c r="G35" s="32">
        <v>1</v>
      </c>
      <c r="H35" s="35" t="s">
        <v>37</v>
      </c>
      <c r="I35" s="56">
        <v>80</v>
      </c>
      <c r="J35" s="56">
        <f>E35*G35*I35</f>
        <v>5200</v>
      </c>
      <c r="K35" s="32"/>
      <c r="L35" s="35"/>
      <c r="M35" s="32"/>
      <c r="N35" s="35"/>
      <c r="O35" s="56"/>
      <c r="P35" s="56">
        <f>K35*M35*O35</f>
        <v>0</v>
      </c>
      <c r="Q35" s="38" t="s">
        <v>94</v>
      </c>
      <c r="R35" s="67" t="s">
        <v>24</v>
      </c>
      <c r="S35" s="66"/>
    </row>
    <row r="36" s="3" customFormat="1" ht="16.5" spans="1:19">
      <c r="A36" s="24"/>
      <c r="B36" s="29"/>
      <c r="C36" s="30" t="s">
        <v>92</v>
      </c>
      <c r="D36" s="31" t="s">
        <v>95</v>
      </c>
      <c r="E36" s="32">
        <v>65</v>
      </c>
      <c r="F36" s="35" t="s">
        <v>22</v>
      </c>
      <c r="G36" s="32">
        <v>1</v>
      </c>
      <c r="H36" s="35" t="s">
        <v>37</v>
      </c>
      <c r="I36" s="56">
        <v>55</v>
      </c>
      <c r="J36" s="56">
        <f>E36*G36*I36</f>
        <v>3575</v>
      </c>
      <c r="K36" s="32"/>
      <c r="L36" s="35"/>
      <c r="M36" s="32"/>
      <c r="N36" s="35"/>
      <c r="O36" s="56"/>
      <c r="P36" s="56"/>
      <c r="Q36" s="38"/>
      <c r="R36" s="67" t="s">
        <v>24</v>
      </c>
      <c r="S36" s="66"/>
    </row>
    <row r="37" s="3" customFormat="1" ht="16.5" spans="1:19">
      <c r="A37" s="24"/>
      <c r="B37" s="29"/>
      <c r="C37" s="30" t="s">
        <v>96</v>
      </c>
      <c r="D37" s="31" t="s">
        <v>97</v>
      </c>
      <c r="E37" s="32">
        <v>65</v>
      </c>
      <c r="F37" s="35" t="s">
        <v>22</v>
      </c>
      <c r="G37" s="32">
        <v>1</v>
      </c>
      <c r="H37" s="35" t="s">
        <v>37</v>
      </c>
      <c r="I37" s="56">
        <v>120</v>
      </c>
      <c r="J37" s="56">
        <f>E37*G37*I37</f>
        <v>7800</v>
      </c>
      <c r="K37" s="32"/>
      <c r="L37" s="35"/>
      <c r="M37" s="32"/>
      <c r="N37" s="35"/>
      <c r="O37" s="56"/>
      <c r="P37" s="56"/>
      <c r="Q37" s="38"/>
      <c r="R37" s="67" t="s">
        <v>24</v>
      </c>
      <c r="S37" s="66"/>
    </row>
    <row r="38" s="3" customFormat="1" ht="26" spans="1:19">
      <c r="A38" s="24"/>
      <c r="B38" s="29"/>
      <c r="C38" s="30" t="s">
        <v>92</v>
      </c>
      <c r="D38" s="31" t="s">
        <v>98</v>
      </c>
      <c r="E38" s="32">
        <v>65</v>
      </c>
      <c r="F38" s="35" t="s">
        <v>22</v>
      </c>
      <c r="G38" s="32">
        <v>1</v>
      </c>
      <c r="H38" s="35" t="s">
        <v>37</v>
      </c>
      <c r="I38" s="56">
        <v>100</v>
      </c>
      <c r="J38" s="56">
        <v>0</v>
      </c>
      <c r="K38" s="32"/>
      <c r="L38" s="35"/>
      <c r="M38" s="32"/>
      <c r="N38" s="35"/>
      <c r="O38" s="56"/>
      <c r="P38" s="56">
        <f t="shared" ref="P38:P39" si="2">K38*M38*O38</f>
        <v>0</v>
      </c>
      <c r="Q38" s="38" t="s">
        <v>99</v>
      </c>
      <c r="R38" s="67" t="s">
        <v>24</v>
      </c>
      <c r="S38" s="66"/>
    </row>
    <row r="39" s="3" customFormat="1" ht="16.5" spans="1:19">
      <c r="A39" s="24"/>
      <c r="B39" s="29"/>
      <c r="C39" s="30" t="s">
        <v>92</v>
      </c>
      <c r="D39" s="31" t="s">
        <v>100</v>
      </c>
      <c r="E39" s="32">
        <v>65</v>
      </c>
      <c r="F39" s="35" t="s">
        <v>22</v>
      </c>
      <c r="G39" s="32">
        <v>1</v>
      </c>
      <c r="H39" s="35" t="s">
        <v>37</v>
      </c>
      <c r="I39" s="56">
        <v>60</v>
      </c>
      <c r="J39" s="56">
        <v>0</v>
      </c>
      <c r="K39" s="32"/>
      <c r="L39" s="35"/>
      <c r="M39" s="32"/>
      <c r="N39" s="35"/>
      <c r="O39" s="56"/>
      <c r="P39" s="56">
        <f t="shared" si="2"/>
        <v>0</v>
      </c>
      <c r="Q39" s="38" t="s">
        <v>101</v>
      </c>
      <c r="R39" s="67" t="s">
        <v>24</v>
      </c>
      <c r="S39" s="66"/>
    </row>
    <row r="40" s="3" customFormat="1" ht="16.5" spans="1:19">
      <c r="A40" s="24"/>
      <c r="B40" s="29"/>
      <c r="C40" s="30" t="s">
        <v>92</v>
      </c>
      <c r="D40" s="31" t="s">
        <v>102</v>
      </c>
      <c r="E40" s="32">
        <v>65</v>
      </c>
      <c r="F40" s="35" t="s">
        <v>22</v>
      </c>
      <c r="G40" s="32">
        <v>1</v>
      </c>
      <c r="H40" s="35" t="s">
        <v>37</v>
      </c>
      <c r="I40" s="56">
        <v>65</v>
      </c>
      <c r="J40" s="56">
        <v>0</v>
      </c>
      <c r="K40" s="32"/>
      <c r="L40" s="35"/>
      <c r="M40" s="32"/>
      <c r="N40" s="35"/>
      <c r="O40" s="56"/>
      <c r="P40" s="56"/>
      <c r="Q40" s="38"/>
      <c r="R40" s="67" t="s">
        <v>24</v>
      </c>
      <c r="S40" s="66"/>
    </row>
    <row r="41" s="3" customFormat="1" ht="16.5" spans="1:19">
      <c r="A41" s="24"/>
      <c r="B41" s="29"/>
      <c r="C41" s="30" t="s">
        <v>92</v>
      </c>
      <c r="D41" s="31" t="s">
        <v>103</v>
      </c>
      <c r="E41" s="32">
        <v>65</v>
      </c>
      <c r="F41" s="35" t="s">
        <v>22</v>
      </c>
      <c r="G41" s="32">
        <v>1</v>
      </c>
      <c r="H41" s="35" t="s">
        <v>37</v>
      </c>
      <c r="I41" s="56">
        <v>50</v>
      </c>
      <c r="J41" s="56">
        <v>0</v>
      </c>
      <c r="K41" s="32"/>
      <c r="L41" s="35"/>
      <c r="M41" s="32"/>
      <c r="N41" s="35"/>
      <c r="O41" s="56"/>
      <c r="P41" s="56"/>
      <c r="Q41" s="38"/>
      <c r="R41" s="67" t="s">
        <v>24</v>
      </c>
      <c r="S41" s="66"/>
    </row>
    <row r="42" s="3" customFormat="1" ht="16.5" spans="1:19">
      <c r="A42" s="24"/>
      <c r="B42" s="29"/>
      <c r="C42" s="30" t="s">
        <v>92</v>
      </c>
      <c r="D42" s="31" t="s">
        <v>104</v>
      </c>
      <c r="E42" s="32">
        <v>65</v>
      </c>
      <c r="F42" s="35" t="s">
        <v>22</v>
      </c>
      <c r="G42" s="32">
        <v>1</v>
      </c>
      <c r="H42" s="35" t="s">
        <v>37</v>
      </c>
      <c r="I42" s="56">
        <v>50</v>
      </c>
      <c r="J42" s="56">
        <v>0</v>
      </c>
      <c r="K42" s="32"/>
      <c r="L42" s="35"/>
      <c r="M42" s="32"/>
      <c r="N42" s="35"/>
      <c r="O42" s="56"/>
      <c r="P42" s="56">
        <f>K42*M42*O42</f>
        <v>0</v>
      </c>
      <c r="Q42" s="38" t="s">
        <v>101</v>
      </c>
      <c r="R42" s="67" t="s">
        <v>24</v>
      </c>
      <c r="S42" s="66"/>
    </row>
    <row r="43" s="3" customFormat="1" ht="16.5" spans="1:19">
      <c r="A43" s="24"/>
      <c r="B43" s="29"/>
      <c r="C43" s="30" t="s">
        <v>92</v>
      </c>
      <c r="D43" s="31" t="s">
        <v>105</v>
      </c>
      <c r="E43" s="32">
        <v>6</v>
      </c>
      <c r="F43" s="35" t="s">
        <v>22</v>
      </c>
      <c r="G43" s="32">
        <v>1</v>
      </c>
      <c r="H43" s="35" t="s">
        <v>37</v>
      </c>
      <c r="I43" s="56">
        <v>2000</v>
      </c>
      <c r="J43" s="56">
        <f>E43*G43*I43</f>
        <v>12000</v>
      </c>
      <c r="K43" s="32"/>
      <c r="L43" s="35"/>
      <c r="M43" s="32"/>
      <c r="N43" s="35"/>
      <c r="O43" s="56"/>
      <c r="P43" s="56"/>
      <c r="Q43" s="38"/>
      <c r="R43" s="67" t="s">
        <v>24</v>
      </c>
      <c r="S43" s="66"/>
    </row>
    <row r="44" s="3" customFormat="1" ht="16.5" spans="1:19">
      <c r="A44" s="24"/>
      <c r="B44" s="29"/>
      <c r="C44" s="30" t="s">
        <v>106</v>
      </c>
      <c r="D44" s="31" t="s">
        <v>107</v>
      </c>
      <c r="E44" s="32">
        <v>1</v>
      </c>
      <c r="F44" s="35" t="s">
        <v>22</v>
      </c>
      <c r="G44" s="32">
        <v>1</v>
      </c>
      <c r="H44" s="35" t="s">
        <v>62</v>
      </c>
      <c r="I44" s="56">
        <v>800</v>
      </c>
      <c r="J44" s="56">
        <f>E44*G44*I44</f>
        <v>800</v>
      </c>
      <c r="K44" s="32"/>
      <c r="L44" s="35"/>
      <c r="M44" s="32"/>
      <c r="N44" s="35"/>
      <c r="O44" s="56"/>
      <c r="P44" s="56">
        <f>K44*M44*O44</f>
        <v>0</v>
      </c>
      <c r="Q44" s="38"/>
      <c r="R44" s="67" t="s">
        <v>24</v>
      </c>
      <c r="S44" s="66"/>
    </row>
    <row r="45" s="3" customFormat="1" ht="16.5" spans="1:19">
      <c r="A45" s="24"/>
      <c r="B45" s="29"/>
      <c r="C45" s="30" t="s">
        <v>108</v>
      </c>
      <c r="D45" s="31"/>
      <c r="E45" s="32">
        <v>65</v>
      </c>
      <c r="F45" s="35" t="s">
        <v>22</v>
      </c>
      <c r="G45" s="32">
        <v>1</v>
      </c>
      <c r="H45" s="35" t="s">
        <v>37</v>
      </c>
      <c r="I45" s="56">
        <v>10</v>
      </c>
      <c r="J45" s="56">
        <f>E45*G45*I45</f>
        <v>650</v>
      </c>
      <c r="K45" s="32"/>
      <c r="L45" s="35"/>
      <c r="M45" s="32"/>
      <c r="N45" s="35"/>
      <c r="O45" s="56"/>
      <c r="P45" s="56">
        <f>K45*M45*O45</f>
        <v>0</v>
      </c>
      <c r="Q45" s="38"/>
      <c r="R45" s="67" t="s">
        <v>24</v>
      </c>
      <c r="S45" s="66"/>
    </row>
    <row r="46" s="3" customFormat="1" ht="18" customHeight="1" spans="1:19">
      <c r="A46" s="24"/>
      <c r="B46" s="29"/>
      <c r="C46" s="37" t="s">
        <v>109</v>
      </c>
      <c r="D46" s="37"/>
      <c r="E46" s="37"/>
      <c r="F46" s="37"/>
      <c r="G46" s="37"/>
      <c r="H46" s="37"/>
      <c r="I46" s="57"/>
      <c r="J46" s="57">
        <f>SUM(J35:J45)</f>
        <v>30025</v>
      </c>
      <c r="K46" s="57"/>
      <c r="L46" s="57"/>
      <c r="M46" s="57"/>
      <c r="N46" s="57"/>
      <c r="O46" s="57"/>
      <c r="P46" s="57">
        <f>SUM(P35:P45)</f>
        <v>0</v>
      </c>
      <c r="Q46" s="38"/>
      <c r="R46" s="67"/>
      <c r="S46" s="66"/>
    </row>
    <row r="47" s="3" customFormat="1" ht="16.5" spans="1:19">
      <c r="A47" s="24"/>
      <c r="B47" s="45" t="s">
        <v>110</v>
      </c>
      <c r="C47" s="30" t="s">
        <v>111</v>
      </c>
      <c r="D47" s="31" t="s">
        <v>112</v>
      </c>
      <c r="E47" s="32">
        <v>1</v>
      </c>
      <c r="F47" s="35" t="s">
        <v>38</v>
      </c>
      <c r="G47" s="32">
        <v>1</v>
      </c>
      <c r="H47" s="35" t="s">
        <v>37</v>
      </c>
      <c r="I47" s="56">
        <v>1000</v>
      </c>
      <c r="J47" s="56">
        <f>E47*G47*I47</f>
        <v>1000</v>
      </c>
      <c r="K47" s="32"/>
      <c r="L47" s="35"/>
      <c r="M47" s="32"/>
      <c r="N47" s="35"/>
      <c r="O47" s="56"/>
      <c r="P47" s="56">
        <f>K47*M47*O47</f>
        <v>0</v>
      </c>
      <c r="Q47" s="38"/>
      <c r="R47" s="67" t="s">
        <v>24</v>
      </c>
      <c r="S47" s="66"/>
    </row>
    <row r="48" s="3" customFormat="1" ht="16.5" spans="1:19">
      <c r="A48" s="24"/>
      <c r="B48" s="45"/>
      <c r="C48" s="30" t="s">
        <v>111</v>
      </c>
      <c r="D48" s="31" t="s">
        <v>113</v>
      </c>
      <c r="E48" s="32">
        <v>1</v>
      </c>
      <c r="F48" s="35" t="s">
        <v>38</v>
      </c>
      <c r="G48" s="32">
        <v>1</v>
      </c>
      <c r="H48" s="35" t="s">
        <v>37</v>
      </c>
      <c r="I48" s="56">
        <v>200</v>
      </c>
      <c r="J48" s="56">
        <f>E48*G48*I48</f>
        <v>200</v>
      </c>
      <c r="K48" s="32"/>
      <c r="L48" s="35"/>
      <c r="M48" s="32"/>
      <c r="N48" s="35"/>
      <c r="O48" s="56"/>
      <c r="P48" s="56">
        <f>K48*M48*O48</f>
        <v>0</v>
      </c>
      <c r="Q48" s="38"/>
      <c r="R48" s="67" t="s">
        <v>24</v>
      </c>
      <c r="S48" s="66"/>
    </row>
    <row r="49" s="3" customFormat="1" ht="16.5" spans="1:19">
      <c r="A49" s="24"/>
      <c r="B49" s="45"/>
      <c r="C49" s="30" t="s">
        <v>111</v>
      </c>
      <c r="D49" s="31" t="s">
        <v>114</v>
      </c>
      <c r="E49" s="32">
        <v>1</v>
      </c>
      <c r="F49" s="35" t="s">
        <v>38</v>
      </c>
      <c r="G49" s="32">
        <v>1</v>
      </c>
      <c r="H49" s="35" t="s">
        <v>37</v>
      </c>
      <c r="I49" s="56">
        <v>500</v>
      </c>
      <c r="J49" s="56">
        <f>E49*G49*I49</f>
        <v>500</v>
      </c>
      <c r="K49" s="32"/>
      <c r="L49" s="35"/>
      <c r="M49" s="32"/>
      <c r="N49" s="35"/>
      <c r="O49" s="56"/>
      <c r="P49" s="56">
        <f>K49*M49*O49</f>
        <v>0</v>
      </c>
      <c r="Q49" s="32"/>
      <c r="R49" s="67" t="s">
        <v>24</v>
      </c>
      <c r="S49" s="66"/>
    </row>
    <row r="50" s="3" customFormat="1" ht="18" customHeight="1" spans="1:19">
      <c r="A50" s="24"/>
      <c r="B50" s="50"/>
      <c r="C50" s="37" t="s">
        <v>115</v>
      </c>
      <c r="D50" s="37"/>
      <c r="E50" s="37"/>
      <c r="F50" s="37"/>
      <c r="G50" s="37"/>
      <c r="H50" s="37"/>
      <c r="I50" s="57"/>
      <c r="J50" s="57">
        <f>SUM(J47:J49)</f>
        <v>1700</v>
      </c>
      <c r="K50" s="57"/>
      <c r="L50" s="57"/>
      <c r="M50" s="57"/>
      <c r="N50" s="57"/>
      <c r="O50" s="57"/>
      <c r="P50" s="57">
        <f>SUM(P47:P49)</f>
        <v>0</v>
      </c>
      <c r="Q50" s="38"/>
      <c r="R50" s="67"/>
      <c r="S50" s="66"/>
    </row>
    <row r="51" s="3" customFormat="1" ht="16.5" spans="1:19">
      <c r="A51" s="24"/>
      <c r="B51" s="51" t="s">
        <v>116</v>
      </c>
      <c r="C51" s="46" t="s">
        <v>117</v>
      </c>
      <c r="D51" s="46" t="s">
        <v>118</v>
      </c>
      <c r="E51" s="48">
        <v>1</v>
      </c>
      <c r="F51" s="49" t="s">
        <v>22</v>
      </c>
      <c r="G51" s="48">
        <v>2</v>
      </c>
      <c r="H51" s="49" t="s">
        <v>62</v>
      </c>
      <c r="I51" s="60">
        <v>2500</v>
      </c>
      <c r="J51" s="60">
        <f>E51*G51*I51</f>
        <v>5000</v>
      </c>
      <c r="K51" s="32"/>
      <c r="L51" s="35"/>
      <c r="M51" s="32"/>
      <c r="N51" s="35"/>
      <c r="O51" s="56"/>
      <c r="P51" s="56">
        <f>K51*M51*O51</f>
        <v>0</v>
      </c>
      <c r="Q51" s="38">
        <v>2500</v>
      </c>
      <c r="R51" s="69" t="s">
        <v>119</v>
      </c>
      <c r="S51" s="66" t="s">
        <v>82</v>
      </c>
    </row>
    <row r="52" s="3" customFormat="1" ht="16.5" spans="1:19">
      <c r="A52" s="24"/>
      <c r="B52" s="51"/>
      <c r="C52" s="38" t="s">
        <v>120</v>
      </c>
      <c r="D52" s="38" t="s">
        <v>121</v>
      </c>
      <c r="E52" s="32">
        <v>1</v>
      </c>
      <c r="F52" s="35" t="s">
        <v>22</v>
      </c>
      <c r="G52" s="32">
        <v>1</v>
      </c>
      <c r="H52" s="35" t="s">
        <v>37</v>
      </c>
      <c r="I52" s="56">
        <v>500</v>
      </c>
      <c r="J52" s="56">
        <f>E52*G52*I52</f>
        <v>500</v>
      </c>
      <c r="K52" s="32"/>
      <c r="L52" s="35"/>
      <c r="M52" s="32"/>
      <c r="N52" s="35"/>
      <c r="O52" s="56"/>
      <c r="P52" s="56"/>
      <c r="Q52" s="38"/>
      <c r="R52" s="69" t="s">
        <v>122</v>
      </c>
      <c r="S52" s="66" t="s">
        <v>123</v>
      </c>
    </row>
    <row r="53" s="3" customFormat="1" ht="16.5" spans="1:19">
      <c r="A53" s="24"/>
      <c r="B53" s="51"/>
      <c r="C53" s="37" t="s">
        <v>124</v>
      </c>
      <c r="D53" s="37"/>
      <c r="E53" s="37"/>
      <c r="F53" s="37"/>
      <c r="G53" s="37"/>
      <c r="H53" s="37"/>
      <c r="I53" s="57"/>
      <c r="J53" s="57">
        <f>SUM(J51:J52)</f>
        <v>5500</v>
      </c>
      <c r="K53" s="57"/>
      <c r="L53" s="57"/>
      <c r="M53" s="57"/>
      <c r="N53" s="57"/>
      <c r="O53" s="57"/>
      <c r="P53" s="57">
        <f>SUM(P51)</f>
        <v>0</v>
      </c>
      <c r="Q53" s="38"/>
      <c r="R53" s="67"/>
      <c r="S53" s="66"/>
    </row>
    <row r="54" s="3" customFormat="1" ht="16.5" spans="1:19">
      <c r="A54" s="24"/>
      <c r="B54" s="51" t="s">
        <v>125</v>
      </c>
      <c r="C54" s="30" t="s">
        <v>126</v>
      </c>
      <c r="D54" s="31" t="s">
        <v>127</v>
      </c>
      <c r="E54" s="32">
        <v>65</v>
      </c>
      <c r="F54" s="35" t="s">
        <v>78</v>
      </c>
      <c r="G54" s="32">
        <v>1</v>
      </c>
      <c r="H54" s="35" t="s">
        <v>37</v>
      </c>
      <c r="I54" s="56">
        <v>200</v>
      </c>
      <c r="J54" s="56">
        <f>E54*G54*I54</f>
        <v>13000</v>
      </c>
      <c r="K54" s="32"/>
      <c r="L54" s="35"/>
      <c r="M54" s="32"/>
      <c r="N54" s="35"/>
      <c r="O54" s="56"/>
      <c r="P54" s="56">
        <f>K54*M54*O54</f>
        <v>0</v>
      </c>
      <c r="Q54" s="38"/>
      <c r="R54" s="67" t="s">
        <v>24</v>
      </c>
      <c r="S54" s="66"/>
    </row>
    <row r="55" s="3" customFormat="1" ht="16.5" spans="1:19">
      <c r="A55" s="24"/>
      <c r="B55" s="51"/>
      <c r="C55" s="30" t="s">
        <v>126</v>
      </c>
      <c r="D55" s="31" t="s">
        <v>128</v>
      </c>
      <c r="E55" s="32">
        <v>1</v>
      </c>
      <c r="F55" s="35" t="s">
        <v>37</v>
      </c>
      <c r="G55" s="32">
        <v>1</v>
      </c>
      <c r="H55" s="35" t="s">
        <v>37</v>
      </c>
      <c r="I55" s="56">
        <v>500</v>
      </c>
      <c r="J55" s="56">
        <f>E55*G55*I55</f>
        <v>500</v>
      </c>
      <c r="K55" s="32"/>
      <c r="L55" s="35"/>
      <c r="M55" s="32"/>
      <c r="N55" s="35"/>
      <c r="O55" s="56"/>
      <c r="P55" s="56">
        <f>K55*M55*O55</f>
        <v>0</v>
      </c>
      <c r="Q55" s="38"/>
      <c r="R55" s="67" t="s">
        <v>24</v>
      </c>
      <c r="S55" s="66"/>
    </row>
    <row r="56" s="3" customFormat="1" ht="18" customHeight="1" spans="1:19">
      <c r="A56" s="24"/>
      <c r="B56" s="51"/>
      <c r="C56" s="37" t="s">
        <v>129</v>
      </c>
      <c r="D56" s="37"/>
      <c r="E56" s="37"/>
      <c r="F56" s="37"/>
      <c r="G56" s="37"/>
      <c r="H56" s="37"/>
      <c r="I56" s="57"/>
      <c r="J56" s="57">
        <f>SUM(J54:J55)</f>
        <v>13500</v>
      </c>
      <c r="K56" s="57"/>
      <c r="L56" s="57"/>
      <c r="M56" s="57"/>
      <c r="N56" s="57"/>
      <c r="O56" s="57"/>
      <c r="P56" s="57">
        <f>SUM(P54:P55)</f>
        <v>0</v>
      </c>
      <c r="Q56" s="38"/>
      <c r="R56" s="67"/>
      <c r="S56" s="66"/>
    </row>
    <row r="57" s="3" customFormat="1" ht="16.5" spans="1:19">
      <c r="A57" s="24"/>
      <c r="B57" s="29" t="s">
        <v>130</v>
      </c>
      <c r="C57" s="30" t="s">
        <v>131</v>
      </c>
      <c r="D57" s="31" t="s">
        <v>132</v>
      </c>
      <c r="E57" s="32">
        <v>2</v>
      </c>
      <c r="F57" s="35" t="s">
        <v>22</v>
      </c>
      <c r="G57" s="32">
        <v>1</v>
      </c>
      <c r="H57" s="35" t="s">
        <v>23</v>
      </c>
      <c r="I57" s="56">
        <v>1048</v>
      </c>
      <c r="J57" s="56">
        <f>E57*G57*I57</f>
        <v>2096</v>
      </c>
      <c r="K57" s="32"/>
      <c r="L57" s="35"/>
      <c r="M57" s="32"/>
      <c r="N57" s="35"/>
      <c r="O57" s="56"/>
      <c r="P57" s="56">
        <f>K57*M57*O57</f>
        <v>0</v>
      </c>
      <c r="Q57" s="38"/>
      <c r="R57" s="67" t="s">
        <v>24</v>
      </c>
      <c r="S57" s="66"/>
    </row>
    <row r="58" s="3" customFormat="1" ht="16.5" spans="1:19">
      <c r="A58" s="24"/>
      <c r="B58" s="29"/>
      <c r="C58" s="30" t="s">
        <v>133</v>
      </c>
      <c r="D58" s="38" t="s">
        <v>134</v>
      </c>
      <c r="E58" s="32">
        <v>2</v>
      </c>
      <c r="F58" s="35" t="s">
        <v>22</v>
      </c>
      <c r="G58" s="32">
        <v>4</v>
      </c>
      <c r="H58" s="35" t="s">
        <v>62</v>
      </c>
      <c r="I58" s="56">
        <v>300</v>
      </c>
      <c r="J58" s="56">
        <f>E58*G58*I58</f>
        <v>2400</v>
      </c>
      <c r="K58" s="32"/>
      <c r="L58" s="35"/>
      <c r="M58" s="32"/>
      <c r="N58" s="35"/>
      <c r="O58" s="56"/>
      <c r="P58" s="56">
        <f>K58*M58*O58</f>
        <v>0</v>
      </c>
      <c r="Q58" s="38"/>
      <c r="R58" s="67" t="s">
        <v>24</v>
      </c>
      <c r="S58" s="66"/>
    </row>
    <row r="59" s="3" customFormat="1" ht="16.05" customHeight="1" spans="1:19">
      <c r="A59" s="24"/>
      <c r="B59" s="29"/>
      <c r="C59" s="30" t="s">
        <v>133</v>
      </c>
      <c r="D59" s="31" t="s">
        <v>135</v>
      </c>
      <c r="E59" s="32">
        <v>2</v>
      </c>
      <c r="F59" s="35" t="s">
        <v>22</v>
      </c>
      <c r="G59" s="32">
        <v>4</v>
      </c>
      <c r="H59" s="35" t="s">
        <v>62</v>
      </c>
      <c r="I59" s="56">
        <v>150</v>
      </c>
      <c r="J59" s="56">
        <f>E59*G59*I59</f>
        <v>1200</v>
      </c>
      <c r="K59" s="32"/>
      <c r="L59" s="35"/>
      <c r="M59" s="32"/>
      <c r="N59" s="35"/>
      <c r="O59" s="56"/>
      <c r="P59" s="56">
        <f>K59*M59*O59</f>
        <v>0</v>
      </c>
      <c r="Q59" s="38"/>
      <c r="R59" s="67" t="s">
        <v>24</v>
      </c>
      <c r="S59" s="66"/>
    </row>
    <row r="60" s="3" customFormat="1" ht="18" customHeight="1" spans="1:19">
      <c r="A60" s="24"/>
      <c r="B60" s="29"/>
      <c r="C60" s="37" t="s">
        <v>136</v>
      </c>
      <c r="D60" s="37"/>
      <c r="E60" s="37"/>
      <c r="F60" s="37"/>
      <c r="G60" s="37"/>
      <c r="H60" s="37"/>
      <c r="I60" s="57"/>
      <c r="J60" s="57">
        <f>SUM(J57:J59)</f>
        <v>5696</v>
      </c>
      <c r="K60" s="57"/>
      <c r="L60" s="57"/>
      <c r="M60" s="57"/>
      <c r="N60" s="57"/>
      <c r="O60" s="57"/>
      <c r="P60" s="57">
        <f>SUM(P57:P59)</f>
        <v>0</v>
      </c>
      <c r="Q60" s="38"/>
      <c r="R60" s="67"/>
      <c r="S60" s="66"/>
    </row>
    <row r="61" ht="29" spans="2:19">
      <c r="B61" s="51" t="s">
        <v>137</v>
      </c>
      <c r="C61" s="52" t="s">
        <v>138</v>
      </c>
      <c r="D61" s="52" t="s">
        <v>139</v>
      </c>
      <c r="E61" s="48">
        <v>3</v>
      </c>
      <c r="F61" s="49" t="s">
        <v>22</v>
      </c>
      <c r="G61" s="48">
        <v>3</v>
      </c>
      <c r="H61" s="49" t="s">
        <v>62</v>
      </c>
      <c r="I61" s="61">
        <v>600</v>
      </c>
      <c r="J61" s="60">
        <f>E61*G61*I61</f>
        <v>5400</v>
      </c>
      <c r="K61" s="32"/>
      <c r="L61" s="35"/>
      <c r="M61" s="32"/>
      <c r="N61" s="35"/>
      <c r="O61" s="62"/>
      <c r="P61" s="56">
        <f>K61*M61*O61</f>
        <v>0</v>
      </c>
      <c r="Q61" s="30"/>
      <c r="R61" s="69" t="s">
        <v>140</v>
      </c>
      <c r="S61" s="1" t="s">
        <v>141</v>
      </c>
    </row>
    <row r="62" ht="14.5" spans="1:18">
      <c r="A62" s="24"/>
      <c r="B62" s="51"/>
      <c r="C62" s="36" t="s">
        <v>142</v>
      </c>
      <c r="D62" s="38"/>
      <c r="E62" s="32">
        <v>4</v>
      </c>
      <c r="F62" s="35" t="s">
        <v>22</v>
      </c>
      <c r="G62" s="32">
        <v>1</v>
      </c>
      <c r="H62" s="35" t="s">
        <v>37</v>
      </c>
      <c r="I62" s="56">
        <v>350</v>
      </c>
      <c r="J62" s="56">
        <f>E62*G62*I62</f>
        <v>1400</v>
      </c>
      <c r="K62" s="32"/>
      <c r="L62" s="35"/>
      <c r="M62" s="32"/>
      <c r="N62" s="35"/>
      <c r="O62" s="62"/>
      <c r="P62" s="56"/>
      <c r="Q62" s="30"/>
      <c r="R62" s="69"/>
    </row>
    <row r="63" ht="16.5" spans="1:19">
      <c r="A63" s="24"/>
      <c r="B63" s="51"/>
      <c r="C63" s="53" t="s">
        <v>143</v>
      </c>
      <c r="D63" s="46"/>
      <c r="E63" s="48">
        <v>1</v>
      </c>
      <c r="F63" s="49" t="s">
        <v>37</v>
      </c>
      <c r="G63" s="48">
        <v>1</v>
      </c>
      <c r="H63" s="49" t="s">
        <v>37</v>
      </c>
      <c r="I63" s="60">
        <v>1200</v>
      </c>
      <c r="J63" s="60">
        <f>E63*G63*I63</f>
        <v>1200</v>
      </c>
      <c r="K63" s="32"/>
      <c r="L63" s="35"/>
      <c r="M63" s="32"/>
      <c r="N63" s="35"/>
      <c r="O63" s="62"/>
      <c r="P63" s="56"/>
      <c r="Q63" s="30"/>
      <c r="R63" s="69" t="s">
        <v>144</v>
      </c>
      <c r="S63" s="12" t="s">
        <v>145</v>
      </c>
    </row>
    <row r="64" ht="16.5" spans="1:19">
      <c r="A64" s="24"/>
      <c r="B64" s="51"/>
      <c r="C64" s="53" t="s">
        <v>146</v>
      </c>
      <c r="D64" s="46"/>
      <c r="E64" s="48">
        <v>2</v>
      </c>
      <c r="F64" s="49" t="s">
        <v>22</v>
      </c>
      <c r="G64" s="48">
        <v>1</v>
      </c>
      <c r="H64" s="49" t="s">
        <v>37</v>
      </c>
      <c r="I64" s="60">
        <v>350</v>
      </c>
      <c r="J64" s="60">
        <f>E64*G64*I64</f>
        <v>700</v>
      </c>
      <c r="K64" s="32"/>
      <c r="L64" s="35"/>
      <c r="M64" s="32"/>
      <c r="N64" s="35"/>
      <c r="O64" s="62"/>
      <c r="P64" s="56"/>
      <c r="Q64" s="30"/>
      <c r="R64" s="69" t="s">
        <v>147</v>
      </c>
      <c r="S64" s="12" t="s">
        <v>148</v>
      </c>
    </row>
    <row r="65" ht="16.5" spans="1:19">
      <c r="A65" s="24"/>
      <c r="B65" s="51"/>
      <c r="C65" s="53" t="s">
        <v>149</v>
      </c>
      <c r="D65" s="53"/>
      <c r="E65" s="48">
        <v>1</v>
      </c>
      <c r="F65" s="49" t="s">
        <v>37</v>
      </c>
      <c r="G65" s="48">
        <v>1</v>
      </c>
      <c r="H65" s="49" t="s">
        <v>37</v>
      </c>
      <c r="I65" s="60">
        <v>1200</v>
      </c>
      <c r="J65" s="60">
        <f>E65*G65*I65</f>
        <v>1200</v>
      </c>
      <c r="K65" s="32"/>
      <c r="L65" s="35"/>
      <c r="M65" s="32"/>
      <c r="N65" s="35"/>
      <c r="O65" s="62"/>
      <c r="P65" s="56"/>
      <c r="Q65" s="30"/>
      <c r="R65" s="69" t="s">
        <v>144</v>
      </c>
      <c r="S65" s="12" t="s">
        <v>145</v>
      </c>
    </row>
    <row r="66" ht="14.5" spans="2:18">
      <c r="B66" s="51"/>
      <c r="C66" s="37" t="s">
        <v>150</v>
      </c>
      <c r="D66" s="37"/>
      <c r="E66" s="37"/>
      <c r="F66" s="37"/>
      <c r="G66" s="37"/>
      <c r="H66" s="37"/>
      <c r="I66" s="57"/>
      <c r="J66" s="57">
        <f>SUM(J61:J65)</f>
        <v>9900</v>
      </c>
      <c r="K66" s="57"/>
      <c r="L66" s="57"/>
      <c r="M66" s="57"/>
      <c r="N66" s="57"/>
      <c r="O66" s="57"/>
      <c r="P66" s="57">
        <f>SUM(P61:P61)</f>
        <v>0</v>
      </c>
      <c r="Q66" s="38"/>
      <c r="R66" s="67"/>
    </row>
    <row r="67" ht="14.5" spans="2:18">
      <c r="B67" s="29" t="s">
        <v>151</v>
      </c>
      <c r="C67" s="70">
        <v>0.08</v>
      </c>
      <c r="D67" s="71"/>
      <c r="E67" s="71"/>
      <c r="F67" s="71"/>
      <c r="G67" s="71"/>
      <c r="H67" s="71"/>
      <c r="I67" s="57"/>
      <c r="J67" s="57">
        <f>J9*C67</f>
        <v>6000</v>
      </c>
      <c r="K67" s="71"/>
      <c r="L67" s="71"/>
      <c r="M67" s="71"/>
      <c r="N67" s="71"/>
      <c r="O67" s="57"/>
      <c r="P67" s="57">
        <f>P10*C67</f>
        <v>0</v>
      </c>
      <c r="Q67" s="56"/>
      <c r="R67" s="67"/>
    </row>
    <row r="68" ht="14.5" spans="2:18">
      <c r="B68" s="29" t="s">
        <v>152</v>
      </c>
      <c r="C68" s="70">
        <v>0.05</v>
      </c>
      <c r="D68" s="71"/>
      <c r="E68" s="71"/>
      <c r="F68" s="71"/>
      <c r="G68" s="71"/>
      <c r="H68" s="71"/>
      <c r="I68" s="57"/>
      <c r="J68" s="57">
        <f>(J6+J7+J8)*C68</f>
        <v>1825.5</v>
      </c>
      <c r="K68" s="71"/>
      <c r="L68" s="71"/>
      <c r="M68" s="71"/>
      <c r="N68" s="71"/>
      <c r="O68" s="57"/>
      <c r="P68" s="57"/>
      <c r="Q68" s="56"/>
      <c r="R68" s="67"/>
    </row>
    <row r="69" ht="14.5" spans="2:18">
      <c r="B69" s="29" t="s">
        <v>153</v>
      </c>
      <c r="C69" s="70">
        <v>0.08</v>
      </c>
      <c r="D69" s="71"/>
      <c r="E69" s="71"/>
      <c r="F69" s="71"/>
      <c r="G69" s="71"/>
      <c r="H69" s="71"/>
      <c r="I69" s="57"/>
      <c r="J69" s="57">
        <f>(J16+J17)*C69</f>
        <v>14368</v>
      </c>
      <c r="K69" s="71"/>
      <c r="L69" s="71"/>
      <c r="M69" s="71"/>
      <c r="N69" s="71"/>
      <c r="O69" s="57"/>
      <c r="P69" s="57" t="e">
        <f>(P16+P17+P18+P19+#REF!+#REF!)*C69</f>
        <v>#REF!</v>
      </c>
      <c r="Q69" s="56"/>
      <c r="R69" s="67"/>
    </row>
    <row r="70" ht="14.5" spans="2:18">
      <c r="B70" s="29" t="s">
        <v>154</v>
      </c>
      <c r="C70" s="70">
        <v>0.1</v>
      </c>
      <c r="D70" s="71"/>
      <c r="E70" s="71"/>
      <c r="F70" s="71"/>
      <c r="G70" s="71"/>
      <c r="H70" s="71"/>
      <c r="I70" s="57"/>
      <c r="J70" s="57">
        <f>0.1*(J18+J19+J20+J21+J27+J34+J46+J50+J53+J56+J60+J66)</f>
        <v>13525.1</v>
      </c>
      <c r="K70" s="71"/>
      <c r="L70" s="71"/>
      <c r="M70" s="71"/>
      <c r="N70" s="71"/>
      <c r="O70" s="57"/>
      <c r="P70" s="57" t="e">
        <f>0.1*(#REF!+#REF!+#REF!+P21+#REF!+P27+P34+P46+P50+P53+P56)</f>
        <v>#REF!</v>
      </c>
      <c r="Q70" s="56"/>
      <c r="R70" s="67"/>
    </row>
    <row r="71" ht="14.5" spans="2:18">
      <c r="B71" s="29" t="s">
        <v>155</v>
      </c>
      <c r="C71" s="72">
        <v>0.06</v>
      </c>
      <c r="D71" s="71"/>
      <c r="E71" s="71"/>
      <c r="F71" s="71"/>
      <c r="G71" s="71"/>
      <c r="H71" s="71"/>
      <c r="I71" s="57"/>
      <c r="J71" s="57">
        <f>0.06*(J10+J16+J22+J27+J34+J46+J50+J53+J56+J60+J66+J67+J69+J70)</f>
        <v>27615.246</v>
      </c>
      <c r="K71" s="71"/>
      <c r="L71" s="71"/>
      <c r="M71" s="71"/>
      <c r="N71" s="71"/>
      <c r="O71" s="57"/>
      <c r="P71" s="57" t="e">
        <f>0.06*(P10+P16+P22+P27+P34+P46+P50+P53+P56+P60+P66+P67+P69+P70)</f>
        <v>#REF!</v>
      </c>
      <c r="Q71" s="57"/>
      <c r="R71" s="67"/>
    </row>
    <row r="72" ht="16.5" spans="2:18">
      <c r="B72" s="73" t="s">
        <v>156</v>
      </c>
      <c r="C72" s="73"/>
      <c r="D72" s="73"/>
      <c r="E72" s="73"/>
      <c r="F72" s="73"/>
      <c r="G72" s="73"/>
      <c r="H72" s="73"/>
      <c r="I72" s="57"/>
      <c r="J72" s="57">
        <f>J10+J16+J22+J27+J34+J46+J50+J53+J56+J60+J66+J67+J69+J70+J71</f>
        <v>487869.346</v>
      </c>
      <c r="K72" s="57"/>
      <c r="L72" s="57"/>
      <c r="M72" s="57"/>
      <c r="N72" s="57"/>
      <c r="O72" s="57"/>
      <c r="P72" s="57" t="e">
        <f>P10+P16+P22+P27+P34+P46+P50+P53+P56+P60+P66+P67+P69+P70+P71</f>
        <v>#REF!</v>
      </c>
      <c r="Q72" s="77"/>
      <c r="R72" s="67"/>
    </row>
    <row r="73" ht="14.5" spans="2:18">
      <c r="B73" s="74" t="s">
        <v>16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67"/>
    </row>
    <row r="74" ht="14.5" spans="2:18">
      <c r="B74" s="74" t="s">
        <v>157</v>
      </c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67"/>
    </row>
    <row r="75" ht="14.5" spans="2:18">
      <c r="B75" s="75" t="s">
        <v>158</v>
      </c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67"/>
    </row>
    <row r="76" ht="14.5" spans="2:18">
      <c r="B76" s="75" t="s">
        <v>159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67"/>
    </row>
    <row r="77" ht="14.5" spans="2:18">
      <c r="B77" s="75" t="s">
        <v>160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67"/>
    </row>
    <row r="78" ht="14.5" spans="2:18">
      <c r="B78" s="75" t="s">
        <v>161</v>
      </c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67"/>
    </row>
    <row r="79" ht="14.5" spans="2:18">
      <c r="B79" s="75" t="s">
        <v>162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67"/>
    </row>
    <row r="80" ht="14.5" spans="2:18">
      <c r="B80" s="75" t="s">
        <v>163</v>
      </c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67"/>
    </row>
    <row r="81" s="4" customFormat="1" ht="14.5" spans="1:19">
      <c r="A81" s="76"/>
      <c r="R81" s="24"/>
      <c r="S81" s="78"/>
    </row>
    <row r="82" s="4" customFormat="1" ht="14.5" spans="1:19">
      <c r="A82" s="76"/>
      <c r="R82" s="24"/>
      <c r="S82" s="78"/>
    </row>
    <row r="83" s="4" customFormat="1" ht="14.5" spans="1:19">
      <c r="A83" s="76"/>
      <c r="R83" s="24"/>
      <c r="S83" s="78"/>
    </row>
    <row r="84" s="4" customFormat="1" ht="14.5" spans="1:19">
      <c r="A84" s="76"/>
      <c r="R84" s="24"/>
      <c r="S84" s="78"/>
    </row>
    <row r="85" s="4" customFormat="1" ht="14.5" spans="1:19">
      <c r="A85" s="76"/>
      <c r="R85" s="24"/>
      <c r="S85" s="78"/>
    </row>
    <row r="86" s="4" customFormat="1" ht="14.5" spans="1:19">
      <c r="A86" s="76"/>
      <c r="R86" s="24"/>
      <c r="S86" s="78"/>
    </row>
    <row r="87" s="4" customFormat="1" ht="14.5" spans="1:19">
      <c r="A87" s="76"/>
      <c r="R87" s="24"/>
      <c r="S87" s="78"/>
    </row>
    <row r="88" s="4" customFormat="1" ht="14.5" spans="1:19">
      <c r="A88" s="76"/>
      <c r="R88" s="24"/>
      <c r="S88" s="78"/>
    </row>
    <row r="89" s="4" customFormat="1" ht="14.5" spans="1:19">
      <c r="A89" s="76"/>
      <c r="R89" s="24"/>
      <c r="S89" s="78"/>
    </row>
    <row r="90" s="4" customFormat="1" ht="14.5" spans="1:19">
      <c r="A90" s="76"/>
      <c r="R90" s="24"/>
      <c r="S90" s="78"/>
    </row>
    <row r="91" s="4" customFormat="1" ht="14.5" spans="1:19">
      <c r="A91" s="76"/>
      <c r="R91" s="24"/>
      <c r="S91" s="78"/>
    </row>
    <row r="92" s="4" customFormat="1" ht="14.5" spans="1:19">
      <c r="A92" s="76"/>
      <c r="R92" s="24"/>
      <c r="S92" s="78"/>
    </row>
    <row r="93" s="4" customFormat="1" ht="14.5" spans="1:19">
      <c r="A93" s="76"/>
      <c r="R93" s="24"/>
      <c r="S93" s="78"/>
    </row>
    <row r="94" s="4" customFormat="1" ht="14.5" spans="1:19">
      <c r="A94" s="76"/>
      <c r="R94" s="24"/>
      <c r="S94" s="78"/>
    </row>
    <row r="95" s="4" customFormat="1" ht="14.5" spans="1:19">
      <c r="A95" s="76"/>
      <c r="R95" s="24"/>
      <c r="S95" s="78"/>
    </row>
    <row r="96" s="4" customFormat="1" ht="14.5" spans="1:19">
      <c r="A96" s="76"/>
      <c r="R96" s="24"/>
      <c r="S96" s="78"/>
    </row>
    <row r="97" s="4" customFormat="1" ht="14.5" spans="1:19">
      <c r="A97" s="76"/>
      <c r="R97" s="24"/>
      <c r="S97" s="78"/>
    </row>
    <row r="98" s="4" customFormat="1" ht="14.5" spans="1:19">
      <c r="A98" s="76"/>
      <c r="R98" s="24"/>
      <c r="S98" s="78"/>
    </row>
    <row r="99" s="4" customFormat="1" ht="14.5" spans="1:19">
      <c r="A99" s="76"/>
      <c r="R99" s="24"/>
      <c r="S99" s="78"/>
    </row>
    <row r="100" s="4" customFormat="1" ht="14.5" spans="1:19">
      <c r="A100" s="76"/>
      <c r="R100" s="24"/>
      <c r="S100" s="78"/>
    </row>
    <row r="101" s="4" customFormat="1" ht="14.5" spans="1:19">
      <c r="A101" s="76"/>
      <c r="R101" s="24"/>
      <c r="S101" s="78"/>
    </row>
    <row r="102" s="4" customFormat="1" ht="14.5" spans="1:19">
      <c r="A102" s="76"/>
      <c r="R102" s="24"/>
      <c r="S102" s="78"/>
    </row>
    <row r="103" s="4" customFormat="1" ht="14.5" spans="1:19">
      <c r="A103" s="76"/>
      <c r="R103" s="24"/>
      <c r="S103" s="78"/>
    </row>
    <row r="104" s="4" customFormat="1" ht="14.5" spans="1:19">
      <c r="A104" s="76"/>
      <c r="R104" s="24"/>
      <c r="S104" s="78"/>
    </row>
    <row r="105" s="4" customFormat="1" ht="14.5" spans="1:19">
      <c r="A105" s="76"/>
      <c r="R105" s="24"/>
      <c r="S105" s="78"/>
    </row>
    <row r="106" s="4" customFormat="1" ht="14.5" spans="1:19">
      <c r="A106" s="76"/>
      <c r="R106" s="24"/>
      <c r="S106" s="78"/>
    </row>
    <row r="107" s="4" customFormat="1" ht="14.5" spans="1:19">
      <c r="A107" s="76"/>
      <c r="R107" s="24"/>
      <c r="S107" s="78"/>
    </row>
    <row r="108" s="5" customFormat="1" ht="14.5" spans="1:19">
      <c r="A108" s="76"/>
      <c r="R108" s="24"/>
      <c r="S108" s="79"/>
    </row>
    <row r="109" s="5" customFormat="1" ht="14.5" spans="1:19">
      <c r="A109" s="76"/>
      <c r="R109" s="24"/>
      <c r="S109" s="79"/>
    </row>
    <row r="110" s="5" customFormat="1" ht="14.5" spans="1:19">
      <c r="A110" s="76"/>
      <c r="R110" s="24"/>
      <c r="S110" s="79"/>
    </row>
    <row r="111" s="5" customFormat="1" ht="14.5" spans="1:19">
      <c r="A111" s="76"/>
      <c r="R111" s="24"/>
      <c r="S111" s="79"/>
    </row>
    <row r="112" s="5" customFormat="1" ht="14.5" spans="1:19">
      <c r="A112" s="76"/>
      <c r="R112" s="24"/>
      <c r="S112" s="79"/>
    </row>
    <row r="113" s="5" customFormat="1" ht="14.5" spans="1:19">
      <c r="A113" s="76"/>
      <c r="R113" s="24"/>
      <c r="S113" s="79"/>
    </row>
    <row r="114" s="5" customFormat="1" ht="14.5" spans="1:19">
      <c r="A114" s="76"/>
      <c r="R114" s="24"/>
      <c r="S114" s="79"/>
    </row>
    <row r="115" s="5" customFormat="1" ht="14.5" spans="1:19">
      <c r="A115" s="76"/>
      <c r="R115" s="24"/>
      <c r="S115" s="79"/>
    </row>
    <row r="116" s="5" customFormat="1" ht="14.5" spans="1:19">
      <c r="A116" s="76"/>
      <c r="R116" s="24"/>
      <c r="S116" s="79"/>
    </row>
    <row r="117" s="5" customFormat="1" ht="14.5" spans="1:19">
      <c r="A117" s="76"/>
      <c r="R117" s="24"/>
      <c r="S117" s="79"/>
    </row>
    <row r="118" s="5" customFormat="1" ht="14.5" spans="1:19">
      <c r="A118" s="76"/>
      <c r="R118" s="24"/>
      <c r="S118" s="79"/>
    </row>
    <row r="119" s="5" customFormat="1" ht="14.5" spans="1:19">
      <c r="A119" s="76"/>
      <c r="R119" s="24"/>
      <c r="S119" s="79"/>
    </row>
    <row r="120" s="5" customFormat="1" ht="14.5" spans="1:19">
      <c r="A120" s="76"/>
      <c r="R120" s="24"/>
      <c r="S120" s="79"/>
    </row>
    <row r="121" s="5" customFormat="1" ht="14.5" spans="1:19">
      <c r="A121" s="76"/>
      <c r="R121" s="24"/>
      <c r="S121" s="79"/>
    </row>
    <row r="122" s="5" customFormat="1" ht="14.5" spans="1:19">
      <c r="A122" s="76"/>
      <c r="R122" s="24"/>
      <c r="S122" s="79"/>
    </row>
    <row r="123" s="5" customFormat="1" ht="14.5" spans="1:19">
      <c r="A123" s="76"/>
      <c r="R123" s="24"/>
      <c r="S123" s="79"/>
    </row>
    <row r="124" s="5" customFormat="1" ht="14.5" spans="1:19">
      <c r="A124" s="76"/>
      <c r="R124" s="24"/>
      <c r="S124" s="79"/>
    </row>
    <row r="125" s="5" customFormat="1" ht="14.5" spans="1:19">
      <c r="A125" s="76"/>
      <c r="R125" s="24"/>
      <c r="S125" s="79"/>
    </row>
    <row r="126" s="5" customFormat="1" ht="14.5" spans="1:19">
      <c r="A126" s="76"/>
      <c r="R126" s="24"/>
      <c r="S126" s="79"/>
    </row>
    <row r="127" s="5" customFormat="1" ht="14.5" spans="1:19">
      <c r="A127" s="76"/>
      <c r="R127" s="24"/>
      <c r="S127" s="79"/>
    </row>
    <row r="128" s="5" customFormat="1" ht="14.5" spans="1:19">
      <c r="A128" s="76"/>
      <c r="R128" s="24"/>
      <c r="S128" s="79"/>
    </row>
    <row r="129" s="5" customFormat="1" ht="14.5" spans="1:19">
      <c r="A129" s="76"/>
      <c r="R129" s="24"/>
      <c r="S129" s="79"/>
    </row>
    <row r="130" s="5" customFormat="1" ht="14.5" spans="1:19">
      <c r="A130" s="76"/>
      <c r="R130" s="24"/>
      <c r="S130" s="79"/>
    </row>
    <row r="131" s="5" customFormat="1" ht="14.5" spans="1:19">
      <c r="A131" s="76"/>
      <c r="R131" s="24"/>
      <c r="S131" s="79"/>
    </row>
    <row r="132" s="5" customFormat="1" ht="14.5" spans="1:19">
      <c r="A132" s="76"/>
      <c r="R132" s="24"/>
      <c r="S132" s="79"/>
    </row>
    <row r="133" s="5" customFormat="1" ht="14.5" spans="1:19">
      <c r="A133" s="76"/>
      <c r="R133" s="24"/>
      <c r="S133" s="79"/>
    </row>
    <row r="134" s="5" customFormat="1" ht="14.5" spans="1:19">
      <c r="A134" s="76"/>
      <c r="R134" s="24"/>
      <c r="S134" s="79"/>
    </row>
    <row r="135" s="5" customFormat="1" ht="14.5" spans="1:19">
      <c r="A135" s="76"/>
      <c r="R135" s="24"/>
      <c r="S135" s="79"/>
    </row>
    <row r="136" s="5" customFormat="1" ht="14.5" spans="1:19">
      <c r="A136" s="76"/>
      <c r="R136" s="24"/>
      <c r="S136" s="79"/>
    </row>
    <row r="137" s="5" customFormat="1" ht="14.5" spans="1:19">
      <c r="A137" s="76"/>
      <c r="R137" s="24"/>
      <c r="S137" s="79"/>
    </row>
    <row r="138" s="5" customFormat="1" ht="14.5" spans="1:19">
      <c r="A138" s="76"/>
      <c r="R138" s="24"/>
      <c r="S138" s="79"/>
    </row>
    <row r="139" s="5" customFormat="1" ht="14.5" spans="1:19">
      <c r="A139" s="76"/>
      <c r="R139" s="24"/>
      <c r="S139" s="79"/>
    </row>
    <row r="140" s="5" customFormat="1" ht="14.5" spans="1:19">
      <c r="A140" s="76"/>
      <c r="R140" s="24"/>
      <c r="S140" s="79"/>
    </row>
    <row r="141" s="5" customFormat="1" ht="14.5" spans="1:19">
      <c r="A141" s="76"/>
      <c r="R141" s="24"/>
      <c r="S141" s="79"/>
    </row>
    <row r="142" s="5" customFormat="1" ht="14.5" spans="1:19">
      <c r="A142" s="76"/>
      <c r="R142" s="24"/>
      <c r="S142" s="79"/>
    </row>
    <row r="143" s="5" customFormat="1" ht="14.5" spans="1:19">
      <c r="A143" s="76"/>
      <c r="R143" s="24"/>
      <c r="S143" s="79"/>
    </row>
    <row r="144" s="5" customFormat="1" ht="14.5" spans="1:19">
      <c r="A144" s="76"/>
      <c r="R144" s="24"/>
      <c r="S144" s="79"/>
    </row>
    <row r="145" s="5" customFormat="1" ht="14.5" spans="1:19">
      <c r="A145" s="76"/>
      <c r="R145" s="24"/>
      <c r="S145" s="79"/>
    </row>
    <row r="146" s="5" customFormat="1" ht="14.5" spans="1:19">
      <c r="A146" s="76"/>
      <c r="R146" s="24"/>
      <c r="S146" s="79"/>
    </row>
    <row r="147" s="5" customFormat="1" ht="14.5" spans="1:19">
      <c r="A147" s="76"/>
      <c r="R147" s="24"/>
      <c r="S147" s="79"/>
    </row>
    <row r="148" s="5" customFormat="1" ht="14.5" spans="1:19">
      <c r="A148" s="76"/>
      <c r="R148" s="24"/>
      <c r="S148" s="79"/>
    </row>
    <row r="149" s="5" customFormat="1" ht="14.5" spans="1:19">
      <c r="A149" s="76"/>
      <c r="R149" s="24"/>
      <c r="S149" s="79"/>
    </row>
    <row r="150" s="5" customFormat="1" ht="14.5" spans="1:19">
      <c r="A150" s="76"/>
      <c r="R150" s="24"/>
      <c r="S150" s="79"/>
    </row>
    <row r="151" s="5" customFormat="1" ht="14.5" spans="1:19">
      <c r="A151" s="76"/>
      <c r="R151" s="24"/>
      <c r="S151" s="79"/>
    </row>
    <row r="152" s="5" customFormat="1" ht="14.5" spans="1:19">
      <c r="A152" s="76"/>
      <c r="R152" s="24"/>
      <c r="S152" s="79"/>
    </row>
    <row r="153" s="5" customFormat="1" ht="14.5" spans="1:19">
      <c r="A153" s="76"/>
      <c r="R153" s="24"/>
      <c r="S153" s="79"/>
    </row>
    <row r="154" s="5" customFormat="1" ht="14.5" spans="1:19">
      <c r="A154" s="76"/>
      <c r="R154" s="24"/>
      <c r="S154" s="79"/>
    </row>
    <row r="155" s="5" customFormat="1" ht="14.5" spans="1:19">
      <c r="A155" s="76"/>
      <c r="R155" s="24"/>
      <c r="S155" s="79"/>
    </row>
    <row r="156" s="5" customFormat="1" ht="14.5" spans="1:19">
      <c r="A156" s="76"/>
      <c r="R156" s="24"/>
      <c r="S156" s="79"/>
    </row>
    <row r="157" s="5" customFormat="1" ht="14.5" spans="1:19">
      <c r="A157" s="76"/>
      <c r="R157" s="24"/>
      <c r="S157" s="79"/>
    </row>
    <row r="158" s="5" customFormat="1" ht="14.5" spans="1:19">
      <c r="A158" s="76"/>
      <c r="R158" s="24"/>
      <c r="S158" s="79"/>
    </row>
    <row r="159" s="5" customFormat="1" ht="14.5" spans="1:19">
      <c r="A159" s="76"/>
      <c r="R159" s="24"/>
      <c r="S159" s="79"/>
    </row>
    <row r="160" s="5" customFormat="1" ht="14.5" spans="1:19">
      <c r="A160" s="76"/>
      <c r="R160" s="24"/>
      <c r="S160" s="79"/>
    </row>
    <row r="161" s="5" customFormat="1" ht="14.5" spans="1:19">
      <c r="A161" s="76"/>
      <c r="R161" s="24"/>
      <c r="S161" s="79"/>
    </row>
    <row r="162" s="5" customFormat="1" ht="14.5" spans="1:19">
      <c r="A162" s="76"/>
      <c r="R162" s="24"/>
      <c r="S162" s="79"/>
    </row>
    <row r="163" s="5" customFormat="1" ht="14.5" spans="1:19">
      <c r="A163" s="76"/>
      <c r="R163" s="24"/>
      <c r="S163" s="79"/>
    </row>
    <row r="164" s="5" customFormat="1" ht="14.5" spans="1:19">
      <c r="A164" s="76"/>
      <c r="R164" s="24"/>
      <c r="S164" s="79"/>
    </row>
    <row r="165" s="5" customFormat="1" ht="14.5" spans="1:19">
      <c r="A165" s="76"/>
      <c r="R165" s="24"/>
      <c r="S165" s="79"/>
    </row>
    <row r="166" s="5" customFormat="1" ht="14.5" spans="1:19">
      <c r="A166" s="76"/>
      <c r="R166" s="24"/>
      <c r="S166" s="79"/>
    </row>
    <row r="167" s="5" customFormat="1" ht="14.5" spans="1:19">
      <c r="A167" s="76"/>
      <c r="R167" s="24"/>
      <c r="S167" s="79"/>
    </row>
    <row r="168" s="5" customFormat="1" ht="14.5" spans="1:19">
      <c r="A168" s="76"/>
      <c r="R168" s="24"/>
      <c r="S168" s="79"/>
    </row>
    <row r="169" s="5" customFormat="1" ht="14.5" spans="1:19">
      <c r="A169" s="76"/>
      <c r="R169" s="24"/>
      <c r="S169" s="79"/>
    </row>
    <row r="170" s="5" customFormat="1" ht="14.5" spans="1:19">
      <c r="A170" s="76"/>
      <c r="R170" s="24"/>
      <c r="S170" s="79"/>
    </row>
    <row r="171" s="5" customFormat="1" ht="14.5" spans="1:19">
      <c r="A171" s="76"/>
      <c r="R171" s="24"/>
      <c r="S171" s="79"/>
    </row>
    <row r="172" s="5" customFormat="1" ht="14.5" spans="1:19">
      <c r="A172" s="76"/>
      <c r="R172" s="24"/>
      <c r="S172" s="79"/>
    </row>
    <row r="173" s="5" customFormat="1" ht="14.5" spans="1:19">
      <c r="A173" s="76"/>
      <c r="R173" s="24"/>
      <c r="S173" s="79"/>
    </row>
    <row r="174" s="5" customFormat="1" ht="14.5" spans="1:19">
      <c r="A174" s="76"/>
      <c r="R174" s="24"/>
      <c r="S174" s="79"/>
    </row>
    <row r="175" s="5" customFormat="1" ht="14.5" spans="1:19">
      <c r="A175" s="76"/>
      <c r="R175" s="24"/>
      <c r="S175" s="79"/>
    </row>
    <row r="176" s="5" customFormat="1" ht="14.5" spans="1:19">
      <c r="A176" s="76"/>
      <c r="R176" s="24"/>
      <c r="S176" s="79"/>
    </row>
    <row r="177" s="5" customFormat="1" ht="14.5" spans="1:19">
      <c r="A177" s="76"/>
      <c r="R177" s="24"/>
      <c r="S177" s="79"/>
    </row>
    <row r="178" s="5" customFormat="1" ht="14.5" spans="1:19">
      <c r="A178" s="76"/>
      <c r="R178" s="24"/>
      <c r="S178" s="79"/>
    </row>
    <row r="179" s="5" customFormat="1" ht="14.5" spans="1:19">
      <c r="A179" s="76"/>
      <c r="R179" s="24"/>
      <c r="S179" s="79"/>
    </row>
    <row r="180" s="5" customFormat="1" ht="14.5" spans="1:19">
      <c r="A180" s="76"/>
      <c r="R180" s="24"/>
      <c r="S180" s="79"/>
    </row>
    <row r="181" s="5" customFormat="1" ht="14.5" spans="1:19">
      <c r="A181" s="76"/>
      <c r="R181" s="24"/>
      <c r="S181" s="79"/>
    </row>
    <row r="182" s="5" customFormat="1" ht="14.5" spans="1:19">
      <c r="A182" s="76"/>
      <c r="R182" s="24"/>
      <c r="S182" s="79"/>
    </row>
    <row r="183" s="5" customFormat="1" ht="14.5" spans="1:19">
      <c r="A183" s="76"/>
      <c r="R183" s="24"/>
      <c r="S183" s="79"/>
    </row>
    <row r="184" s="5" customFormat="1" ht="14.5" spans="1:19">
      <c r="A184" s="76"/>
      <c r="R184" s="24"/>
      <c r="S184" s="79"/>
    </row>
    <row r="185" s="5" customFormat="1" ht="14.5" spans="1:19">
      <c r="A185" s="76"/>
      <c r="R185" s="24"/>
      <c r="S185" s="79"/>
    </row>
    <row r="186" s="5" customFormat="1" ht="14.5" spans="1:19">
      <c r="A186" s="76"/>
      <c r="R186" s="24"/>
      <c r="S186" s="79"/>
    </row>
    <row r="187" s="5" customFormat="1" ht="14.5" spans="1:19">
      <c r="A187" s="76"/>
      <c r="R187" s="24"/>
      <c r="S187" s="79"/>
    </row>
    <row r="188" s="5" customFormat="1" ht="14.5" spans="1:19">
      <c r="A188" s="76"/>
      <c r="R188" s="24"/>
      <c r="S188" s="79"/>
    </row>
    <row r="189" s="5" customFormat="1" ht="14.5" spans="1:19">
      <c r="A189" s="76"/>
      <c r="R189" s="24"/>
      <c r="S189" s="79"/>
    </row>
    <row r="190" s="5" customFormat="1" ht="14.5" spans="1:19">
      <c r="A190" s="76"/>
      <c r="R190" s="24"/>
      <c r="S190" s="79"/>
    </row>
    <row r="191" s="5" customFormat="1" ht="14.5" spans="1:19">
      <c r="A191" s="76"/>
      <c r="R191" s="24"/>
      <c r="S191" s="79"/>
    </row>
    <row r="192" s="5" customFormat="1" ht="14.5" spans="1:19">
      <c r="A192" s="76"/>
      <c r="R192" s="24"/>
      <c r="S192" s="79"/>
    </row>
    <row r="193" s="5" customFormat="1" ht="14.5" spans="1:19">
      <c r="A193" s="76"/>
      <c r="R193" s="24"/>
      <c r="S193" s="79"/>
    </row>
    <row r="194" s="5" customFormat="1" ht="14.5" spans="1:19">
      <c r="A194" s="76"/>
      <c r="R194" s="24"/>
      <c r="S194" s="79"/>
    </row>
    <row r="195" s="5" customFormat="1" ht="14.5" spans="1:19">
      <c r="A195" s="76"/>
      <c r="R195" s="24"/>
      <c r="S195" s="79"/>
    </row>
    <row r="196" s="5" customFormat="1" ht="14.5" spans="1:19">
      <c r="A196" s="76"/>
      <c r="R196" s="24"/>
      <c r="S196" s="79"/>
    </row>
    <row r="197" s="5" customFormat="1" ht="14.5" spans="1:19">
      <c r="A197" s="76"/>
      <c r="R197" s="24"/>
      <c r="S197" s="79"/>
    </row>
    <row r="198" s="5" customFormat="1" ht="14.5" spans="1:19">
      <c r="A198" s="76"/>
      <c r="R198" s="24"/>
      <c r="S198" s="79"/>
    </row>
    <row r="199" s="5" customFormat="1" ht="14.5" spans="1:19">
      <c r="A199" s="76"/>
      <c r="R199" s="24"/>
      <c r="S199" s="79"/>
    </row>
    <row r="200" s="5" customFormat="1" ht="14.5" spans="1:19">
      <c r="A200" s="76"/>
      <c r="R200" s="24"/>
      <c r="S200" s="79"/>
    </row>
    <row r="201" s="5" customFormat="1" ht="14.5" spans="1:19">
      <c r="A201" s="76"/>
      <c r="R201" s="24"/>
      <c r="S201" s="79"/>
    </row>
    <row r="202" s="5" customFormat="1" ht="14.5" spans="1:19">
      <c r="A202" s="76"/>
      <c r="R202" s="24"/>
      <c r="S202" s="79"/>
    </row>
    <row r="203" s="5" customFormat="1" ht="14.5" spans="1:19">
      <c r="A203" s="76"/>
      <c r="R203" s="24"/>
      <c r="S203" s="79"/>
    </row>
    <row r="204" s="5" customFormat="1" ht="14.5" spans="1:19">
      <c r="A204" s="76"/>
      <c r="R204" s="24"/>
      <c r="S204" s="79"/>
    </row>
    <row r="205" s="5" customFormat="1" ht="14.5" spans="1:19">
      <c r="A205" s="76"/>
      <c r="R205" s="24"/>
      <c r="S205" s="79"/>
    </row>
    <row r="206" s="5" customFormat="1" ht="14.5" spans="1:19">
      <c r="A206" s="76"/>
      <c r="R206" s="24"/>
      <c r="S206" s="79"/>
    </row>
    <row r="207" s="5" customFormat="1" ht="14.5" spans="1:19">
      <c r="A207" s="76"/>
      <c r="R207" s="24"/>
      <c r="S207" s="79"/>
    </row>
    <row r="208" s="5" customFormat="1" ht="14.5" spans="1:19">
      <c r="A208" s="76"/>
      <c r="R208" s="24"/>
      <c r="S208" s="79"/>
    </row>
    <row r="209" s="5" customFormat="1" ht="14.5" spans="1:19">
      <c r="A209" s="76"/>
      <c r="R209" s="24"/>
      <c r="S209" s="79"/>
    </row>
    <row r="210" s="5" customFormat="1" ht="14.5" spans="1:19">
      <c r="A210" s="76"/>
      <c r="R210" s="24"/>
      <c r="S210" s="79"/>
    </row>
    <row r="211" s="5" customFormat="1" ht="14.5" spans="1:19">
      <c r="A211" s="76"/>
      <c r="R211" s="24"/>
      <c r="S211" s="79"/>
    </row>
    <row r="212" s="5" customFormat="1" ht="14" spans="1:19">
      <c r="A212" s="76"/>
      <c r="S212" s="79"/>
    </row>
    <row r="213" s="5" customFormat="1" ht="14" spans="1:19">
      <c r="A213" s="76"/>
      <c r="S213" s="79"/>
    </row>
    <row r="214" s="5" customFormat="1" ht="14" spans="1:19">
      <c r="A214" s="76"/>
      <c r="S214" s="79"/>
    </row>
    <row r="215" s="5" customFormat="1" ht="14" spans="1:19">
      <c r="A215" s="76"/>
      <c r="S215" s="79"/>
    </row>
    <row r="216" s="5" customFormat="1" ht="14" spans="1:19">
      <c r="A216" s="76"/>
      <c r="S216" s="79"/>
    </row>
    <row r="217" s="5" customFormat="1" ht="14" spans="1:19">
      <c r="A217" s="76"/>
      <c r="S217" s="79"/>
    </row>
    <row r="218" s="5" customFormat="1" ht="14" spans="1:19">
      <c r="A218" s="76"/>
      <c r="S218" s="79"/>
    </row>
    <row r="219" s="5" customFormat="1" ht="14" spans="1:19">
      <c r="A219" s="76"/>
      <c r="S219" s="79"/>
    </row>
    <row r="220" s="5" customFormat="1" ht="14" spans="1:19">
      <c r="A220" s="76"/>
      <c r="S220" s="79"/>
    </row>
    <row r="221" s="5" customFormat="1" ht="14" spans="1:19">
      <c r="A221" s="76"/>
      <c r="S221" s="79"/>
    </row>
    <row r="222" s="5" customFormat="1" ht="14" spans="1:19">
      <c r="A222" s="76"/>
      <c r="S222" s="79"/>
    </row>
    <row r="223" s="5" customFormat="1" ht="14" spans="1:19">
      <c r="A223" s="76"/>
      <c r="S223" s="79"/>
    </row>
    <row r="224" s="5" customFormat="1" ht="14" spans="1:19">
      <c r="A224" s="76"/>
      <c r="S224" s="79"/>
    </row>
    <row r="225" s="5" customFormat="1" ht="14" spans="1:19">
      <c r="A225" s="76"/>
      <c r="S225" s="79"/>
    </row>
    <row r="226" s="5" customFormat="1" ht="14" spans="1:19">
      <c r="A226" s="76"/>
      <c r="S226" s="79"/>
    </row>
    <row r="227" s="5" customFormat="1" ht="14" spans="1:19">
      <c r="A227" s="76"/>
      <c r="S227" s="79"/>
    </row>
    <row r="228" s="5" customFormat="1" ht="14" spans="1:19">
      <c r="A228" s="76"/>
      <c r="S228" s="79"/>
    </row>
    <row r="229" s="5" customFormat="1" ht="14" spans="1:19">
      <c r="A229" s="76"/>
      <c r="S229" s="79"/>
    </row>
    <row r="230" s="5" customFormat="1" ht="14" spans="1:19">
      <c r="A230" s="76"/>
      <c r="S230" s="79"/>
    </row>
    <row r="231" s="5" customFormat="1" ht="14" spans="1:19">
      <c r="A231" s="76"/>
      <c r="S231" s="79"/>
    </row>
    <row r="232" s="5" customFormat="1" ht="14" spans="1:19">
      <c r="A232" s="76"/>
      <c r="S232" s="79"/>
    </row>
    <row r="233" s="5" customFormat="1" ht="14" spans="1:19">
      <c r="A233" s="76"/>
      <c r="S233" s="79"/>
    </row>
    <row r="234" s="5" customFormat="1" ht="14" spans="1:19">
      <c r="A234" s="76"/>
      <c r="S234" s="79"/>
    </row>
  </sheetData>
  <mergeCells count="36">
    <mergeCell ref="C1:Q1"/>
    <mergeCell ref="G2:Q2"/>
    <mergeCell ref="G3:Q3"/>
    <mergeCell ref="C4:Q4"/>
    <mergeCell ref="C10:H10"/>
    <mergeCell ref="C16:H16"/>
    <mergeCell ref="C22:H22"/>
    <mergeCell ref="C27:H27"/>
    <mergeCell ref="C34:H34"/>
    <mergeCell ref="C46:H46"/>
    <mergeCell ref="C50:H50"/>
    <mergeCell ref="C53:H53"/>
    <mergeCell ref="C56:H56"/>
    <mergeCell ref="C60:H60"/>
    <mergeCell ref="C66:H66"/>
    <mergeCell ref="B72:H72"/>
    <mergeCell ref="B73:Q73"/>
    <mergeCell ref="B74:Q74"/>
    <mergeCell ref="B75:Q75"/>
    <mergeCell ref="B76:Q76"/>
    <mergeCell ref="B77:Q77"/>
    <mergeCell ref="B78:Q78"/>
    <mergeCell ref="B79:Q79"/>
    <mergeCell ref="B80:Q80"/>
    <mergeCell ref="B6:B10"/>
    <mergeCell ref="B11:B16"/>
    <mergeCell ref="B17:B22"/>
    <mergeCell ref="B23:B27"/>
    <mergeCell ref="B28:B34"/>
    <mergeCell ref="B35:B46"/>
    <mergeCell ref="B47:B50"/>
    <mergeCell ref="B51:B53"/>
    <mergeCell ref="B54:B56"/>
    <mergeCell ref="B57:B60"/>
    <mergeCell ref="B61:B66"/>
    <mergeCell ref="S25:S26"/>
  </mergeCells>
  <pageMargins left="0.7" right="0.7" top="0.75" bottom="0.75" header="0.3" footer="0.3"/>
  <pageSetup paperSize="9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xᴰ</cp:lastModifiedBy>
  <dcterms:created xsi:type="dcterms:W3CDTF">2006-09-16T00:00:00Z</dcterms:created>
  <dcterms:modified xsi:type="dcterms:W3CDTF">2021-07-13T03:05:19Z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79BC6EB7716D47F9BA092E4B04340646</vt:lpwstr>
  </property>
  <property fmtid="{D5CDD505-2E9C-101B-9397-08002B2CF9AE}" pid="3" name="KSOProductBuildVer">
    <vt:lpwstr>2052-11.1.0.10578</vt:lpwstr>
  </property>
  <property fmtid="{D5CDD505-2E9C-101B-9397-08002B2CF9AE}" pid="4" name="KSOReadingLayout">
    <vt:bool>true</vt:bool>
  </property>
</Properties>
</file>