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20" windowHeight="10800" firstSheet="1"/>
  </bookViews>
  <sheets>
    <sheet name="Sheet1" sheetId="1" r:id="rId1"/>
  </sheets>
  <definedNames>
    <definedName name="_xlnm._FilterDatabase" localSheetId="0" hidden="1">Sheet1!$C$1:$I$104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<sst xmlns="http://schemas.openxmlformats.org/spreadsheetml/2006/main" count="115" uniqueCount="109">
  <si>
    <t>【借款报销单】</t>
  </si>
  <si>
    <t>团号：HMZA-240905-QSK811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</si>
  <si>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</si>
  <si>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</si>
  <si>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</si>
  <si>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</si>
  <si>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</si>
  <si>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</si>
  <si>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</si>
  <si>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</si>
  <si>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</si>
  <si>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</si>
  <si>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</si>
  <si>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</si>
  <si>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</si>
  <si>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</si>
  <si>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</si>
  <si>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</si>
  <si>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</si>
  <si>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</si>
  <si>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</si>
  <si>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</si>
  <si>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</si>
  <si>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肉夹馍</t>
  </si>
  <si>
    <t>需提供刷卡联、菜单（小票）</t>
  </si>
  <si>
    <t>清真食品老字号</t>
  </si>
  <si>
    <t>牛肉拉面</t>
  </si>
  <si>
    <t>壹粥壹胃</t>
  </si>
  <si>
    <t>根之源餐厅</t>
  </si>
  <si>
    <t>羊肉泡馍</t>
  </si>
  <si>
    <t>放哈 甜醅子奶茶</t>
  </si>
  <si>
    <t>餐饮服务</t>
  </si>
  <si>
    <t>活动餐费合计</t>
  </si>
  <si>
    <t>现场采买费用</t>
  </si>
  <si>
    <t>车载充电连接器</t>
  </si>
  <si>
    <t>手套</t>
  </si>
  <si>
    <t>屏幕清洁布</t>
  </si>
  <si>
    <t>红牛</t>
  </si>
  <si>
    <t>王老吉润喉糖</t>
  </si>
  <si>
    <t>口罩</t>
  </si>
  <si>
    <t>U盘</t>
  </si>
  <si>
    <t>方便面</t>
  </si>
  <si>
    <t>水果篮</t>
  </si>
  <si>
    <t>马克笔（银色）</t>
  </si>
  <si>
    <t>西夏啤酒</t>
  </si>
  <si>
    <t>数据线</t>
  </si>
  <si>
    <t>回形针</t>
  </si>
  <si>
    <t>充电器插头</t>
  </si>
  <si>
    <t>电池</t>
  </si>
  <si>
    <t>豆干</t>
  </si>
  <si>
    <t>薯片</t>
  </si>
  <si>
    <t>坚果</t>
  </si>
  <si>
    <t>美工刀</t>
  </si>
  <si>
    <t>翻页笔</t>
  </si>
  <si>
    <t>苏打水</t>
  </si>
  <si>
    <t>罗马仕数据线</t>
  </si>
  <si>
    <t>湿纸巾</t>
  </si>
  <si>
    <t>马克笔(金色）</t>
  </si>
  <si>
    <t>便利贴</t>
  </si>
  <si>
    <t>果蔬清洗剂</t>
  </si>
  <si>
    <t>剪刀</t>
  </si>
  <si>
    <t>签字笔</t>
  </si>
  <si>
    <t>移动硬盘</t>
  </si>
  <si>
    <t>胶棒</t>
  </si>
  <si>
    <t>打印纸</t>
  </si>
  <si>
    <t>胶带</t>
  </si>
  <si>
    <t>订书机</t>
  </si>
  <si>
    <t>双面胶</t>
  </si>
  <si>
    <t>插排</t>
  </si>
  <si>
    <t>姓名贴</t>
  </si>
  <si>
    <t>保鲜膜</t>
  </si>
  <si>
    <t>优盘</t>
  </si>
  <si>
    <t>牛栏山二锅头</t>
  </si>
  <si>
    <t>发光桌牌</t>
  </si>
  <si>
    <t>奖杯</t>
  </si>
  <si>
    <t>展示牌立牌（餐盘架）</t>
  </si>
  <si>
    <t>标示牌</t>
  </si>
  <si>
    <t>手纸+葡萄干+芒果干+警戒线</t>
  </si>
  <si>
    <t>对讲机+运费</t>
  </si>
  <si>
    <t>视频素材采买</t>
  </si>
  <si>
    <t>奖杯打样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</si>
  <si>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</si>
  <si>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</si>
  <si>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</si>
  <si>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</si>
  <si>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</si>
  <si>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</si>
  <si>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</si>
  <si>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</si>
  <si>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</si>
  <si>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</si>
  <si>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</si>
  <si>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</si>
  <si>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</t>
  </si>
  <si>
    <t>闪送</t>
  </si>
  <si>
    <t>达达快送</t>
  </si>
  <si>
    <t>信息技术服务</t>
  </si>
  <si>
    <t>物流收派服务费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</si>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</sst>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1F2329"/>
      </left>
      <right/>
      <top/>
      <bottom style="thin">
        <color rgb="FF1F2329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1F2329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5" applyNumberFormat="0" applyAlignment="0" applyProtection="0">
      <alignment vertical="center"/>
    </xf>
    <xf numFmtId="0" fontId="18" fillId="11" borderId="16" applyNumberFormat="0" applyAlignment="0" applyProtection="0">
      <alignment vertical="center"/>
    </xf>
    <xf numFmtId="0" fontId="19" fillId="11" borderId="15" applyNumberFormat="0" applyAlignment="0" applyProtection="0">
      <alignment vertical="center"/>
    </xf>
    <xf numFmtId="0" fontId="20" fillId="12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3" fillId="0" borderId="0" xfId="49" applyFont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7" fontId="4" fillId="4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76" fontId="2" fillId="6" borderId="1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176" fontId="1" fillId="0" borderId="3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176" fontId="1" fillId="0" borderId="2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0" fontId="3" fillId="0" borderId="0" xfId="49" applyFont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177" fontId="4" fillId="7" borderId="1" xfId="0" applyNumberFormat="1" applyFont="1" applyFill="1" applyBorder="1" applyAlignment="1">
      <alignment horizontal="center" vertical="center"/>
    </xf>
    <xf numFmtId="176" fontId="1" fillId="5" borderId="1" xfId="0" applyNumberFormat="1" applyFont="1" applyFill="1" applyBorder="1" applyAlignment="1">
      <alignment horizontal="right" vertical="center"/>
    </xf>
    <xf numFmtId="177" fontId="1" fillId="0" borderId="6" xfId="0" applyNumberFormat="1" applyFont="1" applyFill="1" applyBorder="1" applyAlignment="1">
      <alignment horizontal="right" vertical="center" wrapText="1"/>
    </xf>
    <xf numFmtId="177" fontId="1" fillId="0" borderId="1" xfId="0" applyNumberFormat="1" applyFont="1" applyFill="1" applyBorder="1" applyAlignment="1">
      <alignment horizontal="right" vertical="center"/>
    </xf>
    <xf numFmtId="177" fontId="1" fillId="0" borderId="7" xfId="0" applyNumberFormat="1" applyFont="1" applyFill="1" applyBorder="1" applyAlignment="1">
      <alignment horizontal="right" vertical="center" wrapText="1"/>
    </xf>
    <xf numFmtId="177" fontId="1" fillId="0" borderId="1" xfId="0" applyNumberFormat="1" applyFont="1" applyFill="1" applyBorder="1" applyAlignment="1">
      <alignment horizontal="right" vertical="center" wrapText="1"/>
    </xf>
    <xf numFmtId="177" fontId="1" fillId="0" borderId="8" xfId="0" applyNumberFormat="1" applyFont="1" applyFill="1" applyBorder="1" applyAlignment="1">
      <alignment horizontal="right" vertical="center" wrapText="1"/>
    </xf>
    <xf numFmtId="177" fontId="1" fillId="0" borderId="7" xfId="0" applyNumberFormat="1" applyFont="1" applyFill="1" applyBorder="1" applyAlignment="1">
      <alignment horizontal="right" vertical="center"/>
    </xf>
    <xf numFmtId="0" fontId="3" fillId="0" borderId="0" xfId="49" applyFont="1" applyAlignment="1">
      <alignment vertical="center"/>
    </xf>
    <xf numFmtId="0" fontId="2" fillId="0" borderId="0" xfId="0" applyFont="1" applyFill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right" vertical="center"/>
    </xf>
    <xf numFmtId="178" fontId="6" fillId="5" borderId="10" xfId="0" applyNumberFormat="1" applyFont="1" applyFill="1" applyBorder="1" applyAlignment="1">
      <alignment horizontal="center" vertical="center"/>
    </xf>
    <xf numFmtId="178" fontId="6" fillId="5" borderId="11" xfId="0" applyNumberFormat="1" applyFont="1" applyFill="1" applyBorder="1" applyAlignment="1">
      <alignment horizontal="center" vertical="center"/>
    </xf>
    <xf numFmtId="178" fontId="6" fillId="5" borderId="11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177" fontId="1" fillId="0" borderId="7" xfId="0" applyNumberFormat="1" applyFont="1" applyFill="1" applyBorder="1" applyAlignment="1">
      <alignment horizontal="right" vertical="center" wrapText="1"/>
    </xf>
    <xf numFmtId="0" fontId="4" fillId="7" borderId="1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4"/>
  <sheetViews>
    <sheetView tabSelected="1" zoomScale="72" zoomScaleNormal="72" topLeftCell="A36" workbookViewId="0">
      <selection activeCell="J91" sqref="J91:J96"/>
    </sheetView>
  </sheetViews>
  <sheetFormatPr defaultColWidth="9" defaultRowHeight="21" customHeight="1"/>
  <cols>
    <col min="1" max="1" width="9" style="3"/>
    <col min="2" max="2" width="21.8461538461538" style="1" customWidth="1"/>
    <col min="3" max="3" width="13.0769230769231" style="4"/>
    <col min="4" max="4" width="9" style="5"/>
    <col min="5" max="5" width="13.4903846153846" style="5" customWidth="1"/>
    <col min="6" max="6" width="16.0192307692308" style="1" customWidth="1"/>
    <col min="7" max="7" width="13.3461538461538" style="1" customWidth="1"/>
    <col min="8" max="8" width="18.4519230769231" style="1" customWidth="1"/>
    <col min="9" max="9" width="23.75" style="1" customWidth="1"/>
    <col min="10" max="10" width="51.9615384615385" style="1" customWidth="1"/>
    <col min="11" max="16384" width="9" style="1"/>
  </cols>
  <sheetData>
    <row r="1" s="1" customFormat="1" customHeight="1" spans="1:5">
      <c r="A1" s="3"/>
      <c r="C1" s="4"/>
      <c r="D1" s="5"/>
      <c r="E1" s="5"/>
    </row>
    <row r="2" s="1" customFormat="1" customHeight="1" spans="1:12">
      <c r="A2" s="3"/>
      <c r="C2" s="6" t="s">
        <v>0</v>
      </c>
      <c r="D2" s="6"/>
      <c r="E2" s="6"/>
      <c r="F2" s="33"/>
      <c r="G2" s="33"/>
      <c r="H2" s="33"/>
      <c r="I2" s="44"/>
      <c r="J2" s="44"/>
      <c r="K2" s="44"/>
      <c r="L2" s="44"/>
    </row>
    <row r="3" s="1" customFormat="1" customHeight="1" spans="1:5">
      <c r="A3" s="3"/>
      <c r="C3" s="4"/>
      <c r="D3" s="5"/>
      <c r="E3" s="5"/>
    </row>
    <row r="4" s="1" customFormat="1" customHeight="1" spans="1:10">
      <c r="A4" s="3"/>
      <c r="C4" s="4"/>
      <c r="D4" s="5"/>
      <c r="E4" s="5"/>
      <c r="H4" s="34" t="s">
        <v>1</v>
      </c>
      <c r="I4" s="45"/>
      <c r="J4" s="45"/>
    </row>
    <row r="5" s="1" customFormat="1" customHeight="1" spans="1:10">
      <c r="A5" s="3"/>
      <c r="C5" s="4"/>
      <c r="D5" s="5"/>
      <c r="E5" s="5"/>
      <c r="H5" s="35"/>
      <c r="I5" s="35"/>
      <c r="J5" s="35"/>
    </row>
    <row r="6" s="1" customFormat="1" customHeight="1" spans="1:10">
      <c r="A6" s="7" t="s">
        <v>2</v>
      </c>
      <c r="B6" s="8" t="s">
        <v>3</v>
      </c>
      <c r="C6" s="9" t="s">
        <v>4</v>
      </c>
      <c r="D6" s="9"/>
      <c r="E6" s="9"/>
      <c r="F6" s="36" t="s">
        <v>5</v>
      </c>
      <c r="G6" s="36"/>
      <c r="H6" s="36"/>
      <c r="I6" s="36"/>
      <c r="J6" s="8" t="s">
        <v>6</v>
      </c>
    </row>
    <row r="7" s="1" customFormat="1" customHeight="1" spans="1:10">
      <c r="A7" s="7"/>
      <c r="B7" s="8"/>
      <c r="C7" s="10" t="s">
        <v>7</v>
      </c>
      <c r="D7" s="11" t="s">
        <v>8</v>
      </c>
      <c r="E7" s="9" t="s">
        <v>9</v>
      </c>
      <c r="F7" s="36" t="s">
        <v>10</v>
      </c>
      <c r="G7" s="36" t="s">
        <v>11</v>
      </c>
      <c r="H7" s="36" t="s">
        <v>12</v>
      </c>
      <c r="I7" s="36" t="s">
        <v>13</v>
      </c>
      <c r="J7" s="8"/>
    </row>
    <row r="8" s="2" customFormat="1" ht="29" customHeight="1" spans="1:10">
      <c r="A8" s="12">
        <v>1</v>
      </c>
      <c r="B8" s="13" t="s">
        <v>14</v>
      </c>
      <c r="C8" s="14">
        <v>0</v>
      </c>
      <c r="D8" s="12">
        <v>0</v>
      </c>
      <c r="E8" s="14">
        <v>0</v>
      </c>
      <c r="F8" s="37"/>
      <c r="G8" s="37"/>
      <c r="H8" s="29"/>
      <c r="I8" s="21"/>
      <c r="J8" s="46"/>
    </row>
    <row r="9" s="2" customFormat="1" ht="29" customHeight="1" spans="1:10">
      <c r="A9" s="15"/>
      <c r="B9" s="16"/>
      <c r="C9" s="17"/>
      <c r="D9" s="15"/>
      <c r="E9" s="17"/>
      <c r="F9" s="37"/>
      <c r="G9" s="37"/>
      <c r="H9" s="29"/>
      <c r="I9" s="21"/>
      <c r="J9" s="46"/>
    </row>
    <row r="10" s="2" customFormat="1" ht="29" customHeight="1" spans="1:10">
      <c r="A10" s="18"/>
      <c r="B10" s="19" t="s">
        <v>15</v>
      </c>
      <c r="C10" s="20">
        <f>SUM(C8)</f>
        <v>0</v>
      </c>
      <c r="D10" s="20">
        <f>SUM(D8)</f>
        <v>0</v>
      </c>
      <c r="E10" s="20">
        <f>SUM(E8)</f>
        <v>0</v>
      </c>
      <c r="F10" s="20">
        <f>SUM(F8:F9)</f>
        <v>0</v>
      </c>
      <c r="G10" s="20">
        <f>SUM(G8+G9)</f>
        <v>0</v>
      </c>
      <c r="H10" s="20">
        <f>SUM(H8:H9)</f>
        <v>0</v>
      </c>
      <c r="I10" s="47"/>
      <c r="J10" s="48"/>
    </row>
    <row r="11" s="1" customFormat="1" customHeight="1" spans="1:10">
      <c r="A11" s="21">
        <v>2</v>
      </c>
      <c r="B11" s="22" t="s">
        <v>16</v>
      </c>
      <c r="C11" s="23">
        <v>0</v>
      </c>
      <c r="D11" s="24">
        <v>0</v>
      </c>
      <c r="E11" s="23">
        <f>C11*D11</f>
        <v>0</v>
      </c>
      <c r="F11" s="29">
        <v>0</v>
      </c>
      <c r="G11" s="29">
        <v>0</v>
      </c>
      <c r="H11" s="29">
        <v>0</v>
      </c>
      <c r="J11" s="49" t="s">
        <v>17</v>
      </c>
    </row>
    <row r="12" s="1" customFormat="1" customHeight="1" spans="1:10">
      <c r="A12" s="15"/>
      <c r="B12" s="16"/>
      <c r="C12" s="25"/>
      <c r="D12" s="26"/>
      <c r="E12" s="25"/>
      <c r="F12" s="29">
        <v>0</v>
      </c>
      <c r="G12" s="29">
        <v>0</v>
      </c>
      <c r="H12" s="29">
        <f>F12+G12</f>
        <v>0</v>
      </c>
      <c r="I12" s="50"/>
      <c r="J12" s="46"/>
    </row>
    <row r="13" s="2" customFormat="1" customHeight="1" spans="1:10">
      <c r="A13" s="18"/>
      <c r="B13" s="19" t="s">
        <v>18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0">SUM(F11:F12)</f>
        <v>0</v>
      </c>
      <c r="G13" s="20">
        <f t="shared" si="0"/>
        <v>0</v>
      </c>
      <c r="H13" s="20">
        <f t="shared" si="0"/>
        <v>0</v>
      </c>
      <c r="I13" s="47"/>
      <c r="J13" s="48"/>
    </row>
    <row r="14" s="1" customFormat="1" customHeight="1" spans="1:10">
      <c r="A14" s="27">
        <v>3</v>
      </c>
      <c r="B14" s="28" t="s">
        <v>19</v>
      </c>
      <c r="C14" s="29">
        <v>0</v>
      </c>
      <c r="D14" s="30">
        <v>0</v>
      </c>
      <c r="E14" s="29">
        <f>C14*D14</f>
        <v>0</v>
      </c>
      <c r="F14" s="37">
        <v>0</v>
      </c>
      <c r="G14" s="37">
        <v>0</v>
      </c>
      <c r="H14" s="37">
        <v>0</v>
      </c>
      <c r="I14" s="51"/>
      <c r="J14" s="52" t="s">
        <v>20</v>
      </c>
    </row>
    <row r="15" s="2" customFormat="1" customHeight="1" spans="1:10">
      <c r="A15" s="18"/>
      <c r="B15" s="19" t="s">
        <v>21</v>
      </c>
      <c r="C15" s="20">
        <f>SUM(C14)</f>
        <v>0</v>
      </c>
      <c r="D15" s="20">
        <f>SUM(D14)</f>
        <v>0</v>
      </c>
      <c r="E15" s="20">
        <f>SUM(E14)</f>
        <v>0</v>
      </c>
      <c r="F15" s="20">
        <f t="shared" ref="F15:H15" si="1">SUM(F14:F14)</f>
        <v>0</v>
      </c>
      <c r="G15" s="20">
        <f t="shared" si="1"/>
        <v>0</v>
      </c>
      <c r="H15" s="20">
        <f t="shared" si="1"/>
        <v>0</v>
      </c>
      <c r="I15" s="47"/>
      <c r="J15" s="53"/>
    </row>
    <row r="16" s="1" customFormat="1" customHeight="1" spans="1:10">
      <c r="A16" s="21">
        <v>4</v>
      </c>
      <c r="B16" s="22" t="s">
        <v>22</v>
      </c>
      <c r="C16" s="23">
        <v>0</v>
      </c>
      <c r="D16" s="24">
        <v>0</v>
      </c>
      <c r="E16" s="23">
        <f>(C16*D16)</f>
        <v>0</v>
      </c>
      <c r="F16" s="29">
        <v>0</v>
      </c>
      <c r="G16" s="29">
        <v>113.6</v>
      </c>
      <c r="H16" s="29">
        <f t="shared" ref="H16:H27" si="2">F16+G16</f>
        <v>113.6</v>
      </c>
      <c r="I16" s="50" t="s">
        <v>23</v>
      </c>
      <c r="J16" s="52" t="s">
        <v>24</v>
      </c>
    </row>
    <row r="17" s="2" customFormat="1" customHeight="1" spans="1:10">
      <c r="A17" s="12"/>
      <c r="B17" s="13"/>
      <c r="C17" s="31"/>
      <c r="D17" s="32"/>
      <c r="E17" s="31"/>
      <c r="F17" s="29">
        <v>31.4</v>
      </c>
      <c r="G17" s="29">
        <v>0</v>
      </c>
      <c r="H17" s="29">
        <f t="shared" si="2"/>
        <v>31.4</v>
      </c>
      <c r="I17" s="50" t="s">
        <v>25</v>
      </c>
      <c r="J17" s="54"/>
    </row>
    <row r="18" s="2" customFormat="1" customHeight="1" spans="1:10">
      <c r="A18" s="12"/>
      <c r="B18" s="13"/>
      <c r="C18" s="31"/>
      <c r="D18" s="32"/>
      <c r="E18" s="31"/>
      <c r="F18" s="29">
        <v>0</v>
      </c>
      <c r="G18" s="29">
        <v>224</v>
      </c>
      <c r="H18" s="29">
        <f t="shared" si="2"/>
        <v>224</v>
      </c>
      <c r="I18" s="50" t="s">
        <v>26</v>
      </c>
      <c r="J18" s="54"/>
    </row>
    <row r="19" s="2" customFormat="1" customHeight="1" spans="1:10">
      <c r="A19" s="12"/>
      <c r="B19" s="13"/>
      <c r="C19" s="31"/>
      <c r="D19" s="32"/>
      <c r="E19" s="31"/>
      <c r="F19" s="29">
        <v>0</v>
      </c>
      <c r="G19" s="29">
        <v>35.76</v>
      </c>
      <c r="H19" s="29">
        <f t="shared" si="2"/>
        <v>35.76</v>
      </c>
      <c r="I19" s="50" t="s">
        <v>27</v>
      </c>
      <c r="J19" s="54"/>
    </row>
    <row r="20" s="2" customFormat="1" customHeight="1" spans="1:10">
      <c r="A20" s="12"/>
      <c r="B20" s="13"/>
      <c r="C20" s="31"/>
      <c r="D20" s="32"/>
      <c r="E20" s="31"/>
      <c r="F20" s="29">
        <v>0</v>
      </c>
      <c r="G20" s="29">
        <v>22.8</v>
      </c>
      <c r="H20" s="29">
        <f t="shared" si="2"/>
        <v>22.8</v>
      </c>
      <c r="I20" s="50" t="s">
        <v>26</v>
      </c>
      <c r="J20" s="54"/>
    </row>
    <row r="21" s="2" customFormat="1" customHeight="1" spans="1:10">
      <c r="A21" s="12"/>
      <c r="B21" s="13"/>
      <c r="C21" s="31"/>
      <c r="D21" s="32"/>
      <c r="E21" s="31"/>
      <c r="F21" s="29">
        <v>0</v>
      </c>
      <c r="G21" s="29">
        <v>29.1</v>
      </c>
      <c r="H21" s="29">
        <f t="shared" si="2"/>
        <v>29.1</v>
      </c>
      <c r="I21" s="50" t="s">
        <v>26</v>
      </c>
      <c r="J21" s="54"/>
    </row>
    <row r="22" s="2" customFormat="1" customHeight="1" spans="1:10">
      <c r="A22" s="12"/>
      <c r="B22" s="13"/>
      <c r="C22" s="31"/>
      <c r="D22" s="32"/>
      <c r="E22" s="31"/>
      <c r="F22" s="29">
        <v>194</v>
      </c>
      <c r="G22" s="29">
        <v>0</v>
      </c>
      <c r="H22" s="29">
        <f t="shared" si="2"/>
        <v>194</v>
      </c>
      <c r="I22" s="50" t="s">
        <v>28</v>
      </c>
      <c r="J22" s="54"/>
    </row>
    <row r="23" s="2" customFormat="1" customHeight="1" spans="1:10">
      <c r="A23" s="12"/>
      <c r="B23" s="13"/>
      <c r="C23" s="31"/>
      <c r="D23" s="32"/>
      <c r="E23" s="31"/>
      <c r="F23" s="29">
        <v>0</v>
      </c>
      <c r="G23" s="29">
        <v>83.4</v>
      </c>
      <c r="H23" s="29">
        <f t="shared" si="2"/>
        <v>83.4</v>
      </c>
      <c r="I23" s="50" t="s">
        <v>25</v>
      </c>
      <c r="J23" s="54"/>
    </row>
    <row r="24" s="2" customFormat="1" customHeight="1" spans="1:10">
      <c r="A24" s="12"/>
      <c r="B24" s="13"/>
      <c r="C24" s="31"/>
      <c r="D24" s="32"/>
      <c r="E24" s="31"/>
      <c r="F24" s="29">
        <v>196.4</v>
      </c>
      <c r="G24" s="29">
        <v>0</v>
      </c>
      <c r="H24" s="29">
        <f t="shared" si="2"/>
        <v>196.4</v>
      </c>
      <c r="I24" s="50" t="s">
        <v>29</v>
      </c>
      <c r="J24" s="54"/>
    </row>
    <row r="25" s="2" customFormat="1" customHeight="1" spans="1:10">
      <c r="A25" s="12"/>
      <c r="B25" s="13"/>
      <c r="C25" s="31"/>
      <c r="D25" s="32"/>
      <c r="E25" s="31"/>
      <c r="F25" s="29">
        <v>0</v>
      </c>
      <c r="G25" s="29">
        <v>76.1</v>
      </c>
      <c r="H25" s="29">
        <f t="shared" si="2"/>
        <v>76.1</v>
      </c>
      <c r="I25" s="50" t="s">
        <v>30</v>
      </c>
      <c r="J25" s="54"/>
    </row>
    <row r="26" s="2" customFormat="1" customHeight="1" spans="1:10">
      <c r="A26" s="12"/>
      <c r="B26" s="13"/>
      <c r="C26" s="31"/>
      <c r="D26" s="32"/>
      <c r="E26" s="31"/>
      <c r="F26" s="29">
        <v>255.5</v>
      </c>
      <c r="G26" s="29">
        <v>0</v>
      </c>
      <c r="H26" s="29">
        <f t="shared" si="2"/>
        <v>255.5</v>
      </c>
      <c r="I26" s="50" t="s">
        <v>31</v>
      </c>
      <c r="J26" s="54"/>
    </row>
    <row r="27" s="2" customFormat="1" customHeight="1" spans="1:10">
      <c r="A27" s="15"/>
      <c r="B27" s="16"/>
      <c r="C27" s="25"/>
      <c r="D27" s="26"/>
      <c r="E27" s="31"/>
      <c r="F27" s="29">
        <v>0</v>
      </c>
      <c r="G27" s="29">
        <v>0</v>
      </c>
      <c r="H27" s="29">
        <f t="shared" si="2"/>
        <v>0</v>
      </c>
      <c r="I27" s="50"/>
      <c r="J27" s="54"/>
    </row>
    <row r="28" s="2" customFormat="1" customHeight="1" spans="1:10">
      <c r="A28" s="18"/>
      <c r="B28" s="19" t="s">
        <v>32</v>
      </c>
      <c r="C28" s="20">
        <f>SUM(C16)</f>
        <v>0</v>
      </c>
      <c r="D28" s="20">
        <f>SUM(D16)</f>
        <v>0</v>
      </c>
      <c r="E28" s="20">
        <f>SUM(E16)</f>
        <v>0</v>
      </c>
      <c r="F28" s="20">
        <f>SUM(F16:F27)</f>
        <v>677.3</v>
      </c>
      <c r="G28" s="20">
        <f>SUM(G16:G27)</f>
        <v>584.76</v>
      </c>
      <c r="H28" s="20">
        <f>SUM(H16:H27)</f>
        <v>1262.06</v>
      </c>
      <c r="I28" s="47"/>
      <c r="J28" s="53"/>
    </row>
    <row r="29" s="2" customFormat="1" ht="32" customHeight="1" spans="1:10">
      <c r="A29" s="12">
        <v>5</v>
      </c>
      <c r="B29" s="13" t="s">
        <v>33</v>
      </c>
      <c r="C29" s="14">
        <v>0</v>
      </c>
      <c r="D29" s="12">
        <v>0</v>
      </c>
      <c r="E29" s="14">
        <v>0</v>
      </c>
      <c r="F29" s="38">
        <v>13.88</v>
      </c>
      <c r="G29" s="39">
        <v>0</v>
      </c>
      <c r="H29" s="38">
        <f t="shared" ref="H29:H38" si="3">F29+G29</f>
        <v>13.88</v>
      </c>
      <c r="I29" s="55" t="s">
        <v>34</v>
      </c>
      <c r="J29" s="46"/>
    </row>
    <row r="30" s="2" customFormat="1" ht="32" customHeight="1" spans="1:10">
      <c r="A30" s="12"/>
      <c r="B30" s="13"/>
      <c r="C30" s="14"/>
      <c r="D30" s="12"/>
      <c r="E30" s="14"/>
      <c r="F30" s="38">
        <v>142.72</v>
      </c>
      <c r="G30" s="39">
        <v>0</v>
      </c>
      <c r="H30" s="38">
        <f t="shared" si="3"/>
        <v>142.72</v>
      </c>
      <c r="I30" s="55" t="s">
        <v>35</v>
      </c>
      <c r="J30" s="46"/>
    </row>
    <row r="31" s="2" customFormat="1" ht="32" customHeight="1" spans="1:10">
      <c r="A31" s="12"/>
      <c r="B31" s="13"/>
      <c r="C31" s="14"/>
      <c r="D31" s="12"/>
      <c r="E31" s="14"/>
      <c r="F31" s="40">
        <v>18.99</v>
      </c>
      <c r="G31" s="39">
        <v>0</v>
      </c>
      <c r="H31" s="40">
        <f t="shared" si="3"/>
        <v>18.99</v>
      </c>
      <c r="I31" s="55" t="s">
        <v>36</v>
      </c>
      <c r="J31" s="46"/>
    </row>
    <row r="32" s="2" customFormat="1" ht="32" customHeight="1" spans="1:10">
      <c r="A32" s="12"/>
      <c r="B32" s="13"/>
      <c r="C32" s="14"/>
      <c r="D32" s="12"/>
      <c r="E32" s="14"/>
      <c r="F32" s="41">
        <v>110.14</v>
      </c>
      <c r="G32" s="39">
        <v>0</v>
      </c>
      <c r="H32" s="41">
        <f t="shared" si="3"/>
        <v>110.14</v>
      </c>
      <c r="I32" s="55" t="s">
        <v>37</v>
      </c>
      <c r="J32" s="46"/>
    </row>
    <row r="33" s="2" customFormat="1" ht="32" customHeight="1" spans="1:10">
      <c r="A33" s="12"/>
      <c r="B33" s="13"/>
      <c r="C33" s="14"/>
      <c r="D33" s="12"/>
      <c r="E33" s="14"/>
      <c r="F33" s="42">
        <v>538.71</v>
      </c>
      <c r="G33" s="39">
        <v>0</v>
      </c>
      <c r="H33" s="42">
        <f t="shared" si="3"/>
        <v>538.71</v>
      </c>
      <c r="I33" s="56" t="s">
        <v>38</v>
      </c>
      <c r="J33" s="46"/>
    </row>
    <row r="34" s="2" customFormat="1" ht="32" customHeight="1" spans="1:10">
      <c r="A34" s="12"/>
      <c r="B34" s="13"/>
      <c r="C34" s="14"/>
      <c r="D34" s="12"/>
      <c r="E34" s="14"/>
      <c r="F34" s="41">
        <v>34.56</v>
      </c>
      <c r="G34" s="39">
        <v>0</v>
      </c>
      <c r="H34" s="41">
        <f t="shared" si="3"/>
        <v>34.56</v>
      </c>
      <c r="I34" s="55" t="s">
        <v>39</v>
      </c>
      <c r="J34" s="46"/>
    </row>
    <row r="35" s="2" customFormat="1" ht="32" customHeight="1" spans="1:10">
      <c r="A35" s="12"/>
      <c r="B35" s="13"/>
      <c r="C35" s="14"/>
      <c r="D35" s="12"/>
      <c r="E35" s="14"/>
      <c r="F35" s="38">
        <v>109.16</v>
      </c>
      <c r="G35" s="39">
        <v>0</v>
      </c>
      <c r="H35" s="38">
        <f t="shared" si="3"/>
        <v>109.16</v>
      </c>
      <c r="I35" s="56" t="s">
        <v>40</v>
      </c>
      <c r="J35" s="46"/>
    </row>
    <row r="36" s="2" customFormat="1" ht="32" customHeight="1" spans="1:10">
      <c r="A36" s="12"/>
      <c r="B36" s="13"/>
      <c r="C36" s="14"/>
      <c r="D36" s="12"/>
      <c r="E36" s="14"/>
      <c r="F36" s="38">
        <v>40.82</v>
      </c>
      <c r="G36" s="39">
        <v>0</v>
      </c>
      <c r="H36" s="38">
        <f t="shared" si="3"/>
        <v>40.82</v>
      </c>
      <c r="I36" s="55" t="s">
        <v>41</v>
      </c>
      <c r="J36" s="46"/>
    </row>
    <row r="37" s="2" customFormat="1" ht="32" customHeight="1" spans="1:10">
      <c r="A37" s="12"/>
      <c r="B37" s="13"/>
      <c r="C37" s="14"/>
      <c r="D37" s="12"/>
      <c r="E37" s="14"/>
      <c r="F37" s="38">
        <v>15.1</v>
      </c>
      <c r="G37" s="39">
        <v>0</v>
      </c>
      <c r="H37" s="38">
        <f t="shared" si="3"/>
        <v>15.1</v>
      </c>
      <c r="I37" s="55" t="s">
        <v>42</v>
      </c>
      <c r="J37" s="46"/>
    </row>
    <row r="38" s="2" customFormat="1" ht="32" customHeight="1" spans="1:10">
      <c r="A38" s="12"/>
      <c r="B38" s="13"/>
      <c r="C38" s="14"/>
      <c r="D38" s="12"/>
      <c r="E38" s="14"/>
      <c r="F38" s="38">
        <v>9.3</v>
      </c>
      <c r="G38" s="39">
        <v>0</v>
      </c>
      <c r="H38" s="38">
        <f t="shared" si="3"/>
        <v>9.3</v>
      </c>
      <c r="I38" s="55" t="s">
        <v>43</v>
      </c>
      <c r="J38" s="46"/>
    </row>
    <row r="39" s="2" customFormat="1" ht="32" customHeight="1" spans="1:10">
      <c r="A39" s="12"/>
      <c r="B39" s="13"/>
      <c r="C39" s="14"/>
      <c r="D39" s="12"/>
      <c r="E39" s="14"/>
      <c r="F39" s="38">
        <v>619.68</v>
      </c>
      <c r="G39" s="39">
        <v>0</v>
      </c>
      <c r="H39" s="38">
        <f>G39+F39</f>
        <v>619.68</v>
      </c>
      <c r="I39" s="55" t="s">
        <v>44</v>
      </c>
      <c r="J39" s="46"/>
    </row>
    <row r="40" s="2" customFormat="1" ht="32" customHeight="1" spans="1:10">
      <c r="A40" s="12"/>
      <c r="B40" s="13"/>
      <c r="C40" s="14"/>
      <c r="D40" s="12"/>
      <c r="E40" s="14"/>
      <c r="F40" s="38">
        <v>73.95</v>
      </c>
      <c r="G40" s="39">
        <v>0</v>
      </c>
      <c r="H40" s="38">
        <f>F40+G40</f>
        <v>73.95</v>
      </c>
      <c r="I40" s="55" t="s">
        <v>45</v>
      </c>
      <c r="J40" s="46"/>
    </row>
    <row r="41" s="2" customFormat="1" ht="32" customHeight="1" spans="1:10">
      <c r="A41" s="12"/>
      <c r="B41" s="13"/>
      <c r="C41" s="14"/>
      <c r="D41" s="12"/>
      <c r="E41" s="14"/>
      <c r="F41" s="38">
        <v>17.7</v>
      </c>
      <c r="G41" s="39">
        <v>0</v>
      </c>
      <c r="H41" s="38">
        <f>F41+G41</f>
        <v>17.7</v>
      </c>
      <c r="I41" s="55" t="s">
        <v>46</v>
      </c>
      <c r="J41" s="46"/>
    </row>
    <row r="42" s="2" customFormat="1" ht="32" customHeight="1" spans="1:10">
      <c r="A42" s="12"/>
      <c r="B42" s="13"/>
      <c r="C42" s="14"/>
      <c r="D42" s="12"/>
      <c r="E42" s="14"/>
      <c r="F42" s="38">
        <v>113.3</v>
      </c>
      <c r="G42" s="39">
        <v>0</v>
      </c>
      <c r="H42" s="38">
        <f>F42+G42</f>
        <v>113.3</v>
      </c>
      <c r="I42" s="55" t="s">
        <v>47</v>
      </c>
      <c r="J42" s="46"/>
    </row>
    <row r="43" s="2" customFormat="1" ht="32" customHeight="1" spans="1:10">
      <c r="A43" s="12"/>
      <c r="B43" s="13"/>
      <c r="C43" s="14"/>
      <c r="D43" s="12"/>
      <c r="E43" s="14"/>
      <c r="F43" s="38">
        <v>18.77</v>
      </c>
      <c r="G43" s="39">
        <v>0</v>
      </c>
      <c r="H43" s="38">
        <f>F43+G43</f>
        <v>18.77</v>
      </c>
      <c r="I43" s="55" t="s">
        <v>48</v>
      </c>
      <c r="J43" s="46"/>
    </row>
    <row r="44" s="2" customFormat="1" ht="32" customHeight="1" spans="1:10">
      <c r="A44" s="12"/>
      <c r="B44" s="13"/>
      <c r="C44" s="14"/>
      <c r="D44" s="12"/>
      <c r="E44" s="14"/>
      <c r="F44" s="38">
        <v>27.57</v>
      </c>
      <c r="G44" s="39">
        <v>0</v>
      </c>
      <c r="H44" s="38">
        <f>F44+G44</f>
        <v>27.57</v>
      </c>
      <c r="I44" s="55" t="s">
        <v>49</v>
      </c>
      <c r="J44" s="46"/>
    </row>
    <row r="45" s="2" customFormat="1" ht="32" customHeight="1" spans="1:10">
      <c r="A45" s="12"/>
      <c r="B45" s="13"/>
      <c r="C45" s="14"/>
      <c r="D45" s="12"/>
      <c r="E45" s="14"/>
      <c r="F45" s="39">
        <v>111.39</v>
      </c>
      <c r="G45" s="39">
        <v>0</v>
      </c>
      <c r="H45" s="39">
        <f>F45+G45</f>
        <v>111.39</v>
      </c>
      <c r="I45" s="55" t="s">
        <v>50</v>
      </c>
      <c r="J45" s="46"/>
    </row>
    <row r="46" s="2" customFormat="1" ht="32" customHeight="1" spans="1:10">
      <c r="A46" s="12"/>
      <c r="B46" s="13"/>
      <c r="C46" s="14"/>
      <c r="D46" s="12"/>
      <c r="E46" s="14"/>
      <c r="F46" s="40">
        <v>146.41</v>
      </c>
      <c r="G46" s="39">
        <v>0</v>
      </c>
      <c r="H46" s="40">
        <f>F46+G46</f>
        <v>146.41</v>
      </c>
      <c r="I46" s="55" t="s">
        <v>51</v>
      </c>
      <c r="J46" s="46"/>
    </row>
    <row r="47" s="2" customFormat="1" ht="32" customHeight="1" spans="1:10">
      <c r="A47" s="12"/>
      <c r="B47" s="13"/>
      <c r="C47" s="14"/>
      <c r="D47" s="12"/>
      <c r="E47" s="14"/>
      <c r="F47" s="38">
        <v>4.26</v>
      </c>
      <c r="G47" s="39">
        <v>0</v>
      </c>
      <c r="H47" s="38">
        <f>F47+G47</f>
        <v>4.26</v>
      </c>
      <c r="I47" s="55" t="s">
        <v>52</v>
      </c>
      <c r="J47" s="46"/>
    </row>
    <row r="48" s="2" customFormat="1" ht="32" customHeight="1" spans="1:10">
      <c r="A48" s="12"/>
      <c r="B48" s="13"/>
      <c r="C48" s="14"/>
      <c r="D48" s="12"/>
      <c r="E48" s="14"/>
      <c r="F48" s="43">
        <v>198.89</v>
      </c>
      <c r="G48" s="39">
        <v>0</v>
      </c>
      <c r="H48" s="43">
        <f>F48+G48</f>
        <v>198.89</v>
      </c>
      <c r="I48" s="55" t="s">
        <v>53</v>
      </c>
      <c r="J48" s="46"/>
    </row>
    <row r="49" s="2" customFormat="1" ht="32" customHeight="1" spans="1:10">
      <c r="A49" s="12"/>
      <c r="B49" s="13"/>
      <c r="C49" s="14"/>
      <c r="D49" s="12"/>
      <c r="E49" s="14"/>
      <c r="F49" s="39">
        <v>79.92</v>
      </c>
      <c r="G49" s="39">
        <v>0</v>
      </c>
      <c r="H49" s="39">
        <f>F49+G49</f>
        <v>79.92</v>
      </c>
      <c r="I49" s="55" t="s">
        <v>54</v>
      </c>
      <c r="J49" s="46"/>
    </row>
    <row r="50" s="2" customFormat="1" ht="32" customHeight="1" spans="1:10">
      <c r="A50" s="12"/>
      <c r="B50" s="13"/>
      <c r="C50" s="14"/>
      <c r="D50" s="12"/>
      <c r="E50" s="14"/>
      <c r="F50" s="38">
        <v>284.55</v>
      </c>
      <c r="G50" s="38">
        <v>0</v>
      </c>
      <c r="H50" s="39">
        <f t="shared" ref="H50:H77" si="4">F50+G50</f>
        <v>284.55</v>
      </c>
      <c r="I50" s="55" t="s">
        <v>55</v>
      </c>
      <c r="J50" s="46"/>
    </row>
    <row r="51" s="2" customFormat="1" ht="32" customHeight="1" spans="1:10">
      <c r="A51" s="12"/>
      <c r="B51" s="13"/>
      <c r="C51" s="14"/>
      <c r="D51" s="12"/>
      <c r="E51" s="14"/>
      <c r="F51" s="38">
        <v>52.89</v>
      </c>
      <c r="G51" s="43">
        <v>0</v>
      </c>
      <c r="H51" s="40">
        <f t="shared" si="4"/>
        <v>52.89</v>
      </c>
      <c r="I51" s="55" t="s">
        <v>56</v>
      </c>
      <c r="J51" s="46"/>
    </row>
    <row r="52" s="2" customFormat="1" ht="32" customHeight="1" spans="1:10">
      <c r="A52" s="12"/>
      <c r="B52" s="13"/>
      <c r="C52" s="14"/>
      <c r="D52" s="12"/>
      <c r="E52" s="14"/>
      <c r="F52" s="38">
        <v>18.59</v>
      </c>
      <c r="G52" s="43">
        <v>0</v>
      </c>
      <c r="H52" s="40">
        <f t="shared" si="4"/>
        <v>18.59</v>
      </c>
      <c r="I52" s="55" t="s">
        <v>57</v>
      </c>
      <c r="J52" s="46"/>
    </row>
    <row r="53" s="2" customFormat="1" ht="32" customHeight="1" spans="1:10">
      <c r="A53" s="12"/>
      <c r="B53" s="13"/>
      <c r="C53" s="14"/>
      <c r="D53" s="12"/>
      <c r="E53" s="14"/>
      <c r="F53" s="38">
        <v>33.72</v>
      </c>
      <c r="G53" s="43">
        <v>0</v>
      </c>
      <c r="H53" s="40">
        <f t="shared" si="4"/>
        <v>33.72</v>
      </c>
      <c r="I53" s="55" t="s">
        <v>58</v>
      </c>
      <c r="J53" s="46"/>
    </row>
    <row r="54" s="2" customFormat="1" ht="32" customHeight="1" spans="1:10">
      <c r="A54" s="12"/>
      <c r="B54" s="13"/>
      <c r="C54" s="14"/>
      <c r="D54" s="12"/>
      <c r="E54" s="14"/>
      <c r="F54" s="38">
        <v>25.83</v>
      </c>
      <c r="G54" s="43">
        <v>0</v>
      </c>
      <c r="H54" s="40">
        <f t="shared" si="4"/>
        <v>25.83</v>
      </c>
      <c r="I54" s="55" t="s">
        <v>59</v>
      </c>
      <c r="J54" s="46"/>
    </row>
    <row r="55" s="2" customFormat="1" ht="32" customHeight="1" spans="1:10">
      <c r="A55" s="12"/>
      <c r="B55" s="13"/>
      <c r="C55" s="14"/>
      <c r="D55" s="12"/>
      <c r="E55" s="14"/>
      <c r="F55" s="38">
        <v>8.62</v>
      </c>
      <c r="G55" s="43">
        <v>0</v>
      </c>
      <c r="H55" s="40">
        <f t="shared" si="4"/>
        <v>8.62</v>
      </c>
      <c r="I55" s="55" t="s">
        <v>60</v>
      </c>
      <c r="J55" s="46"/>
    </row>
    <row r="56" s="2" customFormat="1" ht="32" customHeight="1" spans="1:10">
      <c r="A56" s="12"/>
      <c r="B56" s="13"/>
      <c r="C56" s="14"/>
      <c r="D56" s="12"/>
      <c r="E56" s="14"/>
      <c r="F56" s="38">
        <v>42.71</v>
      </c>
      <c r="G56" s="43">
        <v>0</v>
      </c>
      <c r="H56" s="40">
        <f t="shared" si="4"/>
        <v>42.71</v>
      </c>
      <c r="I56" s="55" t="s">
        <v>61</v>
      </c>
      <c r="J56" s="46"/>
    </row>
    <row r="57" s="2" customFormat="1" ht="32" customHeight="1" spans="1:10">
      <c r="A57" s="12"/>
      <c r="B57" s="13"/>
      <c r="C57" s="14"/>
      <c r="D57" s="12"/>
      <c r="E57" s="14"/>
      <c r="F57" s="38">
        <v>426.63</v>
      </c>
      <c r="G57" s="43">
        <v>0</v>
      </c>
      <c r="H57" s="40">
        <f t="shared" si="4"/>
        <v>426.63</v>
      </c>
      <c r="I57" s="55" t="s">
        <v>62</v>
      </c>
      <c r="J57" s="46"/>
    </row>
    <row r="58" s="2" customFormat="1" ht="32" customHeight="1" spans="1:10">
      <c r="A58" s="12"/>
      <c r="B58" s="13"/>
      <c r="C58" s="14"/>
      <c r="D58" s="12"/>
      <c r="E58" s="14"/>
      <c r="F58" s="38">
        <v>4.42</v>
      </c>
      <c r="G58" s="43">
        <v>0</v>
      </c>
      <c r="H58" s="40">
        <f t="shared" si="4"/>
        <v>4.42</v>
      </c>
      <c r="I58" s="55" t="s">
        <v>63</v>
      </c>
      <c r="J58" s="46"/>
    </row>
    <row r="59" s="2" customFormat="1" ht="32" customHeight="1" spans="1:10">
      <c r="A59" s="12"/>
      <c r="B59" s="13"/>
      <c r="C59" s="14"/>
      <c r="D59" s="12"/>
      <c r="E59" s="14"/>
      <c r="F59" s="38">
        <v>54.49</v>
      </c>
      <c r="G59" s="43">
        <v>0</v>
      </c>
      <c r="H59" s="40">
        <f t="shared" si="4"/>
        <v>54.49</v>
      </c>
      <c r="I59" s="55" t="s">
        <v>64</v>
      </c>
      <c r="J59" s="46"/>
    </row>
    <row r="60" s="2" customFormat="1" ht="32" customHeight="1" spans="1:10">
      <c r="A60" s="12"/>
      <c r="B60" s="13"/>
      <c r="C60" s="14"/>
      <c r="D60" s="12"/>
      <c r="E60" s="14"/>
      <c r="F60" s="38">
        <v>18.55</v>
      </c>
      <c r="G60" s="43">
        <v>0</v>
      </c>
      <c r="H60" s="40">
        <f t="shared" si="4"/>
        <v>18.55</v>
      </c>
      <c r="I60" s="55" t="s">
        <v>65</v>
      </c>
      <c r="J60" s="46"/>
    </row>
    <row r="61" s="2" customFormat="1" ht="32" customHeight="1" spans="1:10">
      <c r="A61" s="12"/>
      <c r="B61" s="13"/>
      <c r="C61" s="14"/>
      <c r="D61" s="12"/>
      <c r="E61" s="14"/>
      <c r="F61" s="38">
        <v>18.55</v>
      </c>
      <c r="G61" s="43">
        <v>0</v>
      </c>
      <c r="H61" s="40">
        <f t="shared" si="4"/>
        <v>18.55</v>
      </c>
      <c r="I61" s="55" t="s">
        <v>66</v>
      </c>
      <c r="J61" s="46"/>
    </row>
    <row r="62" s="2" customFormat="1" ht="32" customHeight="1" spans="1:10">
      <c r="A62" s="12"/>
      <c r="B62" s="13"/>
      <c r="C62" s="14"/>
      <c r="D62" s="12"/>
      <c r="E62" s="14"/>
      <c r="F62" s="38">
        <v>2.51</v>
      </c>
      <c r="G62" s="43">
        <v>0</v>
      </c>
      <c r="H62" s="40">
        <f t="shared" si="4"/>
        <v>2.51</v>
      </c>
      <c r="I62" s="55" t="s">
        <v>67</v>
      </c>
      <c r="J62" s="46"/>
    </row>
    <row r="63" s="2" customFormat="1" ht="32" customHeight="1" spans="1:10">
      <c r="A63" s="12"/>
      <c r="B63" s="13"/>
      <c r="C63" s="14"/>
      <c r="D63" s="12"/>
      <c r="E63" s="14"/>
      <c r="F63" s="38">
        <v>188.45</v>
      </c>
      <c r="G63" s="43">
        <v>0</v>
      </c>
      <c r="H63" s="40">
        <f t="shared" si="4"/>
        <v>188.45</v>
      </c>
      <c r="I63" s="55" t="s">
        <v>68</v>
      </c>
      <c r="J63" s="46"/>
    </row>
    <row r="64" s="2" customFormat="1" ht="32" customHeight="1" spans="1:10">
      <c r="A64" s="12"/>
      <c r="B64" s="13"/>
      <c r="C64" s="14"/>
      <c r="D64" s="12"/>
      <c r="E64" s="14"/>
      <c r="F64" s="38">
        <v>1.37</v>
      </c>
      <c r="G64" s="43">
        <v>0</v>
      </c>
      <c r="H64" s="40">
        <f t="shared" si="4"/>
        <v>1.37</v>
      </c>
      <c r="I64" s="55" t="s">
        <v>69</v>
      </c>
      <c r="J64" s="46"/>
    </row>
    <row r="65" s="2" customFormat="1" ht="32" customHeight="1" spans="1:10">
      <c r="A65" s="12"/>
      <c r="B65" s="13"/>
      <c r="C65" s="14"/>
      <c r="D65" s="12"/>
      <c r="E65" s="14"/>
      <c r="F65" s="38">
        <v>1.33</v>
      </c>
      <c r="G65" s="43">
        <v>0</v>
      </c>
      <c r="H65" s="40">
        <f t="shared" si="4"/>
        <v>1.33</v>
      </c>
      <c r="I65" s="55" t="s">
        <v>69</v>
      </c>
      <c r="J65" s="46"/>
    </row>
    <row r="66" s="2" customFormat="1" ht="32" customHeight="1" spans="1:10">
      <c r="A66" s="12"/>
      <c r="B66" s="13"/>
      <c r="C66" s="14"/>
      <c r="D66" s="12"/>
      <c r="E66" s="14"/>
      <c r="F66" s="38">
        <v>41</v>
      </c>
      <c r="G66" s="43">
        <v>0</v>
      </c>
      <c r="H66" s="40">
        <f t="shared" si="4"/>
        <v>41</v>
      </c>
      <c r="I66" s="55" t="s">
        <v>70</v>
      </c>
      <c r="J66" s="46"/>
    </row>
    <row r="67" s="2" customFormat="1" ht="32" customHeight="1" spans="1:10">
      <c r="A67" s="12"/>
      <c r="B67" s="13"/>
      <c r="C67" s="14"/>
      <c r="D67" s="12"/>
      <c r="E67" s="14"/>
      <c r="F67" s="38">
        <v>81.6</v>
      </c>
      <c r="G67" s="43">
        <v>0</v>
      </c>
      <c r="H67" s="40">
        <f t="shared" si="4"/>
        <v>81.6</v>
      </c>
      <c r="I67" s="55" t="s">
        <v>71</v>
      </c>
      <c r="J67" s="46"/>
    </row>
    <row r="68" s="2" customFormat="1" ht="32" customHeight="1" spans="1:10">
      <c r="A68" s="12"/>
      <c r="B68" s="13"/>
      <c r="C68" s="14"/>
      <c r="D68" s="12"/>
      <c r="E68" s="14"/>
      <c r="F68" s="38">
        <v>5601.18</v>
      </c>
      <c r="G68" s="43">
        <v>0</v>
      </c>
      <c r="H68" s="40">
        <f t="shared" si="4"/>
        <v>5601.18</v>
      </c>
      <c r="I68" s="55" t="s">
        <v>72</v>
      </c>
      <c r="J68" s="46"/>
    </row>
    <row r="69" s="2" customFormat="1" ht="32" customHeight="1" spans="1:10">
      <c r="A69" s="12"/>
      <c r="B69" s="13"/>
      <c r="C69" s="14"/>
      <c r="D69" s="12"/>
      <c r="E69" s="14"/>
      <c r="F69" s="38">
        <v>350.4</v>
      </c>
      <c r="G69" s="43">
        <v>0</v>
      </c>
      <c r="H69" s="40">
        <f t="shared" si="4"/>
        <v>350.4</v>
      </c>
      <c r="I69" s="55" t="s">
        <v>73</v>
      </c>
      <c r="J69" s="46"/>
    </row>
    <row r="70" s="2" customFormat="1" ht="32" customHeight="1" spans="1:10">
      <c r="A70" s="12"/>
      <c r="B70" s="13"/>
      <c r="C70" s="14"/>
      <c r="D70" s="12"/>
      <c r="E70" s="14"/>
      <c r="F70" s="38">
        <v>6300</v>
      </c>
      <c r="G70" s="39">
        <v>0</v>
      </c>
      <c r="H70" s="38">
        <f>F70+G70</f>
        <v>6300</v>
      </c>
      <c r="I70" s="55" t="s">
        <v>74</v>
      </c>
      <c r="J70" s="46"/>
    </row>
    <row r="71" s="2" customFormat="1" ht="32" customHeight="1" spans="1:10">
      <c r="A71" s="12"/>
      <c r="B71" s="13"/>
      <c r="C71" s="14"/>
      <c r="D71" s="12"/>
      <c r="E71" s="14"/>
      <c r="F71" s="38">
        <v>273.5</v>
      </c>
      <c r="G71" s="39">
        <v>0</v>
      </c>
      <c r="H71" s="38">
        <f>F71+G71</f>
        <v>273.5</v>
      </c>
      <c r="I71" s="55" t="s">
        <v>75</v>
      </c>
      <c r="J71" s="46"/>
    </row>
    <row r="72" s="2" customFormat="1" ht="32" customHeight="1" spans="1:10">
      <c r="A72" s="12"/>
      <c r="B72" s="13"/>
      <c r="C72" s="14"/>
      <c r="D72" s="12"/>
      <c r="E72" s="14"/>
      <c r="F72" s="67">
        <v>9.5</v>
      </c>
      <c r="G72" s="39">
        <v>0</v>
      </c>
      <c r="H72" s="67">
        <f>F72+G72</f>
        <v>9.5</v>
      </c>
      <c r="I72" s="69" t="s">
        <v>76</v>
      </c>
      <c r="J72" s="46"/>
    </row>
    <row r="73" s="2" customFormat="1" ht="32" customHeight="1" spans="1:10">
      <c r="A73" s="12"/>
      <c r="B73" s="13"/>
      <c r="C73" s="14"/>
      <c r="D73" s="12"/>
      <c r="E73" s="14"/>
      <c r="F73" s="40">
        <v>54.28</v>
      </c>
      <c r="G73" s="39">
        <v>0</v>
      </c>
      <c r="H73" s="40">
        <f>F73+G73</f>
        <v>54.28</v>
      </c>
      <c r="I73" s="70" t="s">
        <v>77</v>
      </c>
      <c r="J73" s="46"/>
    </row>
    <row r="74" s="2" customFormat="1" ht="32" customHeight="1" spans="1:10">
      <c r="A74" s="12"/>
      <c r="B74" s="13"/>
      <c r="C74" s="14"/>
      <c r="D74" s="12"/>
      <c r="E74" s="14"/>
      <c r="F74" s="40">
        <v>644</v>
      </c>
      <c r="G74" s="39">
        <v>0</v>
      </c>
      <c r="H74" s="40">
        <f>F74+G74</f>
        <v>644</v>
      </c>
      <c r="I74" s="70" t="s">
        <v>78</v>
      </c>
      <c r="J74" s="46"/>
    </row>
    <row r="75" s="2" customFormat="1" ht="32" customHeight="1" spans="1:10">
      <c r="A75" s="12"/>
      <c r="B75" s="13"/>
      <c r="C75" s="14"/>
      <c r="D75" s="12"/>
      <c r="E75" s="14"/>
      <c r="F75" s="40">
        <v>1272</v>
      </c>
      <c r="G75" s="39">
        <v>0</v>
      </c>
      <c r="H75" s="40">
        <f>F75+G75</f>
        <v>1272</v>
      </c>
      <c r="I75" s="70" t="s">
        <v>79</v>
      </c>
      <c r="J75" s="46"/>
    </row>
    <row r="76" s="2" customFormat="1" ht="32" customHeight="1" spans="1:10">
      <c r="A76" s="12"/>
      <c r="B76" s="13"/>
      <c r="C76" s="14"/>
      <c r="D76" s="12"/>
      <c r="E76" s="14"/>
      <c r="F76" s="40">
        <v>220</v>
      </c>
      <c r="G76" s="39">
        <v>0</v>
      </c>
      <c r="H76" s="40">
        <f>F76+G76</f>
        <v>220</v>
      </c>
      <c r="I76" s="70" t="s">
        <v>80</v>
      </c>
      <c r="J76" s="46"/>
    </row>
    <row r="77" s="2" customFormat="1" ht="32" customHeight="1" spans="1:10">
      <c r="A77" s="12"/>
      <c r="B77" s="13"/>
      <c r="C77" s="14"/>
      <c r="D77" s="12"/>
      <c r="E77" s="14"/>
      <c r="F77" s="40">
        <v>0</v>
      </c>
      <c r="G77" s="39">
        <v>100</v>
      </c>
      <c r="H77" s="40">
        <f>G77+F77</f>
        <v>100</v>
      </c>
      <c r="I77" s="70" t="s">
        <v>74</v>
      </c>
      <c r="J77" s="46"/>
    </row>
    <row r="78" s="2" customFormat="1" ht="32" customHeight="1" spans="1:10">
      <c r="A78" s="12"/>
      <c r="B78" s="13"/>
      <c r="C78" s="14"/>
      <c r="D78" s="12"/>
      <c r="E78" s="14"/>
      <c r="F78" s="40"/>
      <c r="G78" s="39"/>
      <c r="H78" s="40"/>
      <c r="I78" s="70"/>
      <c r="J78" s="46"/>
    </row>
    <row r="79" s="2" customFormat="1" ht="32" customHeight="1" spans="1:10">
      <c r="A79" s="12"/>
      <c r="B79" s="13"/>
      <c r="C79" s="14"/>
      <c r="D79" s="12"/>
      <c r="E79" s="14"/>
      <c r="F79" s="40"/>
      <c r="G79" s="39"/>
      <c r="H79" s="40"/>
      <c r="I79" s="70"/>
      <c r="J79" s="46"/>
    </row>
    <row r="80" s="2" customFormat="1" ht="32" customHeight="1" spans="1:10">
      <c r="A80" s="12"/>
      <c r="B80" s="13"/>
      <c r="C80" s="14"/>
      <c r="D80" s="12"/>
      <c r="E80" s="14"/>
      <c r="F80" s="41"/>
      <c r="G80" s="39"/>
      <c r="H80" s="41"/>
      <c r="I80" s="70"/>
      <c r="J80" s="46"/>
    </row>
    <row r="81" s="2" customFormat="1" ht="32" customHeight="1" spans="1:10">
      <c r="A81" s="12"/>
      <c r="B81" s="13"/>
      <c r="C81" s="14"/>
      <c r="D81" s="12"/>
      <c r="E81" s="14"/>
      <c r="F81" s="41"/>
      <c r="G81" s="41"/>
      <c r="H81" s="41"/>
      <c r="I81" s="70"/>
      <c r="J81" s="46"/>
    </row>
    <row r="82" s="2" customFormat="1" customHeight="1" spans="1:10">
      <c r="A82" s="18"/>
      <c r="B82" s="19" t="s">
        <v>81</v>
      </c>
      <c r="C82" s="20">
        <f>SUM(C29)</f>
        <v>0</v>
      </c>
      <c r="D82" s="20">
        <f>SUM(D29)</f>
        <v>0</v>
      </c>
      <c r="E82" s="20">
        <f>SUM(E29)</f>
        <v>0</v>
      </c>
      <c r="F82" s="20">
        <f>SUM(F29:F81)</f>
        <v>18475.89</v>
      </c>
      <c r="G82" s="20">
        <f>SUM(G29:G81)</f>
        <v>100</v>
      </c>
      <c r="H82" s="20">
        <f>SUM(H29:H81)</f>
        <v>18575.89</v>
      </c>
      <c r="I82" s="47"/>
      <c r="J82" s="48"/>
    </row>
    <row r="83" s="1" customFormat="1" customHeight="1" spans="1:10">
      <c r="A83" s="27">
        <v>6</v>
      </c>
      <c r="B83" s="28" t="s">
        <v>82</v>
      </c>
      <c r="C83" s="29">
        <v>0</v>
      </c>
      <c r="D83" s="30">
        <v>0</v>
      </c>
      <c r="E83" s="29">
        <f t="shared" ref="E83:E87" si="5">C83*D83</f>
        <v>0</v>
      </c>
      <c r="F83" s="29">
        <v>0</v>
      </c>
      <c r="G83" s="29">
        <v>0</v>
      </c>
      <c r="H83" s="29">
        <f t="shared" ref="H83:H87" si="6">F83+G83</f>
        <v>0</v>
      </c>
      <c r="I83" s="50"/>
      <c r="J83" s="49" t="s">
        <v>83</v>
      </c>
    </row>
    <row r="84" s="2" customFormat="1" customHeight="1" spans="1:10">
      <c r="A84" s="18"/>
      <c r="B84" s="19" t="s">
        <v>84</v>
      </c>
      <c r="C84" s="20">
        <f t="shared" ref="C84:C88" si="7">SUM(C83)</f>
        <v>0</v>
      </c>
      <c r="D84" s="20">
        <f t="shared" ref="D84:D88" si="8">SUM(D83)</f>
        <v>0</v>
      </c>
      <c r="E84" s="20">
        <f t="shared" ref="E84:E88" si="9">SUM(E83)</f>
        <v>0</v>
      </c>
      <c r="F84" s="20">
        <f t="shared" ref="F84:H84" si="10">SUM(F83:F83)</f>
        <v>0</v>
      </c>
      <c r="G84" s="20">
        <f t="shared" si="10"/>
        <v>0</v>
      </c>
      <c r="H84" s="20">
        <f t="shared" si="10"/>
        <v>0</v>
      </c>
      <c r="I84" s="47"/>
      <c r="J84" s="53"/>
    </row>
    <row r="85" s="1" customFormat="1" customHeight="1" spans="1:10">
      <c r="A85" s="27">
        <v>7</v>
      </c>
      <c r="B85" s="28" t="s">
        <v>85</v>
      </c>
      <c r="C85" s="29">
        <v>0</v>
      </c>
      <c r="D85" s="30">
        <v>0</v>
      </c>
      <c r="E85" s="29">
        <f t="shared" si="5"/>
        <v>0</v>
      </c>
      <c r="F85" s="29">
        <v>0</v>
      </c>
      <c r="G85" s="29">
        <v>0</v>
      </c>
      <c r="H85" s="29">
        <f>F85+G85</f>
        <v>0</v>
      </c>
      <c r="I85" s="27"/>
      <c r="J85" s="71"/>
    </row>
    <row r="86" s="2" customFormat="1" customHeight="1" spans="1:10">
      <c r="A86" s="18"/>
      <c r="B86" s="19" t="s">
        <v>86</v>
      </c>
      <c r="C86" s="20">
        <f t="shared" si="7"/>
        <v>0</v>
      </c>
      <c r="D86" s="20">
        <f t="shared" si="8"/>
        <v>0</v>
      </c>
      <c r="E86" s="20">
        <f t="shared" si="9"/>
        <v>0</v>
      </c>
      <c r="F86" s="20">
        <f t="shared" ref="F86:H86" si="11">SUM(F85:F85)</f>
        <v>0</v>
      </c>
      <c r="G86" s="20">
        <f t="shared" si="11"/>
        <v>0</v>
      </c>
      <c r="H86" s="20">
        <f t="shared" si="11"/>
        <v>0</v>
      </c>
      <c r="I86" s="47"/>
      <c r="J86" s="72"/>
    </row>
    <row r="87" s="1" customFormat="1" customHeight="1" spans="1:10">
      <c r="A87" s="27">
        <v>8</v>
      </c>
      <c r="B87" s="28" t="s">
        <v>87</v>
      </c>
      <c r="C87" s="29">
        <v>0</v>
      </c>
      <c r="D87" s="30">
        <v>0</v>
      </c>
      <c r="E87" s="29">
        <f t="shared" si="5"/>
        <v>0</v>
      </c>
      <c r="F87" s="29">
        <v>0</v>
      </c>
      <c r="G87" s="29">
        <v>0</v>
      </c>
      <c r="H87" s="29">
        <f t="shared" si="6"/>
        <v>0</v>
      </c>
      <c r="I87" s="50"/>
      <c r="J87" s="52" t="s">
        <v>88</v>
      </c>
    </row>
    <row r="88" s="2" customFormat="1" customHeight="1" spans="1:10">
      <c r="A88" s="18"/>
      <c r="B88" s="19" t="s">
        <v>89</v>
      </c>
      <c r="C88" s="20">
        <f t="shared" si="7"/>
        <v>0</v>
      </c>
      <c r="D88" s="20">
        <f t="shared" si="8"/>
        <v>0</v>
      </c>
      <c r="E88" s="20">
        <f t="shared" si="9"/>
        <v>0</v>
      </c>
      <c r="F88" s="20">
        <f t="shared" ref="F88:H88" si="12">SUM(F87:F87)</f>
        <v>0</v>
      </c>
      <c r="G88" s="20">
        <f t="shared" si="12"/>
        <v>0</v>
      </c>
      <c r="H88" s="20">
        <f t="shared" si="12"/>
        <v>0</v>
      </c>
      <c r="I88" s="47"/>
      <c r="J88" s="53"/>
    </row>
    <row r="89" s="1" customFormat="1" customHeight="1" spans="1:10">
      <c r="A89" s="27">
        <v>9</v>
      </c>
      <c r="B89" s="28" t="s">
        <v>90</v>
      </c>
      <c r="C89" s="29">
        <v>0</v>
      </c>
      <c r="D89" s="30">
        <v>0</v>
      </c>
      <c r="E89" s="29">
        <f>C89*D89</f>
        <v>0</v>
      </c>
      <c r="F89" s="29">
        <v>0</v>
      </c>
      <c r="G89" s="29">
        <v>0</v>
      </c>
      <c r="H89" s="29">
        <f>F89+G89</f>
        <v>0</v>
      </c>
      <c r="I89" s="50"/>
      <c r="J89" s="49" t="s">
        <v>91</v>
      </c>
    </row>
    <row r="90" s="2" customFormat="1" customHeight="1" spans="1:10">
      <c r="A90" s="18"/>
      <c r="B90" s="19" t="s">
        <v>92</v>
      </c>
      <c r="C90" s="20">
        <f>SUM(C89)</f>
        <v>0</v>
      </c>
      <c r="D90" s="20">
        <f>SUM(D89)</f>
        <v>0</v>
      </c>
      <c r="E90" s="20">
        <f>SUM(E89)</f>
        <v>0</v>
      </c>
      <c r="F90" s="20">
        <f t="shared" ref="F90:H90" si="13">SUM(F89:F89)</f>
        <v>0</v>
      </c>
      <c r="G90" s="20">
        <f t="shared" si="13"/>
        <v>0</v>
      </c>
      <c r="H90" s="20">
        <f t="shared" si="13"/>
        <v>0</v>
      </c>
      <c r="I90" s="47"/>
      <c r="J90" s="48"/>
    </row>
    <row r="91" s="1" customFormat="1" customHeight="1" spans="1:10">
      <c r="A91" s="12"/>
      <c r="B91" s="22" t="s">
        <v>93</v>
      </c>
      <c r="C91" s="57">
        <v>20000</v>
      </c>
      <c r="D91" s="21">
        <v>1</v>
      </c>
      <c r="E91" s="57">
        <v>20000</v>
      </c>
      <c r="F91" s="37">
        <v>24.4</v>
      </c>
      <c r="G91" s="37">
        <v>0</v>
      </c>
      <c r="H91" s="29">
        <f>F91+G91</f>
        <v>24.4</v>
      </c>
      <c r="I91" s="27" t="s">
        <v>94</v>
      </c>
      <c r="J91" s="73"/>
    </row>
    <row r="92" s="1" customFormat="1" customHeight="1" spans="1:10">
      <c r="A92" s="12"/>
      <c r="B92" s="13"/>
      <c r="C92" s="14"/>
      <c r="D92" s="12"/>
      <c r="E92" s="14"/>
      <c r="F92" s="37">
        <v>20</v>
      </c>
      <c r="G92" s="37">
        <v>0</v>
      </c>
      <c r="H92" s="29">
        <f>F92+G92</f>
        <v>20</v>
      </c>
      <c r="I92" s="27" t="s">
        <v>95</v>
      </c>
      <c r="J92" s="73"/>
    </row>
    <row r="93" s="1" customFormat="1" customHeight="1" spans="1:10">
      <c r="A93" s="12"/>
      <c r="B93" s="13"/>
      <c r="C93" s="14"/>
      <c r="D93" s="12"/>
      <c r="E93" s="14"/>
      <c r="F93" s="37">
        <v>149</v>
      </c>
      <c r="G93" s="37">
        <v>0</v>
      </c>
      <c r="H93" s="29">
        <f>F93+G93</f>
        <v>149</v>
      </c>
      <c r="I93" s="27" t="s">
        <v>96</v>
      </c>
      <c r="J93" s="73"/>
    </row>
    <row r="94" s="1" customFormat="1" customHeight="1" spans="1:10">
      <c r="A94" s="12"/>
      <c r="B94" s="13"/>
      <c r="C94" s="14"/>
      <c r="D94" s="12"/>
      <c r="E94" s="14"/>
      <c r="F94" s="37">
        <v>395</v>
      </c>
      <c r="G94" s="37">
        <v>0</v>
      </c>
      <c r="H94" s="29">
        <f>F94+G94</f>
        <v>395</v>
      </c>
      <c r="I94" s="27" t="s">
        <v>97</v>
      </c>
      <c r="J94" s="73"/>
    </row>
    <row r="95" s="1" customFormat="1" customHeight="1" spans="1:10">
      <c r="A95" s="12"/>
      <c r="B95" s="16"/>
      <c r="C95" s="17"/>
      <c r="D95" s="15"/>
      <c r="E95" s="17"/>
      <c r="F95" s="37">
        <v>20</v>
      </c>
      <c r="G95" s="37">
        <v>0</v>
      </c>
      <c r="H95" s="29">
        <f>F95+G95</f>
        <v>20</v>
      </c>
      <c r="I95" s="27" t="s">
        <v>96</v>
      </c>
      <c r="J95" s="73"/>
    </row>
    <row r="96" s="2" customFormat="1" customHeight="1" spans="1:10">
      <c r="A96" s="18"/>
      <c r="B96" s="19" t="s">
        <v>98</v>
      </c>
      <c r="C96" s="20">
        <f>SUM(C91)</f>
        <v>20000</v>
      </c>
      <c r="D96" s="20">
        <f>SUM(D91)</f>
        <v>1</v>
      </c>
      <c r="E96" s="20">
        <f>SUM(E91)</f>
        <v>20000</v>
      </c>
      <c r="F96" s="20">
        <f>SUM(F91:F95)</f>
        <v>608.4</v>
      </c>
      <c r="G96" s="20">
        <f>SUM(G91:G95)</f>
        <v>0</v>
      </c>
      <c r="H96" s="20">
        <f>SUM(H91:H95)</f>
        <v>608.4</v>
      </c>
      <c r="I96" s="47"/>
      <c r="J96" s="72"/>
    </row>
    <row r="97" s="1" customFormat="1" customHeight="1" spans="1:10">
      <c r="A97" s="18"/>
      <c r="B97" s="19" t="s">
        <v>99</v>
      </c>
      <c r="C97" s="20">
        <f t="shared" ref="C97:H97" si="14">SUM(C96,C90,C88,C86,C84,C82,C28,C15,C13,C10)</f>
        <v>20000</v>
      </c>
      <c r="D97" s="20">
        <f t="shared" si="14"/>
        <v>1</v>
      </c>
      <c r="E97" s="20">
        <f t="shared" si="14"/>
        <v>20000</v>
      </c>
      <c r="F97" s="20">
        <f t="shared" si="14"/>
        <v>19761.59</v>
      </c>
      <c r="G97" s="20">
        <f t="shared" si="14"/>
        <v>684.76</v>
      </c>
      <c r="H97" s="20">
        <f t="shared" si="14"/>
        <v>20446.35</v>
      </c>
      <c r="I97" s="47"/>
      <c r="J97" s="74"/>
    </row>
    <row r="98" s="1" customFormat="1" customHeight="1" spans="1:5">
      <c r="A98" s="3"/>
      <c r="C98" s="4"/>
      <c r="D98" s="5"/>
      <c r="E98" s="5"/>
    </row>
    <row r="99" s="1" customFormat="1" customHeight="1" spans="1:5">
      <c r="A99" s="3"/>
      <c r="C99" s="4"/>
      <c r="D99" s="5"/>
      <c r="E99" s="5"/>
    </row>
    <row r="100" s="1" customFormat="1" customHeight="1" spans="1:5">
      <c r="A100" s="3"/>
      <c r="C100" s="4"/>
      <c r="D100" s="5"/>
      <c r="E100" s="5"/>
    </row>
    <row r="101" s="1" customFormat="1" customHeight="1" spans="1:9">
      <c r="A101" s="58" t="s">
        <v>100</v>
      </c>
      <c r="B101" s="59"/>
      <c r="C101" s="60" t="s">
        <v>101</v>
      </c>
      <c r="D101" s="60"/>
      <c r="E101" s="60" t="s">
        <v>102</v>
      </c>
      <c r="F101" s="68"/>
      <c r="G101" s="68" t="s">
        <v>103</v>
      </c>
      <c r="H101" s="68"/>
      <c r="I101" s="75" t="s">
        <v>104</v>
      </c>
    </row>
    <row r="102" s="1" customFormat="1" customHeight="1" spans="1:9">
      <c r="A102" s="61">
        <f>E97</f>
        <v>20000</v>
      </c>
      <c r="B102" s="62"/>
      <c r="C102" s="63">
        <f>H97</f>
        <v>20446.35</v>
      </c>
      <c r="D102" s="63"/>
      <c r="E102" s="63">
        <f>F97</f>
        <v>19761.59</v>
      </c>
      <c r="F102" s="62"/>
      <c r="G102" s="62">
        <f>G97</f>
        <v>684.76</v>
      </c>
      <c r="H102" s="62"/>
      <c r="I102" s="76">
        <f>A102-C102</f>
        <v>-446.350000000002</v>
      </c>
    </row>
    <row r="103" s="1" customFormat="1" customHeight="1" spans="1:5">
      <c r="A103" s="3"/>
      <c r="C103" s="4"/>
      <c r="D103" s="5"/>
      <c r="E103" s="5"/>
    </row>
    <row r="104" s="1" customFormat="1" customHeight="1" spans="1:9">
      <c r="A104" s="64" t="s">
        <v>105</v>
      </c>
      <c r="B104" s="2"/>
      <c r="C104" s="65" t="s">
        <v>106</v>
      </c>
      <c r="D104" s="66"/>
      <c r="E104" s="66" t="s">
        <v>107</v>
      </c>
      <c r="F104" s="64"/>
      <c r="G104" s="64" t="s">
        <v>108</v>
      </c>
      <c r="H104" s="64"/>
      <c r="I104" s="2"/>
    </row>
  </sheetData>
  <autoFilter xmlns:etc="http://www.wps.cn/officeDocument/2017/etCustomData" ref="C1:I104" etc:filterBottomFollowUsedRange="0">
    <extLst/>
  </autoFilter>
  <mergeCells count="51">
    <mergeCell ref="C2:H2"/>
    <mergeCell ref="C6:E6"/>
    <mergeCell ref="F6:I6"/>
    <mergeCell ref="A101:B101"/>
    <mergeCell ref="C101:D101"/>
    <mergeCell ref="E101:F101"/>
    <mergeCell ref="G101:H101"/>
    <mergeCell ref="A102:B102"/>
    <mergeCell ref="C102:D102"/>
    <mergeCell ref="E102:F102"/>
    <mergeCell ref="G102:H102"/>
    <mergeCell ref="A6:A7"/>
    <mergeCell ref="A8:A9"/>
    <mergeCell ref="A11:A12"/>
    <mergeCell ref="A16:A27"/>
    <mergeCell ref="A29:A81"/>
    <mergeCell ref="A91:A92"/>
    <mergeCell ref="B6:B7"/>
    <mergeCell ref="B8:B9"/>
    <mergeCell ref="B11:B12"/>
    <mergeCell ref="B16:B27"/>
    <mergeCell ref="B29:B81"/>
    <mergeCell ref="B91:B95"/>
    <mergeCell ref="C8:C9"/>
    <mergeCell ref="C11:C12"/>
    <mergeCell ref="C16:C27"/>
    <mergeCell ref="C29:C81"/>
    <mergeCell ref="C91:C95"/>
    <mergeCell ref="D8:D9"/>
    <mergeCell ref="D11:D12"/>
    <mergeCell ref="D16:D27"/>
    <mergeCell ref="D29:D81"/>
    <mergeCell ref="D91:D95"/>
    <mergeCell ref="E8:E9"/>
    <mergeCell ref="E11:E12"/>
    <mergeCell ref="E16:E27"/>
    <mergeCell ref="E29:E81"/>
    <mergeCell ref="E91:E95"/>
    <mergeCell ref="J4:J5"/>
    <mergeCell ref="J6:J7"/>
    <mergeCell ref="J8:J10"/>
    <mergeCell ref="J11:J13"/>
    <mergeCell ref="J14:J15"/>
    <mergeCell ref="J16:J28"/>
    <mergeCell ref="J29:J82"/>
    <mergeCell ref="J83:J84"/>
    <mergeCell ref="J85:J86"/>
    <mergeCell ref="J87:J88"/>
    <mergeCell ref="J89:J90"/>
    <mergeCell ref="J91:J96"/>
    <mergeCell ref="H4:I5"/>
  </mergeCells>
  <pageMargins left="0.75" right="0.75" top="1" bottom="1" header="0.5" footer="0.5"/>
  <pageSetup paperSize="9" scale="4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༺ RONIN ༻</cp:lastModifiedBy>
  <dcterms:created xsi:type="dcterms:W3CDTF">2024-03-22T02:31:00Z</dcterms:created>
  <dcterms:modified xsi:type="dcterms:W3CDTF">2024-09-26T15:01:36Z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704460ED0FB4B2128BDBDF66D9D44550_43</vt:lpwstr>
  </property>
  <property fmtid="{D5CDD505-2E9C-101B-9397-08002B2CF9AE}" pid="3" name="KSOProductBuildVer">
    <vt:lpwstr>2052-6.10.1.8873</vt:lpwstr>
  </property>
</Properties>
</file>