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'结算-地接社'!$A$1:$G$52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<sst xmlns="http://schemas.openxmlformats.org/spreadsheetml/2006/main" count="86" uniqueCount="82">
  <si>
    <t>先声药业会务服务报价表</t>
  </si>
  <si>
    <t>项目名称：会议号:</t>
  </si>
  <si>
    <t>7.8再明张泰贵阳会PUR2307020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</si>
  <si>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</si>
  <si>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</si>
  <si>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</si>
  <si>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</si>
  <si>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</si>
  <si>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</t>
  </si>
  <si>
    <t>贵阳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</si>
  <si>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</si>
  <si>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</si>
  <si>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拟参加人数：20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</si>
  <si>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</si>
  <si>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</si>
  <si>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</si>
  <si>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</si>
  <si>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</si>
  <si>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</si>
  <si>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</si>
  <si>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</si>
  <si>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</si>
  <si>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</si>
  <si>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贵阳中濠国际酒店</t>
  </si>
  <si>
    <t>会场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</si>
  <si>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</si>
  <si>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</si>
  <si>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</si>
  <si>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高铁票</t>
  </si>
  <si>
    <t>小车</t>
  </si>
  <si>
    <t>用餐</t>
  </si>
  <si>
    <t>7月7日晚餐、7月8日午餐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</si>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</sst>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40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43" applyNumberFormat="0" applyAlignment="0" applyProtection="0">
      <alignment vertical="center"/>
    </xf>
    <xf numFmtId="0" fontId="25" fillId="19" borderId="39" applyNumberFormat="0" applyAlignment="0" applyProtection="0">
      <alignment vertical="center"/>
    </xf>
    <xf numFmtId="0" fontId="26" fillId="20" borderId="4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9" fontId="2" fillId="2" borderId="34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3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0" fontId="2" fillId="2" borderId="34" xfId="0" applyNumberFormat="1" applyFont="1" applyFill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9" borderId="36" xfId="0" applyNumberFormat="1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right" vertical="center" wrapText="1"/>
    </xf>
    <xf numFmtId="0" fontId="2" fillId="5" borderId="38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53987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2"/>
  <sheetViews>
    <sheetView tabSelected="1" zoomScale="85" zoomScaleNormal="85" workbookViewId="0">
      <selection activeCell="L18" sqref="L18:N38"/>
    </sheetView>
  </sheetViews>
  <sheetFormatPr defaultColWidth="9" defaultRowHeight="12.5"/>
  <cols>
    <col min="1" max="1" width="9.20833333333333" style="3" customWidth="1"/>
    <col min="2" max="2" width="9.875" style="3" customWidth="1"/>
    <col min="3" max="3" width="39.1916666666667" style="4" customWidth="1"/>
    <col min="4" max="4" width="12.1583333333333" style="5" customWidth="1"/>
    <col min="5" max="5" width="8.04166666666667" style="5" customWidth="1"/>
    <col min="6" max="6" width="9.30833333333333" style="5" customWidth="1"/>
    <col min="7" max="7" width="15.975" style="5" customWidth="1"/>
    <col min="8" max="11" width="9" style="3"/>
    <col min="12" max="12" width="10.1916666666667" style="3" customWidth="1"/>
    <col min="13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 t="s">
        <v>2</v>
      </c>
      <c r="C4" s="11"/>
      <c r="D4" s="12" t="s">
        <v>3</v>
      </c>
      <c r="E4" s="12" t="s">
        <v>4</v>
      </c>
    </row>
    <row r="5" s="1" customFormat="1" ht="17.25" customHeight="1" spans="1:5">
      <c r="A5" s="10" t="s">
        <v>5</v>
      </c>
      <c r="B5" s="13">
        <v>45115</v>
      </c>
      <c r="C5" s="14"/>
      <c r="D5" s="12" t="s">
        <v>6</v>
      </c>
      <c r="E5" s="12" t="s">
        <v>7</v>
      </c>
    </row>
    <row r="6" s="1" customFormat="1" ht="17.25" customHeight="1" spans="1:5">
      <c r="A6" s="10" t="s">
        <v>8</v>
      </c>
      <c r="B6" s="10" t="s">
        <v>9</v>
      </c>
      <c r="C6" s="15"/>
      <c r="D6" s="12" t="s">
        <v>10</v>
      </c>
      <c r="E6" s="16" t="s">
        <v>11</v>
      </c>
    </row>
    <row r="7" s="1" customFormat="1" ht="17.25" customHeight="1" spans="1:5">
      <c r="A7" s="10" t="s">
        <v>12</v>
      </c>
      <c r="B7" s="10"/>
      <c r="C7" s="15"/>
      <c r="D7" s="17" t="s">
        <v>13</v>
      </c>
      <c r="E7" s="12" t="s">
        <v>14</v>
      </c>
    </row>
    <row r="8" s="1" customFormat="1" ht="12.25" spans="3:7">
      <c r="C8" s="18"/>
      <c r="D8" s="19"/>
      <c r="E8" s="19"/>
      <c r="F8" s="19"/>
      <c r="G8" s="19"/>
    </row>
    <row r="9" s="2" customFormat="1" ht="27.75" customHeight="1" spans="1:7">
      <c r="A9" s="20" t="s">
        <v>15</v>
      </c>
      <c r="B9" s="21"/>
      <c r="C9" s="22" t="s">
        <v>16</v>
      </c>
      <c r="D9" s="22" t="s">
        <v>17</v>
      </c>
      <c r="E9" s="22" t="s">
        <v>18</v>
      </c>
      <c r="F9" s="22" t="s">
        <v>19</v>
      </c>
      <c r="G9" s="23" t="s">
        <v>20</v>
      </c>
    </row>
    <row r="10" s="2" customFormat="1" ht="17.25" customHeight="1" spans="1:7">
      <c r="A10" s="24" t="s">
        <v>21</v>
      </c>
      <c r="B10" s="25"/>
      <c r="C10" s="25"/>
      <c r="D10" s="25"/>
      <c r="E10" s="25"/>
      <c r="F10" s="25"/>
      <c r="G10" s="26"/>
    </row>
    <row r="11" s="1" customFormat="1" ht="12" spans="1:7">
      <c r="A11" s="27" t="s">
        <v>22</v>
      </c>
      <c r="B11" s="28"/>
      <c r="C11" s="29" t="s">
        <v>23</v>
      </c>
      <c r="D11" s="30">
        <v>580</v>
      </c>
      <c r="E11" s="30">
        <v>7</v>
      </c>
      <c r="F11" s="30">
        <v>1</v>
      </c>
      <c r="G11" s="31">
        <f>D11*E11*F11</f>
        <v>4060</v>
      </c>
    </row>
    <row r="12" s="1" customFormat="1" ht="12" spans="1:7">
      <c r="A12" s="27" t="s">
        <v>24</v>
      </c>
      <c r="B12" s="28"/>
      <c r="C12" s="29" t="s">
        <v>23</v>
      </c>
      <c r="D12" s="30">
        <v>2000</v>
      </c>
      <c r="E12" s="30">
        <v>1</v>
      </c>
      <c r="F12" s="30">
        <v>1</v>
      </c>
      <c r="G12" s="31">
        <f>D12*E12*F12</f>
        <v>2000</v>
      </c>
    </row>
    <row r="13" s="1" customFormat="1" ht="17.25" customHeight="1" spans="1:7">
      <c r="A13" s="32" t="s">
        <v>25</v>
      </c>
      <c r="B13" s="33"/>
      <c r="C13" s="33"/>
      <c r="D13" s="33"/>
      <c r="E13" s="33"/>
      <c r="F13" s="34"/>
      <c r="G13" s="35">
        <f>SUM(G11:G12)</f>
        <v>6060</v>
      </c>
    </row>
    <row r="14" s="2" customFormat="1" ht="17.25" customHeight="1" spans="1:7">
      <c r="A14" s="36" t="s">
        <v>26</v>
      </c>
      <c r="B14" s="37"/>
      <c r="C14" s="37"/>
      <c r="D14" s="37"/>
      <c r="E14" s="37"/>
      <c r="F14" s="37"/>
      <c r="G14" s="38"/>
    </row>
    <row r="15" s="1" customFormat="1" ht="17.25" customHeight="1" spans="1:7">
      <c r="A15" s="39" t="s">
        <v>27</v>
      </c>
      <c r="B15" s="40" t="s">
        <v>28</v>
      </c>
      <c r="C15" s="41"/>
      <c r="D15" s="42">
        <v>1000</v>
      </c>
      <c r="E15" s="42">
        <v>1</v>
      </c>
      <c r="F15" s="42">
        <v>1</v>
      </c>
      <c r="G15" s="43">
        <v>1000</v>
      </c>
    </row>
    <row r="16" s="1" customFormat="1" ht="17.25" customHeight="1" spans="1:7">
      <c r="A16" s="44"/>
      <c r="B16" s="45" t="s">
        <v>29</v>
      </c>
      <c r="C16" s="29"/>
      <c r="D16" s="30"/>
      <c r="E16" s="30"/>
      <c r="F16" s="30"/>
      <c r="G16" s="43">
        <f t="shared" ref="G16:G18" si="0">D16*E16*F16</f>
        <v>0</v>
      </c>
    </row>
    <row r="17" s="1" customFormat="1" ht="15.75" customHeight="1" spans="1:7">
      <c r="A17" s="46" t="s">
        <v>30</v>
      </c>
      <c r="B17" s="47"/>
      <c r="C17" s="40" t="s">
        <v>31</v>
      </c>
      <c r="D17" s="30">
        <v>5000</v>
      </c>
      <c r="E17" s="30">
        <v>1</v>
      </c>
      <c r="F17" s="30">
        <v>1</v>
      </c>
      <c r="G17" s="43">
        <f t="shared" si="0"/>
        <v>5000</v>
      </c>
    </row>
    <row r="18" s="1" customFormat="1" ht="30" customHeight="1" spans="1:14">
      <c r="A18" s="48" t="s">
        <v>32</v>
      </c>
      <c r="B18" s="49" t="s">
        <v>33</v>
      </c>
      <c r="C18" s="40" t="s">
        <v>34</v>
      </c>
      <c r="D18" s="50">
        <v>400</v>
      </c>
      <c r="E18" s="51">
        <v>1</v>
      </c>
      <c r="F18" s="51">
        <v>1</v>
      </c>
      <c r="G18" s="43">
        <f t="shared" si="0"/>
        <v>400</v>
      </c>
      <c r="L18" s="95"/>
      <c r="M18" s="96"/>
      <c r="N18" s="97"/>
    </row>
    <row r="19" s="1" customFormat="1" ht="17.25" customHeight="1" spans="1:14">
      <c r="A19" s="52" t="s">
        <v>35</v>
      </c>
      <c r="B19" s="53"/>
      <c r="C19" s="53"/>
      <c r="D19" s="53"/>
      <c r="E19" s="53"/>
      <c r="F19" s="53"/>
      <c r="G19" s="54">
        <f>SUM(G15:G18)</f>
        <v>6400</v>
      </c>
      <c r="L19" s="95"/>
      <c r="M19" s="96"/>
      <c r="N19" s="98"/>
    </row>
    <row r="20" s="2" customFormat="1" ht="17.25" customHeight="1" spans="1:14">
      <c r="A20" s="36" t="s">
        <v>36</v>
      </c>
      <c r="B20" s="37"/>
      <c r="C20" s="37"/>
      <c r="D20" s="37"/>
      <c r="E20" s="37"/>
      <c r="F20" s="37"/>
      <c r="G20" s="37"/>
      <c r="L20" s="95"/>
      <c r="M20" s="96"/>
      <c r="N20" s="98"/>
    </row>
    <row r="21" s="1" customFormat="1" ht="17.1" hidden="1" customHeight="1" spans="1:14">
      <c r="A21" s="55" t="s">
        <v>37</v>
      </c>
      <c r="B21" s="56"/>
      <c r="C21" s="57" t="s">
        <v>38</v>
      </c>
      <c r="D21" s="58">
        <v>15</v>
      </c>
      <c r="E21" s="51"/>
      <c r="F21" s="51"/>
      <c r="G21" s="59">
        <f>D21*E21*F21</f>
        <v>0</v>
      </c>
      <c r="L21" s="95"/>
      <c r="M21" s="96"/>
      <c r="N21" s="98"/>
    </row>
    <row r="22" s="1" customFormat="1" ht="17.1" hidden="1" customHeight="1" spans="1:14">
      <c r="A22" s="60" t="s">
        <v>39</v>
      </c>
      <c r="B22" s="61"/>
      <c r="C22" s="57" t="s">
        <v>40</v>
      </c>
      <c r="D22" s="58">
        <v>60</v>
      </c>
      <c r="E22" s="51"/>
      <c r="F22" s="51"/>
      <c r="G22" s="59">
        <f t="shared" ref="G22:G30" si="1">D22*E22*F22</f>
        <v>0</v>
      </c>
      <c r="L22" s="95"/>
      <c r="M22" s="96"/>
      <c r="N22" s="98"/>
    </row>
    <row r="23" s="1" customFormat="1" ht="17.1" hidden="1" customHeight="1" spans="1:14">
      <c r="A23" s="62"/>
      <c r="B23" s="63"/>
      <c r="C23" s="57" t="s">
        <v>41</v>
      </c>
      <c r="D23" s="58">
        <v>80</v>
      </c>
      <c r="E23" s="51"/>
      <c r="F23" s="51"/>
      <c r="G23" s="59">
        <f t="shared" si="1"/>
        <v>0</v>
      </c>
      <c r="L23" s="95"/>
      <c r="M23" s="96"/>
      <c r="N23" s="98"/>
    </row>
    <row r="24" s="1" customFormat="1" ht="17.1" hidden="1" customHeight="1" spans="1:14">
      <c r="A24" s="60" t="s">
        <v>42</v>
      </c>
      <c r="B24" s="61"/>
      <c r="C24" s="57" t="s">
        <v>43</v>
      </c>
      <c r="D24" s="64">
        <v>20</v>
      </c>
      <c r="E24" s="51"/>
      <c r="F24" s="51"/>
      <c r="G24" s="59">
        <f t="shared" si="1"/>
        <v>0</v>
      </c>
      <c r="L24" s="95"/>
      <c r="M24" s="96"/>
      <c r="N24" s="98"/>
    </row>
    <row r="25" s="1" customFormat="1" ht="17.1" hidden="1" customHeight="1" spans="1:14">
      <c r="A25" s="62"/>
      <c r="B25" s="63"/>
      <c r="C25" s="57" t="s">
        <v>44</v>
      </c>
      <c r="D25" s="64">
        <v>40</v>
      </c>
      <c r="E25" s="51"/>
      <c r="F25" s="51"/>
      <c r="G25" s="59">
        <f t="shared" si="1"/>
        <v>0</v>
      </c>
      <c r="L25" s="95"/>
      <c r="M25" s="96"/>
      <c r="N25" s="98"/>
    </row>
    <row r="26" s="1" customFormat="1" ht="17.1" hidden="1" customHeight="1" spans="1:14">
      <c r="A26" s="55" t="s">
        <v>45</v>
      </c>
      <c r="B26" s="56"/>
      <c r="C26" s="57" t="s">
        <v>46</v>
      </c>
      <c r="D26" s="64">
        <v>200</v>
      </c>
      <c r="E26" s="51"/>
      <c r="F26" s="51"/>
      <c r="G26" s="59">
        <f t="shared" si="1"/>
        <v>0</v>
      </c>
      <c r="L26" s="95"/>
      <c r="M26" s="96"/>
      <c r="N26" s="98"/>
    </row>
    <row r="27" s="1" customFormat="1" ht="17.1" hidden="1" customHeight="1" spans="1:14">
      <c r="A27" s="55" t="s">
        <v>47</v>
      </c>
      <c r="B27" s="56"/>
      <c r="C27" s="57" t="s">
        <v>48</v>
      </c>
      <c r="D27" s="64">
        <v>200</v>
      </c>
      <c r="E27" s="51"/>
      <c r="F27" s="51"/>
      <c r="G27" s="59">
        <f t="shared" si="1"/>
        <v>0</v>
      </c>
      <c r="L27" s="95"/>
      <c r="M27" s="96"/>
      <c r="N27" s="98"/>
    </row>
    <row r="28" s="1" customFormat="1" ht="17.1" hidden="1" customHeight="1" spans="1:14">
      <c r="A28" s="55" t="s">
        <v>49</v>
      </c>
      <c r="B28" s="56"/>
      <c r="C28" s="57" t="s">
        <v>50</v>
      </c>
      <c r="D28" s="64">
        <v>180</v>
      </c>
      <c r="E28" s="51"/>
      <c r="F28" s="51"/>
      <c r="G28" s="59">
        <f t="shared" si="1"/>
        <v>0</v>
      </c>
      <c r="L28" s="95"/>
      <c r="M28" s="96"/>
      <c r="N28" s="98"/>
    </row>
    <row r="29" s="1" customFormat="1" ht="17.1" hidden="1" customHeight="1" spans="1:14">
      <c r="A29" s="65" t="s">
        <v>51</v>
      </c>
      <c r="B29" s="66"/>
      <c r="C29" s="57" t="s">
        <v>52</v>
      </c>
      <c r="D29" s="64">
        <v>200</v>
      </c>
      <c r="E29" s="51"/>
      <c r="F29" s="51"/>
      <c r="G29" s="59">
        <f t="shared" ref="G29:G41" si="2">D29*E29*F29</f>
        <v>0</v>
      </c>
      <c r="L29" s="95"/>
      <c r="M29" s="96"/>
      <c r="N29" s="98"/>
    </row>
    <row r="30" s="1" customFormat="1" ht="17.1" hidden="1" customHeight="1" spans="1:14">
      <c r="A30" s="55" t="s">
        <v>53</v>
      </c>
      <c r="B30" s="56"/>
      <c r="C30" s="67" t="s">
        <v>54</v>
      </c>
      <c r="D30" s="58">
        <v>300</v>
      </c>
      <c r="E30" s="51"/>
      <c r="F30" s="51"/>
      <c r="G30" s="59">
        <f t="shared" si="2"/>
        <v>0</v>
      </c>
      <c r="L30" s="95"/>
      <c r="M30" s="96"/>
      <c r="N30" s="98"/>
    </row>
    <row r="31" s="1" customFormat="1" ht="17.1" hidden="1" customHeight="1" spans="1:14">
      <c r="A31" s="55" t="s">
        <v>55</v>
      </c>
      <c r="B31" s="56"/>
      <c r="C31" s="67" t="s">
        <v>56</v>
      </c>
      <c r="D31" s="58">
        <v>200</v>
      </c>
      <c r="E31" s="51"/>
      <c r="F31" s="51"/>
      <c r="G31" s="59">
        <f t="shared" si="2"/>
        <v>0</v>
      </c>
      <c r="L31" s="95"/>
      <c r="M31" s="96"/>
      <c r="N31" s="98"/>
    </row>
    <row r="32" s="1" customFormat="1" ht="17.1" customHeight="1" spans="1:14">
      <c r="A32" s="55" t="s">
        <v>57</v>
      </c>
      <c r="B32" s="56"/>
      <c r="C32" s="67" t="s">
        <v>58</v>
      </c>
      <c r="D32" s="58">
        <v>5</v>
      </c>
      <c r="E32" s="51">
        <v>20</v>
      </c>
      <c r="F32" s="51">
        <v>1</v>
      </c>
      <c r="G32" s="59">
        <f t="shared" si="2"/>
        <v>100</v>
      </c>
      <c r="L32" s="95"/>
      <c r="M32" s="96"/>
      <c r="N32" s="98"/>
    </row>
    <row r="33" s="1" customFormat="1" ht="17.1" hidden="1" customHeight="1" spans="1:14">
      <c r="A33" s="55" t="s">
        <v>59</v>
      </c>
      <c r="B33" s="56"/>
      <c r="C33" s="67" t="s">
        <v>60</v>
      </c>
      <c r="D33" s="58">
        <v>0.8</v>
      </c>
      <c r="E33" s="51"/>
      <c r="F33" s="51"/>
      <c r="G33" s="59">
        <f t="shared" si="2"/>
        <v>0</v>
      </c>
      <c r="L33" s="96"/>
      <c r="M33" s="96"/>
      <c r="N33" s="97"/>
    </row>
    <row r="34" s="1" customFormat="1" ht="17.1" hidden="1" customHeight="1" spans="1:14">
      <c r="A34" s="55" t="s">
        <v>61</v>
      </c>
      <c r="B34" s="56"/>
      <c r="C34" s="67" t="s">
        <v>60</v>
      </c>
      <c r="D34" s="58">
        <v>1.2</v>
      </c>
      <c r="E34" s="51"/>
      <c r="F34" s="51"/>
      <c r="G34" s="59">
        <f t="shared" si="2"/>
        <v>0</v>
      </c>
      <c r="L34" s="96"/>
      <c r="M34" s="96"/>
      <c r="N34" s="97"/>
    </row>
    <row r="35" s="1" customFormat="1" ht="17.1" hidden="1" customHeight="1" spans="1:14">
      <c r="A35" s="55" t="s">
        <v>62</v>
      </c>
      <c r="B35" s="56"/>
      <c r="C35" s="67" t="s">
        <v>63</v>
      </c>
      <c r="D35" s="68">
        <v>1500</v>
      </c>
      <c r="E35" s="51"/>
      <c r="F35" s="51"/>
      <c r="G35" s="59">
        <f t="shared" si="2"/>
        <v>0</v>
      </c>
      <c r="L35" s="96"/>
      <c r="M35" s="96"/>
      <c r="N35" s="97"/>
    </row>
    <row r="36" s="1" customFormat="1" ht="17.1" hidden="1" customHeight="1" spans="1:14">
      <c r="A36" s="55" t="s">
        <v>64</v>
      </c>
      <c r="B36" s="56"/>
      <c r="C36" s="67" t="s">
        <v>65</v>
      </c>
      <c r="D36" s="58">
        <v>5</v>
      </c>
      <c r="E36" s="51"/>
      <c r="F36" s="51"/>
      <c r="G36" s="59">
        <f t="shared" si="2"/>
        <v>0</v>
      </c>
      <c r="L36" s="96"/>
      <c r="M36" s="96"/>
      <c r="N36" s="97"/>
    </row>
    <row r="37" s="1" customFormat="1" ht="17.1" hidden="1" customHeight="1" spans="1:14">
      <c r="A37" s="55" t="s">
        <v>66</v>
      </c>
      <c r="B37" s="56"/>
      <c r="C37" s="67" t="s">
        <v>67</v>
      </c>
      <c r="D37" s="58">
        <v>10</v>
      </c>
      <c r="E37" s="51"/>
      <c r="F37" s="51"/>
      <c r="G37" s="59">
        <f t="shared" si="2"/>
        <v>0</v>
      </c>
      <c r="L37" s="96"/>
      <c r="M37" s="96"/>
      <c r="N37" s="97"/>
    </row>
    <row r="38" s="1" customFormat="1" ht="17.1" customHeight="1" spans="1:14">
      <c r="A38" s="55" t="s">
        <v>68</v>
      </c>
      <c r="B38" s="56"/>
      <c r="C38" s="67" t="s">
        <v>69</v>
      </c>
      <c r="D38" s="64">
        <v>8</v>
      </c>
      <c r="E38" s="51">
        <v>20</v>
      </c>
      <c r="F38" s="51">
        <v>1</v>
      </c>
      <c r="G38" s="59">
        <f t="shared" si="2"/>
        <v>160</v>
      </c>
      <c r="L38" s="95"/>
      <c r="M38" s="96"/>
      <c r="N38" s="97"/>
    </row>
    <row r="39" s="1" customFormat="1" ht="17.1" hidden="1" customHeight="1" spans="1:7">
      <c r="A39" s="55" t="s">
        <v>70</v>
      </c>
      <c r="B39" s="56"/>
      <c r="C39" s="67" t="s">
        <v>69</v>
      </c>
      <c r="D39" s="64">
        <v>8</v>
      </c>
      <c r="E39" s="51"/>
      <c r="F39" s="51"/>
      <c r="G39" s="59">
        <f t="shared" si="2"/>
        <v>0</v>
      </c>
    </row>
    <row r="40" s="1" customFormat="1" ht="17.1" hidden="1" customHeight="1" spans="1:7">
      <c r="A40" s="55" t="s">
        <v>71</v>
      </c>
      <c r="B40" s="56"/>
      <c r="C40" s="67" t="s">
        <v>72</v>
      </c>
      <c r="D40" s="68">
        <v>3500</v>
      </c>
      <c r="E40" s="51"/>
      <c r="F40" s="51"/>
      <c r="G40" s="59">
        <f t="shared" si="2"/>
        <v>0</v>
      </c>
    </row>
    <row r="41" s="1" customFormat="1" ht="15.75" hidden="1" customHeight="1" spans="1:7">
      <c r="A41" s="69" t="s">
        <v>73</v>
      </c>
      <c r="B41" s="70"/>
      <c r="C41" s="40" t="s">
        <v>74</v>
      </c>
      <c r="D41" s="50">
        <v>20</v>
      </c>
      <c r="E41" s="71"/>
      <c r="F41" s="30"/>
      <c r="G41" s="59">
        <f t="shared" si="2"/>
        <v>0</v>
      </c>
    </row>
    <row r="42" s="1" customFormat="1" ht="17.25" customHeight="1" spans="1:7">
      <c r="A42" s="52" t="s">
        <v>75</v>
      </c>
      <c r="B42" s="53"/>
      <c r="C42" s="53"/>
      <c r="D42" s="53"/>
      <c r="E42" s="53"/>
      <c r="F42" s="53"/>
      <c r="G42" s="54">
        <f>SUM(G21:G41)</f>
        <v>260</v>
      </c>
    </row>
    <row r="43" s="2" customFormat="1" ht="17.25" customHeight="1" spans="1:7">
      <c r="A43" s="36" t="s">
        <v>76</v>
      </c>
      <c r="B43" s="37"/>
      <c r="C43" s="37"/>
      <c r="D43" s="37"/>
      <c r="E43" s="37"/>
      <c r="F43" s="37"/>
      <c r="G43" s="38"/>
    </row>
    <row r="44" s="1" customFormat="1" ht="17.25" customHeight="1" spans="1:7">
      <c r="A44" s="72" t="s">
        <v>77</v>
      </c>
      <c r="B44" s="73"/>
      <c r="C44" s="74">
        <v>0.06</v>
      </c>
      <c r="D44" s="75"/>
      <c r="E44" s="75"/>
      <c r="F44" s="76"/>
      <c r="G44" s="77">
        <f>(G13+G19+G42)*C44</f>
        <v>763.2</v>
      </c>
    </row>
    <row r="45" s="1" customFormat="1" ht="17.25" customHeight="1" spans="1:7">
      <c r="A45" s="78" t="s">
        <v>35</v>
      </c>
      <c r="B45" s="79"/>
      <c r="C45" s="79"/>
      <c r="D45" s="79"/>
      <c r="E45" s="79"/>
      <c r="F45" s="79"/>
      <c r="G45" s="80">
        <f>G13+G19+G42+G44</f>
        <v>13483.2</v>
      </c>
    </row>
    <row r="46" s="2" customFormat="1" ht="17.25" customHeight="1" spans="1:7">
      <c r="A46" s="81" t="s">
        <v>78</v>
      </c>
      <c r="B46" s="82"/>
      <c r="C46" s="82"/>
      <c r="D46" s="82"/>
      <c r="E46" s="82"/>
      <c r="F46" s="82"/>
      <c r="G46" s="83"/>
    </row>
    <row r="47" s="1" customFormat="1" ht="17.25" customHeight="1" spans="1:7">
      <c r="A47" s="84" t="s">
        <v>79</v>
      </c>
      <c r="B47" s="85"/>
      <c r="C47" s="86">
        <v>0.06</v>
      </c>
      <c r="D47" s="87"/>
      <c r="E47" s="87"/>
      <c r="F47" s="88"/>
      <c r="G47" s="89">
        <f>G45*C47</f>
        <v>808.992</v>
      </c>
    </row>
    <row r="48" s="1" customFormat="1" ht="17.25" customHeight="1" spans="1:7">
      <c r="A48" s="90" t="s">
        <v>80</v>
      </c>
      <c r="B48" s="79"/>
      <c r="C48" s="79"/>
      <c r="D48" s="79"/>
      <c r="E48" s="79"/>
      <c r="F48" s="79"/>
      <c r="G48" s="91">
        <f>G45+G47</f>
        <v>14292.192</v>
      </c>
    </row>
    <row r="49" s="1" customFormat="1" ht="17.25" customHeight="1" spans="1:7">
      <c r="A49" s="92" t="s">
        <v>81</v>
      </c>
      <c r="B49" s="93"/>
      <c r="C49" s="93"/>
      <c r="D49" s="93"/>
      <c r="E49" s="93"/>
      <c r="F49" s="93"/>
      <c r="G49" s="91">
        <f>G48/20</f>
        <v>714.6096</v>
      </c>
    </row>
    <row r="50" s="1" customFormat="1" spans="1:7">
      <c r="A50" s="3"/>
      <c r="B50" s="3"/>
      <c r="C50" s="3"/>
      <c r="D50" s="3"/>
      <c r="E50" s="3"/>
      <c r="F50" s="3"/>
      <c r="G50" s="3"/>
    </row>
    <row r="51" s="1" customFormat="1" ht="12.75" customHeight="1" spans="1:7">
      <c r="A51" s="94"/>
      <c r="B51" s="94"/>
      <c r="C51" s="94"/>
      <c r="D51" s="94"/>
      <c r="E51" s="94"/>
      <c r="F51" s="94"/>
      <c r="G51" s="94"/>
    </row>
    <row r="52" s="1" customFormat="1" ht="11.5" spans="1:7">
      <c r="A52" s="94"/>
      <c r="B52" s="94"/>
      <c r="C52" s="94"/>
      <c r="D52" s="94"/>
      <c r="E52" s="94"/>
      <c r="F52" s="94"/>
      <c r="G52" s="94"/>
    </row>
  </sheetData>
  <mergeCells count="39">
    <mergeCell ref="A3:G3"/>
    <mergeCell ref="A9:B9"/>
    <mergeCell ref="A10:G10"/>
    <mergeCell ref="A13:F13"/>
    <mergeCell ref="A14:G14"/>
    <mergeCell ref="A17:B17"/>
    <mergeCell ref="A19:F19"/>
    <mergeCell ref="A20:G20"/>
    <mergeCell ref="A21:B21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F42"/>
    <mergeCell ref="A43:G43"/>
    <mergeCell ref="A44:B44"/>
    <mergeCell ref="C44:F44"/>
    <mergeCell ref="A45:F45"/>
    <mergeCell ref="A46:G46"/>
    <mergeCell ref="A47:B47"/>
    <mergeCell ref="C47:F47"/>
    <mergeCell ref="A48:F48"/>
    <mergeCell ref="A49:F49"/>
    <mergeCell ref="A15:A16"/>
    <mergeCell ref="A51:G52"/>
    <mergeCell ref="A22:B23"/>
    <mergeCell ref="A24:B2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2023-07-10T06:09:37Z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