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81362EEF-C2C9-4864-8CBE-AA246B686249}" xr6:coauthVersionLast="47" xr6:coauthVersionMax="47" xr10:uidLastSave="{00000000-0000-0000-0000-000000000000}"/>
  <bookViews>
    <workbookView xWindow="-110" yWindow="-110" windowWidth="19420" windowHeight="10560" xr2:uid="{D086E5BE-27FF-4112-AEF1-0F31840FED2D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  <c r="F78" i="1" s="1"/>
  <c r="F64" i="1"/>
  <c r="F34" i="1"/>
  <c r="F30" i="1"/>
  <c r="F26" i="1"/>
  <c r="F73" i="1" l="1"/>
  <c r="F72" i="1"/>
  <c r="F71" i="1"/>
  <c r="F70" i="1"/>
  <c r="F68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2" i="1"/>
  <c r="F41" i="1"/>
  <c r="F37" i="1"/>
  <c r="F38" i="1" s="1"/>
  <c r="F33" i="1"/>
  <c r="F29" i="1"/>
  <c r="F28" i="1"/>
  <c r="F27" i="1"/>
  <c r="F25" i="1"/>
  <c r="F24" i="1"/>
  <c r="F43" i="1" l="1"/>
  <c r="D15" i="1" s="1"/>
  <c r="D16" i="1"/>
  <c r="D14" i="1"/>
  <c r="F74" i="1"/>
  <c r="D17" i="1" s="1"/>
  <c r="D13" i="1"/>
  <c r="D12" i="1" l="1"/>
  <c r="F79" i="1"/>
  <c r="D18" i="1" s="1"/>
  <c r="D19" i="1" s="1"/>
  <c r="D20" i="1" l="1"/>
  <c r="C82" i="1"/>
  <c r="F82" i="1" s="1"/>
  <c r="F83" i="1" s="1"/>
  <c r="D21" i="1" l="1"/>
</calcChain>
</file>

<file path=xl/sharedStrings.xml><?xml version="1.0" encoding="utf-8"?>
<sst xmlns="http://schemas.openxmlformats.org/spreadsheetml/2006/main" count="205" uniqueCount="165">
  <si>
    <t>Both in EN &amp; CN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</si>
  <si>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</si>
  <si>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</si>
  <si>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</si>
  <si>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</si>
  <si>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</si>
  <si>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</si>
  <si>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</si>
  <si>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>A</t>
  </si>
  <si>
    <r>
      <rPr>
        <b/>
        <sz val="14"/>
        <color indexed="8"/>
        <rFont val="Riviera Nights Light"/>
        <family val="1"/>
      </rPr>
      <t xml:space="preserve">Meeting Package
</t>
    </r>
    <r>
      <rPr>
        <b/>
        <sz val="14"/>
        <color indexed="8"/>
        <rFont val="Noto Sans SC Light"/>
        <family val="1"/>
      </rPr>
      <t>会议包价</t>
    </r>
  </si>
  <si>
    <r>
      <rPr>
        <b/>
        <sz val="14"/>
        <color indexed="8"/>
        <rFont val="Riviera Nights Light"/>
        <family val="1"/>
      </rPr>
      <t xml:space="preserve">Set Up
</t>
    </r>
    <r>
      <rPr>
        <b/>
        <sz val="14"/>
        <color indexed="8"/>
        <rFont val="Noto Sans SC Light"/>
        <family val="1"/>
      </rPr>
      <t>搭建</t>
    </r>
  </si>
  <si>
    <r>
      <rPr>
        <b/>
        <sz val="14"/>
        <color indexed="8"/>
        <rFont val="Riviera Nights Light"/>
        <family val="1"/>
      </rPr>
      <t xml:space="preserve">Registration
</t>
    </r>
    <r>
      <rPr>
        <b/>
        <sz val="14"/>
        <color indexed="8"/>
        <rFont val="Noto Sans SC Light"/>
        <family val="1"/>
      </rPr>
      <t>培训报名</t>
    </r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</si>
  <si>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</si>
  <si>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r>
      <rPr>
        <b/>
        <sz val="14"/>
        <color indexed="8"/>
        <rFont val="Riviera Nights Light"/>
        <family val="1"/>
      </rPr>
      <t xml:space="preserve">Printing
</t>
    </r>
    <r>
      <rPr>
        <b/>
        <sz val="14"/>
        <color indexed="8"/>
        <rFont val="Noto Sans SC Light"/>
        <family val="1"/>
      </rPr>
      <t>教材印刷以及物料</t>
    </r>
  </si>
  <si>
    <t>人员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</si>
  <si>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</si>
  <si>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</si>
  <si>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</si>
  <si>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</si>
  <si>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</si>
  <si>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A  Meeting
</t>
    </r>
    <r>
      <rPr>
        <b/>
        <sz val="14"/>
        <color indexed="9"/>
        <rFont val="Noto Sans SC Light"/>
        <family val="1"/>
      </rPr>
      <t>会议</t>
    </r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</si>
  <si>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</si>
  <si>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No. of days
</t>
    </r>
    <r>
      <rPr>
        <b/>
        <sz val="14"/>
        <color indexed="9"/>
        <rFont val="Noto Sans SC Light"/>
        <family val="1"/>
      </rPr>
      <t>天数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</si>
  <si>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</si>
  <si>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</si>
  <si>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t>00100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</si>
  <si>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深圳文华东方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Riviera Nights Light"/>
        <family val="1"/>
      </rPr>
      <t>185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45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45</t>
    </r>
    <r>
      <rPr>
        <sz val="14"/>
        <color theme="8"/>
        <rFont val="宋体"/>
        <family val="3"/>
        <charset val="134"/>
      </rPr>
      <t>人的单价</t>
    </r>
  </si>
  <si>
    <t>00130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</si>
  <si>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广州康莱德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宋体"/>
        <family val="3"/>
        <charset val="134"/>
      </rPr>
      <t>126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40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35</t>
    </r>
    <r>
      <rPr>
        <sz val="14"/>
        <color theme="8"/>
        <rFont val="宋体"/>
        <family val="3"/>
        <charset val="134"/>
      </rPr>
      <t>人的单价</t>
    </r>
  </si>
  <si>
    <t>00140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</si>
  <si>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北京柏悦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Riviera Nights Light"/>
        <family val="1"/>
      </rPr>
      <t>150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40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40</t>
    </r>
    <r>
      <rPr>
        <sz val="14"/>
        <color theme="8"/>
        <rFont val="宋体"/>
        <family val="3"/>
        <charset val="134"/>
      </rPr>
      <t>人的单价</t>
    </r>
  </si>
  <si>
    <t>00150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</si>
  <si>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上海金普顿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会议室面积100平米左右，每天两次茶歇一次自助午餐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40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该价格为保底人数30人的单价</t>
    </r>
  </si>
  <si>
    <t>00180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</si>
  <si>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成都钓鱼台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Riviera Nights Light"/>
        <family val="1"/>
      </rPr>
      <t>160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15-25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15</t>
    </r>
    <r>
      <rPr>
        <sz val="14"/>
        <color theme="8"/>
        <rFont val="宋体"/>
        <family val="3"/>
        <charset val="134"/>
      </rPr>
      <t>人的单价</t>
    </r>
  </si>
  <si>
    <r>
      <rPr>
        <b/>
        <sz val="14"/>
        <color indexed="8"/>
        <rFont val="Riviera Nights Light"/>
        <family val="1"/>
      </rPr>
      <t xml:space="preserve">A  Meeting </t>
    </r>
    <r>
      <rPr>
        <b/>
        <sz val="14"/>
        <color indexed="8"/>
        <rFont val="Noto Sans SC Light"/>
        <family val="1"/>
      </rPr>
      <t>会议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</si>
  <si>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</si>
  <si>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数量</t>
    </r>
  </si>
  <si>
    <r>
      <rPr>
        <b/>
        <sz val="14"/>
        <color indexed="9"/>
        <rFont val="Riviera Nights Light"/>
        <family val="1"/>
      </rPr>
      <t xml:space="preserve">E.Set Up 
</t>
    </r>
    <r>
      <rPr>
        <b/>
        <sz val="14"/>
        <color indexed="9"/>
        <rFont val="Noto Sans SC Light"/>
        <family val="1"/>
      </rPr>
      <t>酒店搭建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</si>
  <si>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个数</t>
    </r>
  </si>
  <si>
    <t>笔记本</t>
  </si>
  <si>
    <t>00380</t>
    <phoneticPr fontId="2" type="noConversion"/>
  </si>
  <si>
    <t>定制版笔记本</t>
  </si>
  <si>
    <r>
      <rPr>
        <b/>
        <sz val="14"/>
        <color indexed="8"/>
        <rFont val="Riviera Nights Light"/>
        <family val="1"/>
      </rPr>
      <t xml:space="preserve">E.Set Up  </t>
    </r>
    <r>
      <rPr>
        <b/>
        <sz val="14"/>
        <color indexed="8"/>
        <rFont val="Noto Sans SC Light"/>
        <family val="1"/>
      </rPr>
      <t>酒店搭建</t>
    </r>
  </si>
  <si>
    <r>
      <rPr>
        <b/>
        <sz val="14"/>
        <color indexed="9"/>
        <rFont val="Riviera Nights Light"/>
        <family val="1"/>
      </rPr>
      <t xml:space="preserve">F.  Registration
</t>
    </r>
    <r>
      <rPr>
        <b/>
        <sz val="14"/>
        <color indexed="9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</si>
  <si>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Days
</t>
    </r>
    <r>
      <rPr>
        <b/>
        <sz val="14"/>
        <color indexed="9"/>
        <rFont val="Noto Sans SC Light"/>
        <family val="1"/>
      </rPr>
      <t>天数</t>
    </r>
  </si>
  <si>
    <t>RSVP</t>
  </si>
  <si>
    <t>00600</t>
    <phoneticPr fontId="2" type="noConversion"/>
  </si>
  <si>
    <t>前期邮件和报名准备，物料安排，收集报名（微信群的建立，邮件）</t>
  </si>
  <si>
    <r>
      <rPr>
        <b/>
        <sz val="14"/>
        <color indexed="8"/>
        <rFont val="Riviera Nights Light"/>
        <family val="1"/>
      </rPr>
      <t xml:space="preserve">F.  Registration </t>
    </r>
    <r>
      <rPr>
        <b/>
        <sz val="14"/>
        <color indexed="8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</si>
  <si>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G. Travel
</t>
    </r>
    <r>
      <rPr>
        <b/>
        <sz val="14"/>
        <color indexed="9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</si>
  <si>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</si>
  <si>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</si>
  <si>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r>
      <rPr>
        <sz val="14"/>
        <rFont val="宋体"/>
        <family val="3"/>
        <charset val="134"/>
      </rPr>
      <t>工作人员差旅</t>
    </r>
    <r>
      <rPr>
        <sz val="14"/>
        <rFont val="Riviera Nights Light"/>
        <family val="1"/>
      </rPr>
      <t>-</t>
    </r>
    <r>
      <rPr>
        <sz val="14"/>
        <rFont val="宋体"/>
        <family val="3"/>
        <charset val="134"/>
      </rPr>
      <t>国内小交通</t>
    </r>
  </si>
  <si>
    <t>00720</t>
    <phoneticPr fontId="2" type="noConversion"/>
  </si>
  <si>
    <t>工作人员国内小交通</t>
  </si>
  <si>
    <r>
      <rPr>
        <sz val="14"/>
        <color indexed="8"/>
        <rFont val="宋体"/>
        <family val="3"/>
        <charset val="134"/>
      </rPr>
      <t>工作人员差旅</t>
    </r>
    <r>
      <rPr>
        <sz val="14"/>
        <color indexed="8"/>
        <rFont val="Riviera Nights Light"/>
        <family val="1"/>
      </rPr>
      <t>-</t>
    </r>
    <r>
      <rPr>
        <sz val="14"/>
        <color indexed="8"/>
        <rFont val="宋体"/>
        <family val="3"/>
        <charset val="134"/>
      </rPr>
      <t>餐补</t>
    </r>
  </si>
  <si>
    <t>00730</t>
    <phoneticPr fontId="2" type="noConversion"/>
  </si>
  <si>
    <t>工作人员上会餐补</t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</si>
  <si>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</si>
  <si>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H.    Printing
</t>
    </r>
    <r>
      <rPr>
        <b/>
        <sz val="14"/>
        <color indexed="9"/>
        <rFont val="宋体"/>
        <family val="3"/>
        <charset val="134"/>
      </rPr>
      <t>教材印刷以及物料</t>
    </r>
  </si>
  <si>
    <t>培训教材印刷</t>
  </si>
  <si>
    <t>00740</t>
    <phoneticPr fontId="2" type="noConversion"/>
  </si>
  <si>
    <t>Print training handbooks for trainees of all trainings
为所有非技术培训印刷学员用教材，250克铜双面哑膜</t>
  </si>
  <si>
    <t>电子水牌设计</t>
  </si>
  <si>
    <t>00750</t>
    <phoneticPr fontId="2" type="noConversion"/>
  </si>
  <si>
    <r>
      <rPr>
        <sz val="14"/>
        <rFont val="Noto Sans SC Light"/>
        <family val="1"/>
      </rPr>
      <t>人名桌卡</t>
    </r>
  </si>
  <si>
    <t>00760</t>
    <phoneticPr fontId="2" type="noConversion"/>
  </si>
  <si>
    <r>
      <rPr>
        <sz val="14"/>
        <rFont val="Noto Sans SC Light"/>
        <family val="1"/>
      </rPr>
      <t>200</t>
    </r>
    <r>
      <rPr>
        <sz val="14"/>
        <rFont val="Noto Sans SC Light"/>
        <family val="1"/>
      </rPr>
      <t>克铜版纸打印</t>
    </r>
  </si>
  <si>
    <r>
      <rPr>
        <sz val="14"/>
        <rFont val="Noto Sans SC Light"/>
        <family val="1"/>
      </rPr>
      <t>签到二维码打印</t>
    </r>
  </si>
  <si>
    <t>00770</t>
    <phoneticPr fontId="2" type="noConversion"/>
  </si>
  <si>
    <t xml:space="preserve"> 250克铜双面哑膜</t>
  </si>
  <si>
    <r>
      <rPr>
        <sz val="14"/>
        <rFont val="Noto Sans SC Light"/>
        <family val="1"/>
      </rPr>
      <t>签到立牌</t>
    </r>
  </si>
  <si>
    <t>00780</t>
    <phoneticPr fontId="2" type="noConversion"/>
  </si>
  <si>
    <t>A4亚克力立牌</t>
  </si>
  <si>
    <r>
      <rPr>
        <sz val="14"/>
        <rFont val="Noto Sans SC Light"/>
        <family val="1"/>
      </rPr>
      <t>手机收纳箱</t>
    </r>
  </si>
  <si>
    <t>00790</t>
    <phoneticPr fontId="2" type="noConversion"/>
  </si>
  <si>
    <t>20人手机收纳箱</t>
  </si>
  <si>
    <r>
      <rPr>
        <sz val="14"/>
        <rFont val="Noto Sans SC Light"/>
        <family val="1"/>
      </rPr>
      <t>卡纸</t>
    </r>
  </si>
  <si>
    <t>00800</t>
    <phoneticPr fontId="2" type="noConversion"/>
  </si>
  <si>
    <r>
      <rPr>
        <sz val="14"/>
        <rFont val="Noto Sans SC Light"/>
        <family val="1"/>
      </rPr>
      <t>长方形、圆形、椭圆形、长条形卡纸，200张/包</t>
    </r>
  </si>
  <si>
    <r>
      <rPr>
        <sz val="14"/>
        <rFont val="Noto Sans SC Light"/>
        <family val="1"/>
      </rPr>
      <t>喷胶</t>
    </r>
  </si>
  <si>
    <t>00810</t>
    <phoneticPr fontId="2" type="noConversion"/>
  </si>
  <si>
    <r>
      <rPr>
        <sz val="14"/>
        <rFont val="Noto Sans SC Light"/>
        <family val="1"/>
      </rPr>
      <t>无痕软钉胶</t>
    </r>
  </si>
  <si>
    <t>00820</t>
    <phoneticPr fontId="2" type="noConversion"/>
  </si>
  <si>
    <t>120g/套</t>
  </si>
  <si>
    <r>
      <rPr>
        <sz val="14"/>
        <rFont val="Noto Sans SC Light"/>
        <family val="1"/>
      </rPr>
      <t>黑色中性笔</t>
    </r>
  </si>
  <si>
    <t>00830</t>
    <phoneticPr fontId="2" type="noConversion"/>
  </si>
  <si>
    <r>
      <rPr>
        <sz val="14"/>
        <rFont val="Noto Sans SC Light"/>
        <family val="1"/>
      </rPr>
      <t>马克笔</t>
    </r>
  </si>
  <si>
    <t>00840</t>
    <phoneticPr fontId="2" type="noConversion"/>
  </si>
  <si>
    <t>蓝色/黑色/绿色  3组每组10支预估</t>
  </si>
  <si>
    <t>图钉</t>
  </si>
  <si>
    <t>00850</t>
    <phoneticPr fontId="2" type="noConversion"/>
  </si>
  <si>
    <t>每期按5盒准备</t>
  </si>
  <si>
    <r>
      <rPr>
        <sz val="14"/>
        <rFont val="Noto Sans SC Light"/>
        <family val="1"/>
      </rPr>
      <t xml:space="preserve">软钉板 </t>
    </r>
  </si>
  <si>
    <t>00860</t>
    <phoneticPr fontId="2" type="noConversion"/>
  </si>
  <si>
    <t>120*200，带可移动支架</t>
  </si>
  <si>
    <r>
      <rPr>
        <sz val="14"/>
        <rFont val="Noto Sans SC Light"/>
        <family val="1"/>
      </rPr>
      <t>立式白板</t>
    </r>
  </si>
  <si>
    <t>00870</t>
    <phoneticPr fontId="2" type="noConversion"/>
  </si>
  <si>
    <t>90*60，带可移动支架</t>
  </si>
  <si>
    <r>
      <rPr>
        <sz val="14"/>
        <rFont val="Noto Sans SC Light"/>
        <family val="1"/>
      </rPr>
      <t xml:space="preserve">PB </t>
    </r>
    <r>
      <rPr>
        <sz val="14"/>
        <rFont val="Noto Sans SC Light"/>
        <family val="1"/>
      </rPr>
      <t>板纸</t>
    </r>
  </si>
  <si>
    <t>00880</t>
    <phoneticPr fontId="2" type="noConversion"/>
  </si>
  <si>
    <r>
      <rPr>
        <sz val="14"/>
        <rFont val="Noto Sans SC Light"/>
        <family val="1"/>
      </rPr>
      <t>200</t>
    </r>
    <r>
      <rPr>
        <sz val="14"/>
        <rFont val="Noto Sans SC Light"/>
        <family val="1"/>
      </rPr>
      <t>张/卷 每期按照2卷准备</t>
    </r>
  </si>
  <si>
    <r>
      <rPr>
        <sz val="14"/>
        <rFont val="Noto Sans SC Light"/>
        <family val="1"/>
      </rPr>
      <t>培训海报</t>
    </r>
  </si>
  <si>
    <t>00930</t>
    <phoneticPr fontId="2" type="noConversion"/>
  </si>
  <si>
    <t>90*150，250克双面哑膜</t>
  </si>
  <si>
    <r>
      <rPr>
        <sz val="14"/>
        <rFont val="Noto Sans SC Light"/>
        <family val="1"/>
      </rPr>
      <t>场景卡</t>
    </r>
  </si>
  <si>
    <t>00940</t>
    <phoneticPr fontId="2" type="noConversion"/>
  </si>
  <si>
    <t>塑封 A5尺寸，250克双面哑膜</t>
  </si>
  <si>
    <t>手套</t>
  </si>
  <si>
    <t>00990</t>
    <phoneticPr fontId="2" type="noConversion"/>
  </si>
  <si>
    <t>专用高级缎面手套</t>
  </si>
  <si>
    <r>
      <rPr>
        <b/>
        <sz val="10"/>
        <color indexed="8"/>
        <rFont val="Riviera Nights Light"/>
        <family val="1"/>
      </rPr>
      <t xml:space="preserve">H.    Printing
</t>
    </r>
    <r>
      <rPr>
        <b/>
        <sz val="10"/>
        <color indexed="8"/>
        <rFont val="宋体"/>
        <family val="3"/>
        <charset val="134"/>
      </rPr>
      <t>教材印刷以及物料</t>
    </r>
  </si>
  <si>
    <r>
      <rPr>
        <b/>
        <sz val="14"/>
        <color indexed="9"/>
        <rFont val="Riviera Nights Light"/>
        <family val="1"/>
      </rPr>
      <t xml:space="preserve">I.  
</t>
    </r>
    <r>
      <rPr>
        <b/>
        <sz val="14"/>
        <color indexed="9"/>
        <rFont val="Noto Sans SC Light"/>
        <family val="1"/>
      </rPr>
      <t>人员</t>
    </r>
  </si>
  <si>
    <r>
      <rPr>
        <b/>
        <sz val="14"/>
        <color indexed="9"/>
        <rFont val="Noto Sans SC Light"/>
        <family val="1"/>
      </rPr>
      <t>现场执行</t>
    </r>
  </si>
  <si>
    <r>
      <rPr>
        <sz val="14"/>
        <color rgb="FFFF0000"/>
        <rFont val="宋体"/>
        <family val="3"/>
        <charset val="134"/>
      </rPr>
      <t>上海</t>
    </r>
    <r>
      <rPr>
        <sz val="14"/>
        <color rgb="FFFF0000"/>
        <rFont val="Riviera Nights Light"/>
        <family val="1"/>
      </rPr>
      <t>(</t>
    </r>
    <r>
      <rPr>
        <sz val="14"/>
        <color rgb="FFFF0000"/>
        <rFont val="宋体"/>
        <family val="3"/>
        <charset val="134"/>
      </rPr>
      <t>国内</t>
    </r>
    <r>
      <rPr>
        <sz val="14"/>
        <color rgb="FFFF0000"/>
        <rFont val="Riviera Nights Light"/>
        <family val="1"/>
      </rPr>
      <t>)</t>
    </r>
  </si>
  <si>
    <t>01030</t>
    <phoneticPr fontId="2" type="noConversion"/>
  </si>
  <si>
    <r>
      <rPr>
        <sz val="14"/>
        <color indexed="8"/>
        <rFont val="Riviera Nights Light"/>
        <family val="1"/>
      </rPr>
      <t xml:space="preserve">All training hotel related issues, ensure the smooth operation </t>
    </r>
    <r>
      <rPr>
        <sz val="14"/>
        <color indexed="8"/>
        <rFont val="Noto Sans SC Light"/>
        <family val="1"/>
      </rPr>
      <t>协调培训酒店相关事项，确保培训顺利进行，需要提前一天布场</t>
    </r>
    <r>
      <rPr>
        <sz val="14"/>
        <color indexed="8"/>
        <rFont val="Riviera Nights Light"/>
        <family val="1"/>
      </rPr>
      <t>,</t>
    </r>
  </si>
  <si>
    <t>数量有更新</t>
  </si>
  <si>
    <t>其他人员</t>
  </si>
  <si>
    <t>有劳斯莱斯合作经验</t>
  </si>
  <si>
    <t>摄影师</t>
  </si>
  <si>
    <t>01050</t>
    <phoneticPr fontId="2" type="noConversion"/>
  </si>
  <si>
    <t>3500元/天，培训图片记录，以及车辆宣传推广</t>
  </si>
  <si>
    <t>图片直播</t>
  </si>
  <si>
    <t>01060</t>
    <phoneticPr fontId="2" type="noConversion"/>
  </si>
  <si>
    <t>2300/天</t>
  </si>
  <si>
    <t>摄像师</t>
  </si>
  <si>
    <t>01070</t>
    <phoneticPr fontId="2" type="noConversion"/>
  </si>
  <si>
    <t>3500元/天，培训视频记录，以及车辆宣传推广</t>
  </si>
  <si>
    <t>视频剪辑</t>
  </si>
  <si>
    <t>01080</t>
    <phoneticPr fontId="2" type="noConversion"/>
  </si>
  <si>
    <t>2300元/条，约3-5分钟视频精剪，符合劳斯要求</t>
  </si>
  <si>
    <r>
      <rPr>
        <b/>
        <sz val="14"/>
        <color indexed="8"/>
        <rFont val="Riviera Nights Light"/>
        <family val="1"/>
      </rPr>
      <t xml:space="preserve">I. </t>
    </r>
    <r>
      <rPr>
        <b/>
        <sz val="14"/>
        <color indexed="8"/>
        <rFont val="宋体"/>
        <family val="3"/>
        <charset val="134"/>
      </rPr>
      <t>人员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</si>
  <si>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</si>
  <si>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</si>
  <si>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</si>
  <si>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t>01120</t>
    <phoneticPr fontId="2" type="noConversion"/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</si>
  <si>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</si>
  <si>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</si>
  <si>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</si>
  <si>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</si>
  <si>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</si>
  <si>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</si>
  <si>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</si>
  <si>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</si>
  <si>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</si>
  <si>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</si>
  <si>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</si>
  <si>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</si>
  <si>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</si>
  <si>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每期按5瓶准备</t>
    <phoneticPr fontId="2" type="noConversion"/>
  </si>
  <si>
    <r>
      <t xml:space="preserve">No. of item
</t>
    </r>
    <r>
      <rPr>
        <b/>
        <sz val="14"/>
        <color indexed="9"/>
        <rFont val="Noto Sans SC Light"/>
        <family val="1"/>
      </rPr>
      <t>天数</t>
    </r>
    <phoneticPr fontId="2" type="noConversion"/>
  </si>
  <si>
    <t>Document Number:46002718</t>
  </si>
  <si>
    <t>Project Date:2024.8-2024.12</t>
    <phoneticPr fontId="2" type="noConversion"/>
  </si>
  <si>
    <r>
      <t xml:space="preserve">Project Name: 2024 RR  </t>
    </r>
    <r>
      <rPr>
        <sz val="14"/>
        <color rgb="FF000000"/>
        <rFont val="Noto Sans SC Light"/>
        <family val="1"/>
      </rPr>
      <t>闪灵培训</t>
    </r>
    <phoneticPr fontId="2" type="noConversion"/>
  </si>
  <si>
    <t>Quotation Date: 2024.8.8</t>
    <phoneticPr fontId="2" type="noConversion"/>
  </si>
  <si>
    <r>
      <t xml:space="preserve">Shenzhen </t>
    </r>
    <r>
      <rPr>
        <sz val="14"/>
        <color indexed="8"/>
        <rFont val="Noto Sans SC Light"/>
        <family val="1"/>
      </rPr>
      <t>深圳</t>
    </r>
    <phoneticPr fontId="2" type="noConversion"/>
  </si>
  <si>
    <r>
      <t xml:space="preserve">Guangzhou </t>
    </r>
    <r>
      <rPr>
        <sz val="14"/>
        <color indexed="8"/>
        <rFont val="Noto Sans SC Light"/>
        <family val="1"/>
      </rPr>
      <t>广州</t>
    </r>
    <r>
      <rPr>
        <sz val="14"/>
        <color indexed="8"/>
        <rFont val="Riviera Nights Light"/>
        <family val="1"/>
      </rPr>
      <t/>
    </r>
    <phoneticPr fontId="2" type="noConversion"/>
  </si>
  <si>
    <r>
      <t xml:space="preserve">Beijing </t>
    </r>
    <r>
      <rPr>
        <sz val="14"/>
        <color indexed="8"/>
        <rFont val="Noto Sans SC Light"/>
        <family val="1"/>
      </rPr>
      <t xml:space="preserve">北京
</t>
    </r>
    <r>
      <rPr>
        <sz val="14"/>
        <color indexed="8"/>
        <rFont val="Riviera Nights Light"/>
        <family val="1"/>
      </rPr>
      <t/>
    </r>
    <phoneticPr fontId="2" type="noConversion"/>
  </si>
  <si>
    <r>
      <t xml:space="preserve">Shanghai </t>
    </r>
    <r>
      <rPr>
        <sz val="14"/>
        <color indexed="8"/>
        <rFont val="Noto Sans SC Light"/>
        <family val="1"/>
      </rPr>
      <t xml:space="preserve">上海
</t>
    </r>
    <r>
      <rPr>
        <sz val="14"/>
        <color indexed="8"/>
        <rFont val="Riviera Nights Light"/>
        <family val="1"/>
      </rPr>
      <t/>
    </r>
    <phoneticPr fontId="2" type="noConversion"/>
  </si>
  <si>
    <r>
      <t xml:space="preserve">Chengdu </t>
    </r>
    <r>
      <rPr>
        <sz val="14"/>
        <color indexed="8"/>
        <rFont val="Noto Sans SC Light"/>
        <family val="1"/>
      </rPr>
      <t xml:space="preserve">成都
</t>
    </r>
    <r>
      <rPr>
        <sz val="14"/>
        <color indexed="8"/>
        <rFont val="Riviera Nights Light"/>
        <family val="1"/>
      </rPr>
      <t/>
    </r>
    <phoneticPr fontId="2" type="noConversion"/>
  </si>
  <si>
    <r>
      <t xml:space="preserve">Xi'an </t>
    </r>
    <r>
      <rPr>
        <sz val="14"/>
        <color indexed="8"/>
        <rFont val="Noto Sans SC Light"/>
        <family val="1"/>
      </rPr>
      <t xml:space="preserve">西安
</t>
    </r>
    <r>
      <rPr>
        <sz val="14"/>
        <color indexed="8"/>
        <rFont val="Riviera Nights Light"/>
        <family val="1"/>
      </rPr>
      <t/>
    </r>
    <phoneticPr fontId="2" type="noConversion"/>
  </si>
  <si>
    <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西安香格里拉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宋体"/>
        <family val="3"/>
        <charset val="134"/>
      </rPr>
      <t>126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40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35</t>
    </r>
    <r>
      <rPr>
        <sz val="14"/>
        <color theme="8"/>
        <rFont val="宋体"/>
        <family val="3"/>
        <charset val="134"/>
      </rPr>
      <t>人的单价</t>
    </r>
    <phoneticPr fontId="2" type="noConversion"/>
  </si>
  <si>
    <t>0.018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</si>
</sst>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</numFmts>
  <fonts count="30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1"/>
      <color rgb="FF000000"/>
      <name val="Riviera Nights Light"/>
      <family val="1"/>
    </font>
    <font>
      <sz val="14"/>
      <color theme="1"/>
      <name val="Riviera Nights Light"/>
      <family val="1"/>
    </font>
    <font>
      <sz val="14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FF0000"/>
      <name val="Riviera Nights Light"/>
      <family val="1"/>
    </font>
    <font>
      <sz val="14"/>
      <color theme="8"/>
      <name val="宋体"/>
      <family val="3"/>
      <charset val="134"/>
    </font>
    <font>
      <sz val="14"/>
      <color theme="8"/>
      <name val="Riviera Nights Light"/>
      <family val="1"/>
    </font>
    <font>
      <sz val="14"/>
      <color indexed="8"/>
      <name val="宋体"/>
      <family val="3"/>
      <charset val="134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b/>
      <sz val="14"/>
      <color indexed="9"/>
      <name val="宋体"/>
      <family val="3"/>
      <charset val="134"/>
    </font>
    <font>
      <sz val="11"/>
      <color indexed="8"/>
      <name val="Riviera Nights Light"/>
      <family val="1"/>
    </font>
    <font>
      <b/>
      <sz val="10"/>
      <color indexed="8"/>
      <name val="Riviera Nights Light"/>
      <family val="1"/>
    </font>
    <font>
      <b/>
      <sz val="10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rgb="FF000000"/>
      <name val="Riviera Nights Light"/>
      <family val="1"/>
    </font>
    <font>
      <sz val="14"/>
      <color rgb="FF000000"/>
      <name val="Noto Sans SC Light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3" tint="0.59999389629810485"/>
        <bgColor indexed="8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1"/>
    <xf numFmtId="49" fontId="1" fillId="0" borderId="0" xfId="1" applyNumberFormat="1"/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177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7" fillId="3" borderId="7" xfId="3" applyFont="1" applyFill="1" applyBorder="1" applyAlignment="1">
      <alignment horizontal="center" vertical="center" wrapText="1"/>
    </xf>
    <xf numFmtId="49" fontId="7" fillId="3" borderId="7" xfId="3" applyNumberFormat="1" applyFont="1" applyFill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40" fontId="4" fillId="0" borderId="7" xfId="4" applyNumberFormat="1" applyFont="1" applyBorder="1" applyAlignment="1">
      <alignment vertical="center" wrapText="1"/>
    </xf>
    <xf numFmtId="49" fontId="4" fillId="0" borderId="7" xfId="4" applyNumberFormat="1" applyFont="1" applyBorder="1" applyAlignment="1">
      <alignment vertical="center" wrapText="1"/>
    </xf>
    <xf numFmtId="176" fontId="5" fillId="0" borderId="7" xfId="2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0" fontId="4" fillId="7" borderId="7" xfId="3" applyNumberFormat="1" applyFont="1" applyFill="1" applyBorder="1" applyAlignment="1">
      <alignment vertical="center" wrapText="1"/>
    </xf>
    <xf numFmtId="49" fontId="4" fillId="7" borderId="7" xfId="3" applyNumberFormat="1" applyFont="1" applyFill="1" applyBorder="1" applyAlignment="1">
      <alignment vertical="center" wrapText="1"/>
    </xf>
    <xf numFmtId="178" fontId="4" fillId="7" borderId="7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40" fontId="7" fillId="3" borderId="7" xfId="3" applyNumberFormat="1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vertical="center" wrapText="1"/>
    </xf>
    <xf numFmtId="0" fontId="12" fillId="0" borderId="7" xfId="1" applyFont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 wrapText="1"/>
    </xf>
    <xf numFmtId="40" fontId="5" fillId="2" borderId="7" xfId="3" applyNumberFormat="1" applyFont="1" applyFill="1" applyBorder="1" applyAlignment="1">
      <alignment horizontal="right" vertical="center" wrapText="1"/>
    </xf>
    <xf numFmtId="49" fontId="5" fillId="2" borderId="7" xfId="3" applyNumberFormat="1" applyFont="1" applyFill="1" applyBorder="1" applyAlignment="1">
      <alignment horizontal="right" vertical="center" wrapText="1"/>
    </xf>
    <xf numFmtId="176" fontId="13" fillId="2" borderId="7" xfId="2" applyFont="1" applyFill="1" applyBorder="1" applyAlignment="1">
      <alignment horizontal="left" vertical="center" wrapText="1"/>
    </xf>
    <xf numFmtId="40" fontId="4" fillId="7" borderId="7" xfId="3" applyNumberFormat="1" applyFont="1" applyFill="1" applyBorder="1" applyAlignment="1">
      <alignment horizontal="right" vertical="center" wrapText="1"/>
    </xf>
    <xf numFmtId="49" fontId="4" fillId="7" borderId="7" xfId="3" applyNumberFormat="1" applyFont="1" applyFill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40" fontId="20" fillId="0" borderId="7" xfId="3" applyNumberFormat="1" applyFont="1" applyBorder="1" applyAlignment="1">
      <alignment horizontal="right" vertical="center" wrapText="1"/>
    </xf>
    <xf numFmtId="0" fontId="5" fillId="0" borderId="7" xfId="3" applyFont="1" applyBorder="1" applyAlignment="1">
      <alignment horizontal="center" vertical="center" wrapText="1"/>
    </xf>
    <xf numFmtId="49" fontId="20" fillId="0" borderId="7" xfId="3" applyNumberFormat="1" applyFont="1" applyBorder="1" applyAlignment="1">
      <alignment horizontal="right" vertical="center" wrapText="1"/>
    </xf>
    <xf numFmtId="0" fontId="5" fillId="0" borderId="7" xfId="3" applyFont="1" applyBorder="1" applyAlignment="1">
      <alignment horizontal="left" vertical="center" wrapText="1"/>
    </xf>
    <xf numFmtId="40" fontId="5" fillId="0" borderId="7" xfId="3" applyNumberFormat="1" applyFont="1" applyBorder="1" applyAlignment="1">
      <alignment horizontal="right" vertical="center" wrapText="1"/>
    </xf>
    <xf numFmtId="49" fontId="5" fillId="0" borderId="7" xfId="3" applyNumberFormat="1" applyFont="1" applyBorder="1" applyAlignment="1">
      <alignment horizontal="right" vertical="center" wrapText="1"/>
    </xf>
    <xf numFmtId="0" fontId="16" fillId="0" borderId="0" xfId="1" applyFont="1" applyAlignment="1">
      <alignment vertical="center"/>
    </xf>
    <xf numFmtId="0" fontId="19" fillId="0" borderId="7" xfId="3" applyFont="1" applyBorder="1" applyAlignment="1">
      <alignment vertical="center" wrapText="1"/>
    </xf>
    <xf numFmtId="0" fontId="5" fillId="0" borderId="7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/>
    </xf>
    <xf numFmtId="0" fontId="20" fillId="0" borderId="7" xfId="3" applyFont="1" applyBorder="1" applyAlignment="1">
      <alignment horizontal="center" vertical="center" wrapText="1"/>
    </xf>
    <xf numFmtId="40" fontId="5" fillId="0" borderId="7" xfId="4" applyNumberFormat="1" applyFont="1" applyBorder="1" applyAlignment="1">
      <alignment vertical="center" wrapText="1"/>
    </xf>
    <xf numFmtId="0" fontId="22" fillId="0" borderId="7" xfId="3" applyFont="1" applyBorder="1" applyAlignment="1">
      <alignment horizontal="left" vertical="center" wrapText="1"/>
    </xf>
    <xf numFmtId="0" fontId="5" fillId="0" borderId="7" xfId="2" applyNumberFormat="1" applyFont="1" applyBorder="1" applyAlignment="1">
      <alignment vertical="center" wrapText="1"/>
    </xf>
    <xf numFmtId="176" fontId="20" fillId="0" borderId="7" xfId="2" applyFont="1" applyBorder="1" applyAlignment="1">
      <alignment horizontal="left" vertical="center" wrapText="1"/>
    </xf>
    <xf numFmtId="176" fontId="15" fillId="0" borderId="7" xfId="2" applyFont="1" applyBorder="1" applyAlignment="1">
      <alignment vertical="center" wrapText="1"/>
    </xf>
    <xf numFmtId="0" fontId="24" fillId="0" borderId="0" xfId="1" applyFont="1" applyAlignment="1">
      <alignment vertical="center"/>
    </xf>
    <xf numFmtId="0" fontId="11" fillId="0" borderId="7" xfId="3" applyFont="1" applyBorder="1" applyAlignment="1">
      <alignment horizontal="center" vertical="center" wrapText="1"/>
    </xf>
    <xf numFmtId="40" fontId="11" fillId="0" borderId="7" xfId="3" applyNumberFormat="1" applyFont="1" applyBorder="1" applyAlignment="1">
      <alignment horizontal="right" vertical="center" wrapText="1"/>
    </xf>
    <xf numFmtId="49" fontId="11" fillId="0" borderId="7" xfId="3" applyNumberFormat="1" applyFont="1" applyBorder="1" applyAlignment="1">
      <alignment horizontal="right" vertical="center" wrapText="1"/>
    </xf>
    <xf numFmtId="40" fontId="11" fillId="2" borderId="7" xfId="3" applyNumberFormat="1" applyFont="1" applyFill="1" applyBorder="1" applyAlignment="1">
      <alignment horizontal="right" vertical="center" wrapText="1"/>
    </xf>
    <xf numFmtId="40" fontId="25" fillId="7" borderId="7" xfId="3" applyNumberFormat="1" applyFont="1" applyFill="1" applyBorder="1" applyAlignment="1">
      <alignment horizontal="right" vertical="center" wrapText="1"/>
    </xf>
    <xf numFmtId="49" fontId="25" fillId="7" borderId="7" xfId="3" applyNumberFormat="1" applyFont="1" applyFill="1" applyBorder="1" applyAlignment="1">
      <alignment horizontal="right" vertical="center" wrapText="1"/>
    </xf>
    <xf numFmtId="176" fontId="25" fillId="2" borderId="7" xfId="2" applyFont="1" applyFill="1" applyBorder="1" applyAlignment="1">
      <alignment vertical="center" wrapText="1"/>
    </xf>
    <xf numFmtId="176" fontId="25" fillId="2" borderId="7" xfId="2" applyFont="1" applyFill="1" applyBorder="1">
      <alignment vertical="center"/>
    </xf>
    <xf numFmtId="40" fontId="25" fillId="8" borderId="7" xfId="3" applyNumberFormat="1" applyFont="1" applyFill="1" applyBorder="1" applyAlignment="1">
      <alignment horizontal="right" vertical="center" wrapText="1"/>
    </xf>
    <xf numFmtId="49" fontId="25" fillId="8" borderId="7" xfId="3" applyNumberFormat="1" applyFont="1" applyFill="1" applyBorder="1" applyAlignment="1">
      <alignment horizontal="right" vertical="center" wrapText="1"/>
    </xf>
    <xf numFmtId="0" fontId="7" fillId="9" borderId="7" xfId="3" applyFont="1" applyFill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 wrapText="1"/>
    </xf>
    <xf numFmtId="0" fontId="11" fillId="0" borderId="7" xfId="3" applyFont="1" applyBorder="1" applyAlignment="1">
      <alignment horizontal="left" vertical="center" wrapText="1"/>
    </xf>
    <xf numFmtId="49" fontId="5" fillId="0" borderId="7" xfId="3" applyNumberFormat="1" applyFont="1" applyBorder="1" applyAlignment="1">
      <alignment horizontal="center" vertical="center" wrapText="1"/>
    </xf>
    <xf numFmtId="9" fontId="5" fillId="0" borderId="7" xfId="3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vertical="center"/>
    </xf>
    <xf numFmtId="0" fontId="28" fillId="2" borderId="0" xfId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center" vertical="center" wrapText="1"/>
    </xf>
    <xf numFmtId="176" fontId="4" fillId="6" borderId="7" xfId="2" applyFont="1" applyFill="1" applyBorder="1" applyAlignment="1">
      <alignment vertical="center" wrapText="1"/>
    </xf>
    <xf numFmtId="176" fontId="4" fillId="6" borderId="7" xfId="2" applyFont="1" applyFill="1" applyBorder="1">
      <alignment vertical="center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49" fontId="5" fillId="2" borderId="0" xfId="1" applyNumberFormat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left" vertical="center" wrapText="1"/>
    </xf>
    <xf numFmtId="176" fontId="25" fillId="6" borderId="7" xfId="2" applyFont="1" applyFill="1" applyBorder="1" applyAlignment="1">
      <alignment vertical="center" wrapText="1"/>
    </xf>
    <xf numFmtId="176" fontId="25" fillId="6" borderId="7" xfId="2" applyFont="1" applyFill="1" applyBorder="1">
      <alignment vertical="center"/>
    </xf>
    <xf numFmtId="0" fontId="7" fillId="9" borderId="8" xfId="3" applyFont="1" applyFill="1" applyBorder="1" applyAlignment="1">
      <alignment horizontal="left" vertical="center" wrapText="1"/>
    </xf>
    <xf numFmtId="0" fontId="7" fillId="9" borderId="12" xfId="3" applyFont="1" applyFill="1" applyBorder="1" applyAlignment="1">
      <alignment horizontal="left" vertical="center" wrapText="1"/>
    </xf>
    <xf numFmtId="0" fontId="7" fillId="9" borderId="9" xfId="3" applyFont="1" applyFill="1" applyBorder="1" applyAlignment="1">
      <alignment horizontal="left" vertical="center" wrapText="1"/>
    </xf>
    <xf numFmtId="0" fontId="8" fillId="9" borderId="8" xfId="3" applyFont="1" applyFill="1" applyBorder="1" applyAlignment="1">
      <alignment horizontal="left" vertical="center" wrapText="1"/>
    </xf>
    <xf numFmtId="176" fontId="4" fillId="2" borderId="8" xfId="2" applyFont="1" applyFill="1" applyBorder="1" applyAlignment="1">
      <alignment horizontal="center" vertical="center" wrapText="1"/>
    </xf>
    <xf numFmtId="176" fontId="4" fillId="2" borderId="12" xfId="2" applyFont="1" applyFill="1" applyBorder="1" applyAlignment="1">
      <alignment horizontal="center" vertical="center" wrapText="1"/>
    </xf>
    <xf numFmtId="176" fontId="4" fillId="2" borderId="9" xfId="2" applyFont="1" applyFill="1" applyBorder="1" applyAlignment="1">
      <alignment horizontal="center" vertical="center" wrapText="1"/>
    </xf>
    <xf numFmtId="176" fontId="4" fillId="5" borderId="7" xfId="2" applyFont="1" applyFill="1" applyBorder="1" applyAlignment="1">
      <alignment horizontal="left" vertical="center" wrapText="1"/>
    </xf>
    <xf numFmtId="176" fontId="4" fillId="5" borderId="7" xfId="2" applyFont="1" applyFill="1" applyBorder="1" applyAlignment="1">
      <alignment horizontal="left" vertical="center"/>
    </xf>
    <xf numFmtId="40" fontId="5" fillId="5" borderId="8" xfId="4" applyNumberFormat="1" applyFont="1" applyFill="1" applyBorder="1" applyAlignment="1">
      <alignment horizontal="right"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40" fontId="5" fillId="5" borderId="7" xfId="4" applyNumberFormat="1" applyFont="1" applyFill="1" applyBorder="1" applyAlignment="1">
      <alignment horizontal="right" vertical="center" wrapText="1"/>
    </xf>
    <xf numFmtId="176" fontId="4" fillId="6" borderId="7" xfId="2" applyFont="1" applyFill="1" applyBorder="1" applyAlignment="1">
      <alignment horizontal="center" vertical="center" wrapText="1"/>
    </xf>
    <xf numFmtId="176" fontId="4" fillId="6" borderId="7" xfId="2" applyFont="1" applyFill="1" applyBorder="1" applyAlignment="1">
      <alignment horizontal="center" vertical="center"/>
    </xf>
    <xf numFmtId="40" fontId="4" fillId="7" borderId="7" xfId="5" applyNumberFormat="1" applyFont="1" applyFill="1" applyBorder="1" applyAlignment="1">
      <alignment horizontal="right" vertical="center" wrapText="1"/>
    </xf>
    <xf numFmtId="176" fontId="4" fillId="0" borderId="7" xfId="2" applyFont="1" applyBorder="1" applyAlignment="1">
      <alignment horizontal="left" vertical="center" wrapText="1"/>
    </xf>
    <xf numFmtId="176" fontId="4" fillId="0" borderId="7" xfId="2" applyFont="1" applyBorder="1" applyAlignment="1">
      <alignment horizontal="left" vertical="center"/>
    </xf>
    <xf numFmtId="40" fontId="5" fillId="4" borderId="7" xfId="4" applyNumberFormat="1" applyFont="1" applyFill="1" applyBorder="1" applyAlignment="1">
      <alignment horizontal="right" vertical="center" wrapText="1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7" fillId="3" borderId="7" xfId="3" applyFont="1" applyFill="1" applyBorder="1" applyAlignment="1">
      <alignment horizontal="center" vertical="center" wrapText="1"/>
    </xf>
  </cellXfs>
  <cellStyles count="6">
    <cellStyle name="Normal_Sheet1" xfId="3" xr:uid="{634A425A-55C0-4345-B9BE-4A2EC7FBD408}"/>
    <cellStyle name="常规" xfId="0" builtinId="0"/>
    <cellStyle name="常规 14 3" xfId="2" xr:uid="{069A5D5D-6C73-4B3A-B217-77A8B9ABF1F6}"/>
    <cellStyle name="常规 5" xfId="1" xr:uid="{8C236678-8C35-47EB-837D-325C09F67D6A}"/>
    <cellStyle name="常规 9" xfId="4" xr:uid="{948FEF8B-048B-49F9-9D0D-300BACD0C375}"/>
    <cellStyle name="千位分隔 2 2" xfId="5" xr:uid="{119F486F-15BB-46CF-878A-DB298B0C0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779B-0861-4332-8522-36EF61FE14AB}">
  <dimension ref="A1:I83"/>
  <sheetViews>
    <sheetView tabSelected="1" zoomScale="40" zoomScaleNormal="40" workbookViewId="0">
      <selection activeCell="H79" sqref="H79"/>
    </sheetView>
  </sheetViews>
  <sheetFormatPr defaultColWidth="7.58203125" defaultRowHeight="18"/>
  <cols>
    <col min="1" max="1" width="15.5" style="3" customWidth="1"/>
    <col min="2" max="2" width="61.25" style="3" customWidth="1"/>
    <col min="3" max="3" width="16.33203125" style="3" customWidth="1"/>
    <col min="4" max="4" width="18.08203125" style="3" customWidth="1"/>
    <col min="5" max="5" width="6.5" style="3" customWidth="1"/>
    <col min="6" max="6" width="18.08203125" style="3" customWidth="1"/>
    <col min="7" max="7" width="18.08203125" style="77" customWidth="1"/>
    <col min="8" max="8" width="112.83203125" style="3" customWidth="1"/>
    <col min="9" max="9" width="42.58203125" style="3" customWidth="1"/>
    <col min="10" max="16384" width="7.58203125" style="3"/>
  </cols>
  <sheetData>
    <row r="1" spans="1:8" s="1" customFormat="1" ht="28.15" customHeight="1">
      <c r="G1" s="2"/>
    </row>
    <row r="2" spans="1:8">
      <c r="A2" s="110" t="s">
        <v>0</v>
      </c>
      <c r="B2" s="111"/>
      <c r="C2" s="111"/>
      <c r="D2" s="111"/>
      <c r="E2" s="111"/>
      <c r="F2" s="111"/>
      <c r="G2" s="111"/>
      <c r="H2" s="112"/>
    </row>
    <row r="3" spans="1:8" ht="25.15" customHeight="1">
      <c r="A3" s="4"/>
      <c r="B3" s="5"/>
      <c r="C3" s="5"/>
      <c r="D3" s="5"/>
      <c r="E3" s="5"/>
      <c r="F3" s="5"/>
      <c r="G3" s="6"/>
      <c r="H3" s="7"/>
    </row>
    <row r="4" spans="1:8" ht="25.15" customHeight="1">
      <c r="A4" s="8"/>
      <c r="B4" s="78" t="s">
        <v>155</v>
      </c>
      <c r="C4" s="10"/>
      <c r="D4" s="9"/>
      <c r="E4" s="11"/>
      <c r="F4" s="11"/>
      <c r="G4" s="12"/>
      <c r="H4" s="13"/>
    </row>
    <row r="5" spans="1:8" ht="25.15" customHeight="1">
      <c r="A5" s="8"/>
      <c r="B5" s="9" t="s">
        <v>154</v>
      </c>
      <c r="C5" s="10"/>
      <c r="D5" s="9"/>
      <c r="E5" s="11"/>
      <c r="F5" s="11"/>
      <c r="G5" s="12"/>
      <c r="H5" s="13"/>
    </row>
    <row r="6" spans="1:8" ht="25.15" customHeight="1">
      <c r="A6" s="8"/>
      <c r="B6" s="9" t="s">
        <v>153</v>
      </c>
      <c r="C6" s="10"/>
      <c r="D6" s="9"/>
      <c r="E6" s="11"/>
      <c r="F6" s="11"/>
      <c r="G6" s="12"/>
      <c r="H6" s="13"/>
    </row>
    <row r="7" spans="1:8">
      <c r="A7" s="8"/>
      <c r="B7" s="9" t="s">
        <v>156</v>
      </c>
      <c r="C7" s="10"/>
      <c r="D7" s="14"/>
      <c r="E7" s="11"/>
      <c r="F7" s="11"/>
      <c r="G7" s="12"/>
      <c r="H7" s="13"/>
    </row>
    <row r="8" spans="1:8">
      <c r="A8" s="8"/>
      <c r="B8" s="9" t="s">
        <v>1</v>
      </c>
      <c r="C8" s="10"/>
      <c r="D8" s="15"/>
      <c r="E8" s="15"/>
      <c r="F8" s="15"/>
      <c r="G8" s="79"/>
      <c r="H8" s="16"/>
    </row>
    <row r="9" spans="1:8">
      <c r="A9" s="8"/>
      <c r="B9" s="9" t="s">
        <v>2</v>
      </c>
      <c r="C9" s="10"/>
      <c r="D9" s="15"/>
      <c r="E9" s="10"/>
      <c r="F9" s="10"/>
      <c r="G9" s="12"/>
      <c r="H9" s="17"/>
    </row>
    <row r="10" spans="1:8">
      <c r="A10" s="18"/>
      <c r="B10" s="87" t="s">
        <v>3</v>
      </c>
      <c r="C10" s="87"/>
      <c r="D10" s="87"/>
      <c r="E10" s="87"/>
      <c r="F10" s="87"/>
      <c r="G10" s="88"/>
      <c r="H10" s="89"/>
    </row>
    <row r="11" spans="1:8" ht="35">
      <c r="A11" s="19"/>
      <c r="B11" s="113" t="s">
        <v>4</v>
      </c>
      <c r="C11" s="113"/>
      <c r="D11" s="113" t="s">
        <v>5</v>
      </c>
      <c r="E11" s="113"/>
      <c r="F11" s="19" t="s">
        <v>6</v>
      </c>
      <c r="G11" s="20"/>
      <c r="H11" s="19" t="s">
        <v>7</v>
      </c>
    </row>
    <row r="12" spans="1:8" ht="42.75" customHeight="1">
      <c r="A12" s="21" t="s">
        <v>8</v>
      </c>
      <c r="B12" s="107" t="s">
        <v>9</v>
      </c>
      <c r="C12" s="108"/>
      <c r="D12" s="109">
        <f>F30</f>
        <v>159000</v>
      </c>
      <c r="E12" s="109"/>
      <c r="F12" s="22"/>
      <c r="G12" s="23"/>
      <c r="H12" s="24"/>
    </row>
    <row r="13" spans="1:8" ht="42.75" customHeight="1">
      <c r="A13" s="21" t="s">
        <v>145</v>
      </c>
      <c r="B13" s="107" t="s">
        <v>10</v>
      </c>
      <c r="C13" s="108"/>
      <c r="D13" s="109">
        <f>F34</f>
        <v>21600</v>
      </c>
      <c r="E13" s="109"/>
      <c r="F13" s="22"/>
      <c r="G13" s="23"/>
      <c r="H13" s="24"/>
    </row>
    <row r="14" spans="1:8" ht="42.75" customHeight="1">
      <c r="A14" s="21" t="s">
        <v>146</v>
      </c>
      <c r="B14" s="107" t="s">
        <v>11</v>
      </c>
      <c r="C14" s="108"/>
      <c r="D14" s="109">
        <f>F38</f>
        <v>10790.634672</v>
      </c>
      <c r="E14" s="109"/>
      <c r="F14" s="22"/>
      <c r="G14" s="23"/>
      <c r="H14" s="24"/>
    </row>
    <row r="15" spans="1:8" ht="42.75" customHeight="1">
      <c r="A15" s="21" t="s">
        <v>147</v>
      </c>
      <c r="B15" s="107" t="s">
        <v>12</v>
      </c>
      <c r="C15" s="108"/>
      <c r="D15" s="109">
        <f>F43</f>
        <v>3200</v>
      </c>
      <c r="E15" s="109"/>
      <c r="F15" s="22"/>
      <c r="G15" s="23"/>
      <c r="H15" s="24"/>
    </row>
    <row r="16" spans="1:8" ht="42.75" customHeight="1">
      <c r="A16" s="21" t="s">
        <v>148</v>
      </c>
      <c r="B16" s="107" t="s">
        <v>13</v>
      </c>
      <c r="C16" s="108"/>
      <c r="D16" s="109">
        <f>F64</f>
        <v>20920</v>
      </c>
      <c r="E16" s="109"/>
      <c r="F16" s="22"/>
      <c r="G16" s="23"/>
      <c r="H16" s="24"/>
    </row>
    <row r="17" spans="1:8" ht="42.75" customHeight="1">
      <c r="A17" s="21" t="s">
        <v>149</v>
      </c>
      <c r="B17" s="107" t="s">
        <v>14</v>
      </c>
      <c r="C17" s="108"/>
      <c r="D17" s="109">
        <f>F74</f>
        <v>17200</v>
      </c>
      <c r="E17" s="109"/>
      <c r="F17" s="22"/>
      <c r="G17" s="23"/>
      <c r="H17" s="24"/>
    </row>
    <row r="18" spans="1:8" ht="42.75" customHeight="1">
      <c r="A18" s="21" t="s">
        <v>150</v>
      </c>
      <c r="B18" s="107" t="s">
        <v>15</v>
      </c>
      <c r="C18" s="108"/>
      <c r="D18" s="109">
        <f>F79</f>
        <v>15185.456999999999</v>
      </c>
      <c r="E18" s="109"/>
      <c r="F18" s="22"/>
      <c r="G18" s="23"/>
      <c r="H18" s="24"/>
    </row>
    <row r="19" spans="1:8" ht="42.75" customHeight="1">
      <c r="A19" s="21"/>
      <c r="B19" s="99" t="s">
        <v>16</v>
      </c>
      <c r="C19" s="100"/>
      <c r="D19" s="101">
        <f>SUM(D12:D18)</f>
        <v>247896.09167200001</v>
      </c>
      <c r="E19" s="102"/>
      <c r="F19" s="22"/>
      <c r="G19" s="25"/>
    </row>
    <row r="20" spans="1:8" ht="42.75" customHeight="1">
      <c r="A20" s="21"/>
      <c r="B20" s="99" t="s">
        <v>17</v>
      </c>
      <c r="C20" s="100"/>
      <c r="D20" s="103">
        <f>D19*6%</f>
        <v>14873.76550032</v>
      </c>
      <c r="E20" s="103"/>
      <c r="F20" s="22"/>
      <c r="G20" s="23"/>
      <c r="H20" s="24"/>
    </row>
    <row r="21" spans="1:8">
      <c r="A21" s="104" t="s">
        <v>18</v>
      </c>
      <c r="B21" s="105"/>
      <c r="C21" s="105"/>
      <c r="D21" s="106">
        <f>D19+D20</f>
        <v>262769.85717232001</v>
      </c>
      <c r="E21" s="106"/>
      <c r="F21" s="26"/>
      <c r="G21" s="27"/>
      <c r="H21" s="28"/>
    </row>
    <row r="22" spans="1:8">
      <c r="A22" s="29" t="s">
        <v>19</v>
      </c>
      <c r="B22" s="30"/>
      <c r="C22" s="31"/>
      <c r="D22" s="30"/>
      <c r="E22" s="32"/>
      <c r="F22" s="32"/>
      <c r="G22" s="33"/>
      <c r="H22" s="34"/>
    </row>
    <row r="23" spans="1:8" ht="70">
      <c r="A23" s="19" t="s">
        <v>20</v>
      </c>
      <c r="B23" s="19" t="s">
        <v>4</v>
      </c>
      <c r="C23" s="35" t="s">
        <v>21</v>
      </c>
      <c r="D23" s="36" t="s">
        <v>22</v>
      </c>
      <c r="E23" s="36" t="s">
        <v>23</v>
      </c>
      <c r="F23" s="35" t="s">
        <v>24</v>
      </c>
      <c r="G23" s="20"/>
      <c r="H23" s="19" t="s">
        <v>7</v>
      </c>
    </row>
    <row r="24" spans="1:8" ht="73.5">
      <c r="A24" s="85">
        <v>1</v>
      </c>
      <c r="B24" s="48" t="s">
        <v>157</v>
      </c>
      <c r="C24" s="37">
        <v>700</v>
      </c>
      <c r="D24" s="38">
        <v>2</v>
      </c>
      <c r="E24" s="38">
        <v>30</v>
      </c>
      <c r="F24" s="39">
        <f t="shared" ref="F24:F29" si="0">C24*D24*E24</f>
        <v>42000</v>
      </c>
      <c r="G24" s="40" t="s">
        <v>25</v>
      </c>
      <c r="H24" s="41" t="s">
        <v>26</v>
      </c>
    </row>
    <row r="25" spans="1:8" ht="73.5">
      <c r="A25" s="86"/>
      <c r="B25" s="48" t="s">
        <v>158</v>
      </c>
      <c r="C25" s="37">
        <v>600</v>
      </c>
      <c r="D25" s="38">
        <v>1</v>
      </c>
      <c r="E25" s="38">
        <v>30</v>
      </c>
      <c r="F25" s="39">
        <f t="shared" si="0"/>
        <v>18000</v>
      </c>
      <c r="G25" s="40" t="s">
        <v>27</v>
      </c>
      <c r="H25" s="41" t="s">
        <v>28</v>
      </c>
    </row>
    <row r="26" spans="1:8" ht="73.5">
      <c r="A26" s="86"/>
      <c r="B26" s="48" t="s">
        <v>162</v>
      </c>
      <c r="C26" s="37">
        <v>600</v>
      </c>
      <c r="D26" s="38">
        <v>1</v>
      </c>
      <c r="E26" s="38">
        <v>30</v>
      </c>
      <c r="F26" s="39">
        <f>C26*D26*E26</f>
        <v>18000</v>
      </c>
      <c r="G26" s="40" t="s">
        <v>27</v>
      </c>
      <c r="H26" s="41" t="s">
        <v>163</v>
      </c>
    </row>
    <row r="27" spans="1:8" ht="73.5">
      <c r="A27" s="86"/>
      <c r="B27" s="48" t="s">
        <v>159</v>
      </c>
      <c r="C27" s="37">
        <v>700</v>
      </c>
      <c r="D27" s="38">
        <v>1</v>
      </c>
      <c r="E27" s="38">
        <v>30</v>
      </c>
      <c r="F27" s="39">
        <f t="shared" si="0"/>
        <v>21000</v>
      </c>
      <c r="G27" s="40" t="s">
        <v>29</v>
      </c>
      <c r="H27" s="41" t="s">
        <v>30</v>
      </c>
    </row>
    <row r="28" spans="1:8" ht="64" customHeight="1">
      <c r="A28" s="86"/>
      <c r="B28" s="48" t="s">
        <v>160</v>
      </c>
      <c r="C28" s="37">
        <v>700</v>
      </c>
      <c r="D28" s="38">
        <v>2</v>
      </c>
      <c r="E28" s="38">
        <v>30</v>
      </c>
      <c r="F28" s="39">
        <f t="shared" si="0"/>
        <v>42000</v>
      </c>
      <c r="G28" s="40" t="s">
        <v>31</v>
      </c>
      <c r="H28" s="41" t="s">
        <v>32</v>
      </c>
    </row>
    <row r="29" spans="1:8" ht="73.5">
      <c r="A29" s="86"/>
      <c r="B29" s="48" t="s">
        <v>161</v>
      </c>
      <c r="C29" s="37">
        <v>600</v>
      </c>
      <c r="D29" s="38">
        <v>1</v>
      </c>
      <c r="E29" s="38">
        <v>30</v>
      </c>
      <c r="F29" s="39">
        <f t="shared" si="0"/>
        <v>18000</v>
      </c>
      <c r="G29" s="40" t="s">
        <v>33</v>
      </c>
      <c r="H29" s="41" t="s">
        <v>34</v>
      </c>
    </row>
    <row r="30" spans="1:8" ht="25.5" customHeight="1">
      <c r="A30" s="81" t="s">
        <v>35</v>
      </c>
      <c r="B30" s="81"/>
      <c r="C30" s="81"/>
      <c r="D30" s="81"/>
      <c r="E30" s="81"/>
      <c r="F30" s="42">
        <f>SUM(F24:F29)</f>
        <v>159000</v>
      </c>
      <c r="G30" s="43"/>
      <c r="H30" s="42"/>
    </row>
    <row r="31" spans="1:8" ht="25.15" customHeight="1">
      <c r="A31" s="82"/>
      <c r="B31" s="83"/>
      <c r="C31" s="83"/>
      <c r="D31" s="83"/>
      <c r="E31" s="83"/>
      <c r="F31" s="83"/>
      <c r="G31" s="83"/>
      <c r="H31" s="84"/>
    </row>
    <row r="32" spans="1:8" ht="70">
      <c r="A32" s="19" t="s">
        <v>38</v>
      </c>
      <c r="B32" s="19" t="s">
        <v>4</v>
      </c>
      <c r="C32" s="35" t="s">
        <v>21</v>
      </c>
      <c r="D32" s="36" t="s">
        <v>36</v>
      </c>
      <c r="E32" s="36" t="s">
        <v>39</v>
      </c>
      <c r="F32" s="35" t="s">
        <v>24</v>
      </c>
      <c r="G32" s="20"/>
      <c r="H32" s="19" t="s">
        <v>7</v>
      </c>
    </row>
    <row r="33" spans="1:9" ht="43.25" customHeight="1">
      <c r="A33" s="46">
        <v>1</v>
      </c>
      <c r="B33" s="52" t="s">
        <v>40</v>
      </c>
      <c r="C33" s="39">
        <v>90</v>
      </c>
      <c r="D33" s="46">
        <v>8</v>
      </c>
      <c r="E33" s="46">
        <v>30</v>
      </c>
      <c r="F33" s="49">
        <f t="shared" ref="F33" si="1">C33*D33*E33</f>
        <v>21600</v>
      </c>
      <c r="G33" s="50" t="s">
        <v>41</v>
      </c>
      <c r="H33" s="54" t="s">
        <v>42</v>
      </c>
    </row>
    <row r="34" spans="1:9" ht="25.15" customHeight="1">
      <c r="A34" s="80" t="s">
        <v>43</v>
      </c>
      <c r="B34" s="81"/>
      <c r="C34" s="81"/>
      <c r="D34" s="81"/>
      <c r="E34" s="81"/>
      <c r="F34" s="42">
        <f>SUM(F33:F33)</f>
        <v>21600</v>
      </c>
      <c r="G34" s="43"/>
      <c r="H34" s="42"/>
    </row>
    <row r="35" spans="1:9" ht="25.15" customHeight="1">
      <c r="A35" s="96"/>
      <c r="B35" s="97"/>
      <c r="C35" s="97"/>
      <c r="D35" s="97"/>
      <c r="E35" s="97"/>
      <c r="F35" s="97"/>
      <c r="G35" s="97"/>
      <c r="H35" s="98"/>
    </row>
    <row r="36" spans="1:9" ht="70">
      <c r="A36" s="19" t="s">
        <v>44</v>
      </c>
      <c r="B36" s="19" t="s">
        <v>4</v>
      </c>
      <c r="C36" s="35" t="s">
        <v>21</v>
      </c>
      <c r="D36" s="36" t="s">
        <v>36</v>
      </c>
      <c r="E36" s="36" t="s">
        <v>45</v>
      </c>
      <c r="F36" s="35" t="s">
        <v>24</v>
      </c>
      <c r="G36" s="20"/>
      <c r="H36" s="19" t="s">
        <v>7</v>
      </c>
    </row>
    <row r="37" spans="1:9" ht="46.15" customHeight="1">
      <c r="A37" s="46">
        <v>1</v>
      </c>
      <c r="B37" s="54" t="s">
        <v>46</v>
      </c>
      <c r="C37" s="56">
        <v>1348.829334</v>
      </c>
      <c r="D37" s="55">
        <v>8</v>
      </c>
      <c r="E37" s="55">
        <v>1</v>
      </c>
      <c r="F37" s="45">
        <f>C37*D37*E37</f>
        <v>10790.634672</v>
      </c>
      <c r="G37" s="47" t="s">
        <v>47</v>
      </c>
      <c r="H37" s="57" t="s">
        <v>48</v>
      </c>
      <c r="I37" s="58"/>
    </row>
    <row r="38" spans="1:9" ht="25.15" customHeight="1">
      <c r="A38" s="80" t="s">
        <v>49</v>
      </c>
      <c r="B38" s="81"/>
      <c r="C38" s="81"/>
      <c r="D38" s="81"/>
      <c r="E38" s="81"/>
      <c r="F38" s="42">
        <f>SUM(F37:F37)</f>
        <v>10790.634672</v>
      </c>
      <c r="G38" s="43"/>
      <c r="H38" s="42"/>
    </row>
    <row r="39" spans="1:9" ht="25.15" customHeight="1">
      <c r="A39" s="82"/>
      <c r="B39" s="83"/>
      <c r="C39" s="83"/>
      <c r="D39" s="83"/>
      <c r="E39" s="83"/>
      <c r="F39" s="83"/>
      <c r="G39" s="83"/>
      <c r="H39" s="84"/>
    </row>
    <row r="40" spans="1:9" ht="70">
      <c r="A40" s="19" t="s">
        <v>50</v>
      </c>
      <c r="B40" s="19" t="s">
        <v>4</v>
      </c>
      <c r="C40" s="35" t="s">
        <v>21</v>
      </c>
      <c r="D40" s="36" t="s">
        <v>152</v>
      </c>
      <c r="E40" s="36" t="s">
        <v>52</v>
      </c>
      <c r="F40" s="35" t="s">
        <v>24</v>
      </c>
      <c r="G40" s="20"/>
      <c r="H40" s="19" t="s">
        <v>7</v>
      </c>
    </row>
    <row r="41" spans="1:9" ht="52.5" customHeight="1">
      <c r="A41" s="44">
        <v>1</v>
      </c>
      <c r="B41" s="59" t="s">
        <v>53</v>
      </c>
      <c r="C41" s="56">
        <v>100</v>
      </c>
      <c r="D41" s="46">
        <v>2</v>
      </c>
      <c r="E41" s="46">
        <v>8</v>
      </c>
      <c r="F41" s="49">
        <f t="shared" ref="F41:F42" si="2">C41*D41*E41</f>
        <v>1600</v>
      </c>
      <c r="G41" s="50" t="s">
        <v>54</v>
      </c>
      <c r="H41" s="60" t="s">
        <v>55</v>
      </c>
    </row>
    <row r="42" spans="1:9" ht="52.5" customHeight="1">
      <c r="A42" s="44">
        <v>2</v>
      </c>
      <c r="B42" s="24" t="s">
        <v>56</v>
      </c>
      <c r="C42" s="56">
        <v>100</v>
      </c>
      <c r="D42" s="46">
        <v>2</v>
      </c>
      <c r="E42" s="46">
        <v>8</v>
      </c>
      <c r="F42" s="49">
        <f t="shared" si="2"/>
        <v>1600</v>
      </c>
      <c r="G42" s="50" t="s">
        <v>57</v>
      </c>
      <c r="H42" s="60" t="s">
        <v>58</v>
      </c>
    </row>
    <row r="43" spans="1:9" ht="56" customHeight="1">
      <c r="A43" s="80" t="s">
        <v>59</v>
      </c>
      <c r="B43" s="81"/>
      <c r="C43" s="81"/>
      <c r="D43" s="81"/>
      <c r="E43" s="81"/>
      <c r="F43" s="42">
        <f>SUM(F41:F42)</f>
        <v>3200</v>
      </c>
      <c r="G43" s="43"/>
      <c r="H43" s="42"/>
    </row>
    <row r="44" spans="1:9" ht="25.15" customHeight="1">
      <c r="A44" s="82"/>
      <c r="B44" s="83"/>
      <c r="C44" s="83"/>
      <c r="D44" s="83"/>
      <c r="E44" s="83"/>
      <c r="F44" s="83"/>
      <c r="G44" s="83"/>
      <c r="H44" s="84"/>
    </row>
    <row r="45" spans="1:9" s="61" customFormat="1" ht="70">
      <c r="A45" s="19" t="s">
        <v>60</v>
      </c>
      <c r="B45" s="19" t="s">
        <v>4</v>
      </c>
      <c r="C45" s="35" t="s">
        <v>21</v>
      </c>
      <c r="D45" s="36" t="s">
        <v>36</v>
      </c>
      <c r="E45" s="36" t="s">
        <v>37</v>
      </c>
      <c r="F45" s="35" t="s">
        <v>24</v>
      </c>
      <c r="G45" s="20"/>
      <c r="H45" s="19" t="s">
        <v>7</v>
      </c>
    </row>
    <row r="46" spans="1:9" s="61" customFormat="1" ht="52.5" customHeight="1">
      <c r="A46" s="62">
        <v>1</v>
      </c>
      <c r="B46" s="54" t="s">
        <v>61</v>
      </c>
      <c r="C46" s="63">
        <v>20</v>
      </c>
      <c r="D46" s="62">
        <v>8</v>
      </c>
      <c r="E46" s="46">
        <v>30</v>
      </c>
      <c r="F46" s="63">
        <f>C46*D46*E46</f>
        <v>4800</v>
      </c>
      <c r="G46" s="64" t="s">
        <v>62</v>
      </c>
      <c r="H46" s="54" t="s">
        <v>63</v>
      </c>
    </row>
    <row r="47" spans="1:9" s="61" customFormat="1" ht="52.5" customHeight="1">
      <c r="A47" s="62">
        <v>2</v>
      </c>
      <c r="B47" s="54" t="s">
        <v>64</v>
      </c>
      <c r="C47" s="65">
        <v>100</v>
      </c>
      <c r="D47" s="62">
        <v>8</v>
      </c>
      <c r="E47" s="46">
        <v>1</v>
      </c>
      <c r="F47" s="63">
        <f t="shared" ref="F47:F63" si="3">C47*D47*E47</f>
        <v>800</v>
      </c>
      <c r="G47" s="64" t="s">
        <v>65</v>
      </c>
      <c r="H47" s="54"/>
    </row>
    <row r="48" spans="1:9" s="61" customFormat="1" ht="52.5" customHeight="1">
      <c r="A48" s="62">
        <v>3</v>
      </c>
      <c r="B48" s="54" t="s">
        <v>66</v>
      </c>
      <c r="C48" s="65">
        <v>5</v>
      </c>
      <c r="D48" s="62">
        <v>8</v>
      </c>
      <c r="E48" s="46">
        <v>30</v>
      </c>
      <c r="F48" s="63">
        <f t="shared" si="3"/>
        <v>1200</v>
      </c>
      <c r="G48" s="64" t="s">
        <v>67</v>
      </c>
      <c r="H48" s="54" t="s">
        <v>68</v>
      </c>
    </row>
    <row r="49" spans="1:8" s="61" customFormat="1" ht="52.5" customHeight="1">
      <c r="A49" s="62">
        <v>4</v>
      </c>
      <c r="B49" s="54" t="s">
        <v>69</v>
      </c>
      <c r="C49" s="65">
        <v>5</v>
      </c>
      <c r="D49" s="62">
        <v>8</v>
      </c>
      <c r="E49" s="46">
        <v>2</v>
      </c>
      <c r="F49" s="63">
        <f t="shared" si="3"/>
        <v>80</v>
      </c>
      <c r="G49" s="64" t="s">
        <v>70</v>
      </c>
      <c r="H49" s="54" t="s">
        <v>71</v>
      </c>
    </row>
    <row r="50" spans="1:8" s="61" customFormat="1" ht="52.5" customHeight="1">
      <c r="A50" s="62">
        <v>5</v>
      </c>
      <c r="B50" s="54" t="s">
        <v>72</v>
      </c>
      <c r="C50" s="65">
        <v>30</v>
      </c>
      <c r="D50" s="62">
        <v>8</v>
      </c>
      <c r="E50" s="46">
        <v>2</v>
      </c>
      <c r="F50" s="63">
        <f t="shared" si="3"/>
        <v>480</v>
      </c>
      <c r="G50" s="64" t="s">
        <v>73</v>
      </c>
      <c r="H50" s="54" t="s">
        <v>74</v>
      </c>
    </row>
    <row r="51" spans="1:8" s="61" customFormat="1" ht="52.5" customHeight="1">
      <c r="A51" s="62">
        <v>6</v>
      </c>
      <c r="B51" s="54" t="s">
        <v>75</v>
      </c>
      <c r="C51" s="65">
        <v>25</v>
      </c>
      <c r="D51" s="62">
        <v>8</v>
      </c>
      <c r="E51" s="46">
        <v>1</v>
      </c>
      <c r="F51" s="63">
        <f t="shared" si="3"/>
        <v>200</v>
      </c>
      <c r="G51" s="64" t="s">
        <v>76</v>
      </c>
      <c r="H51" s="54" t="s">
        <v>77</v>
      </c>
    </row>
    <row r="52" spans="1:8" s="61" customFormat="1" ht="52.5" customHeight="1">
      <c r="A52" s="62">
        <v>7</v>
      </c>
      <c r="B52" s="54" t="s">
        <v>78</v>
      </c>
      <c r="C52" s="65">
        <v>10</v>
      </c>
      <c r="D52" s="62">
        <v>8</v>
      </c>
      <c r="E52" s="46">
        <v>10</v>
      </c>
      <c r="F52" s="63">
        <f t="shared" si="3"/>
        <v>800</v>
      </c>
      <c r="G52" s="64" t="s">
        <v>79</v>
      </c>
      <c r="H52" s="54" t="s">
        <v>80</v>
      </c>
    </row>
    <row r="53" spans="1:8" s="61" customFormat="1" ht="52.5" customHeight="1">
      <c r="A53" s="62">
        <v>8</v>
      </c>
      <c r="B53" s="54" t="s">
        <v>81</v>
      </c>
      <c r="C53" s="65">
        <v>5</v>
      </c>
      <c r="D53" s="62">
        <v>8</v>
      </c>
      <c r="E53" s="46">
        <v>5</v>
      </c>
      <c r="F53" s="63">
        <f t="shared" si="3"/>
        <v>200</v>
      </c>
      <c r="G53" s="64" t="s">
        <v>82</v>
      </c>
      <c r="H53" s="54" t="s">
        <v>151</v>
      </c>
    </row>
    <row r="54" spans="1:8" s="61" customFormat="1" ht="52.5" customHeight="1">
      <c r="A54" s="62">
        <v>9</v>
      </c>
      <c r="B54" s="54" t="s">
        <v>83</v>
      </c>
      <c r="C54" s="65">
        <v>10</v>
      </c>
      <c r="D54" s="62">
        <v>8</v>
      </c>
      <c r="E54" s="46">
        <v>10</v>
      </c>
      <c r="F54" s="63">
        <f t="shared" si="3"/>
        <v>800</v>
      </c>
      <c r="G54" s="64" t="s">
        <v>84</v>
      </c>
      <c r="H54" s="54" t="s">
        <v>85</v>
      </c>
    </row>
    <row r="55" spans="1:8" s="61" customFormat="1" ht="52.5" customHeight="1">
      <c r="A55" s="62">
        <v>10</v>
      </c>
      <c r="B55" s="54" t="s">
        <v>86</v>
      </c>
      <c r="C55" s="65">
        <v>2</v>
      </c>
      <c r="D55" s="62">
        <v>8</v>
      </c>
      <c r="E55" s="46">
        <v>30</v>
      </c>
      <c r="F55" s="63">
        <f t="shared" si="3"/>
        <v>480</v>
      </c>
      <c r="G55" s="64" t="s">
        <v>87</v>
      </c>
      <c r="H55" s="54"/>
    </row>
    <row r="56" spans="1:8" s="61" customFormat="1" ht="52.5" customHeight="1">
      <c r="A56" s="62">
        <v>11</v>
      </c>
      <c r="B56" s="54" t="s">
        <v>88</v>
      </c>
      <c r="C56" s="65">
        <v>2</v>
      </c>
      <c r="D56" s="62">
        <v>8</v>
      </c>
      <c r="E56" s="46">
        <v>30</v>
      </c>
      <c r="F56" s="63">
        <f t="shared" si="3"/>
        <v>480</v>
      </c>
      <c r="G56" s="64" t="s">
        <v>89</v>
      </c>
      <c r="H56" s="54" t="s">
        <v>90</v>
      </c>
    </row>
    <row r="57" spans="1:8" s="61" customFormat="1" ht="52.5" customHeight="1">
      <c r="A57" s="62">
        <v>12</v>
      </c>
      <c r="B57" s="54" t="s">
        <v>91</v>
      </c>
      <c r="C57" s="65">
        <v>5</v>
      </c>
      <c r="D57" s="62">
        <v>8</v>
      </c>
      <c r="E57" s="46">
        <v>5</v>
      </c>
      <c r="F57" s="63">
        <f t="shared" si="3"/>
        <v>200</v>
      </c>
      <c r="G57" s="64" t="s">
        <v>92</v>
      </c>
      <c r="H57" s="54" t="s">
        <v>93</v>
      </c>
    </row>
    <row r="58" spans="1:8" s="61" customFormat="1" ht="52.5" customHeight="1">
      <c r="A58" s="62">
        <v>13</v>
      </c>
      <c r="B58" s="54" t="s">
        <v>94</v>
      </c>
      <c r="C58" s="65">
        <v>10</v>
      </c>
      <c r="D58" s="62">
        <v>8</v>
      </c>
      <c r="E58" s="46">
        <v>10</v>
      </c>
      <c r="F58" s="63">
        <f t="shared" si="3"/>
        <v>800</v>
      </c>
      <c r="G58" s="64" t="s">
        <v>95</v>
      </c>
      <c r="H58" s="54" t="s">
        <v>96</v>
      </c>
    </row>
    <row r="59" spans="1:8" s="61" customFormat="1" ht="52.5" customHeight="1">
      <c r="A59" s="62">
        <v>14</v>
      </c>
      <c r="B59" s="54" t="s">
        <v>97</v>
      </c>
      <c r="C59" s="65">
        <v>40</v>
      </c>
      <c r="D59" s="62">
        <v>8</v>
      </c>
      <c r="E59" s="46">
        <v>10</v>
      </c>
      <c r="F59" s="63">
        <f t="shared" si="3"/>
        <v>3200</v>
      </c>
      <c r="G59" s="64" t="s">
        <v>98</v>
      </c>
      <c r="H59" s="54" t="s">
        <v>99</v>
      </c>
    </row>
    <row r="60" spans="1:8" s="61" customFormat="1" ht="52.5" customHeight="1">
      <c r="A60" s="62">
        <v>15</v>
      </c>
      <c r="B60" s="54" t="s">
        <v>100</v>
      </c>
      <c r="C60" s="65">
        <v>10</v>
      </c>
      <c r="D60" s="62">
        <v>8</v>
      </c>
      <c r="E60" s="46">
        <v>10</v>
      </c>
      <c r="F60" s="63">
        <f t="shared" si="3"/>
        <v>800</v>
      </c>
      <c r="G60" s="64" t="s">
        <v>101</v>
      </c>
      <c r="H60" s="54" t="s">
        <v>102</v>
      </c>
    </row>
    <row r="61" spans="1:8" s="61" customFormat="1" ht="52.5" customHeight="1">
      <c r="A61" s="62">
        <v>16</v>
      </c>
      <c r="B61" s="54" t="s">
        <v>103</v>
      </c>
      <c r="C61" s="65">
        <v>10</v>
      </c>
      <c r="D61" s="62">
        <v>8</v>
      </c>
      <c r="E61" s="46">
        <v>30</v>
      </c>
      <c r="F61" s="63">
        <f t="shared" si="3"/>
        <v>2400</v>
      </c>
      <c r="G61" s="64" t="s">
        <v>104</v>
      </c>
      <c r="H61" s="54" t="s">
        <v>105</v>
      </c>
    </row>
    <row r="62" spans="1:8" s="61" customFormat="1" ht="52.5" customHeight="1">
      <c r="A62" s="62">
        <v>17</v>
      </c>
      <c r="B62" s="54" t="s">
        <v>106</v>
      </c>
      <c r="C62" s="65">
        <v>10</v>
      </c>
      <c r="D62" s="62">
        <v>8</v>
      </c>
      <c r="E62" s="46">
        <v>25</v>
      </c>
      <c r="F62" s="63">
        <f t="shared" si="3"/>
        <v>2000</v>
      </c>
      <c r="G62" s="64" t="s">
        <v>107</v>
      </c>
      <c r="H62" s="54" t="s">
        <v>108</v>
      </c>
    </row>
    <row r="63" spans="1:8" s="61" customFormat="1" ht="52.5" customHeight="1">
      <c r="A63" s="62">
        <v>18</v>
      </c>
      <c r="B63" s="54" t="s">
        <v>109</v>
      </c>
      <c r="C63" s="65">
        <v>5</v>
      </c>
      <c r="D63" s="62">
        <v>8</v>
      </c>
      <c r="E63" s="46">
        <v>30</v>
      </c>
      <c r="F63" s="63">
        <f t="shared" si="3"/>
        <v>1200</v>
      </c>
      <c r="G63" s="64" t="s">
        <v>110</v>
      </c>
      <c r="H63" s="54" t="s">
        <v>111</v>
      </c>
    </row>
    <row r="64" spans="1:8" s="61" customFormat="1" ht="25.15" customHeight="1">
      <c r="A64" s="90" t="s">
        <v>112</v>
      </c>
      <c r="B64" s="91"/>
      <c r="C64" s="91"/>
      <c r="D64" s="91"/>
      <c r="E64" s="91"/>
      <c r="F64" s="42">
        <f>SUM(F46:F63)</f>
        <v>20920</v>
      </c>
      <c r="G64" s="67"/>
      <c r="H64" s="66"/>
    </row>
    <row r="65" spans="1:9" s="61" customFormat="1" ht="25.15" customHeight="1">
      <c r="A65" s="68"/>
      <c r="B65" s="69"/>
      <c r="C65" s="69"/>
      <c r="D65" s="69"/>
      <c r="E65" s="69"/>
      <c r="F65" s="70"/>
      <c r="G65" s="71"/>
      <c r="H65" s="70"/>
    </row>
    <row r="66" spans="1:9" ht="70">
      <c r="A66" s="19" t="s">
        <v>113</v>
      </c>
      <c r="B66" s="19" t="s">
        <v>4</v>
      </c>
      <c r="C66" s="35" t="s">
        <v>21</v>
      </c>
      <c r="D66" s="36" t="s">
        <v>36</v>
      </c>
      <c r="E66" s="36" t="s">
        <v>37</v>
      </c>
      <c r="F66" s="35" t="s">
        <v>24</v>
      </c>
      <c r="G66" s="20"/>
      <c r="H66" s="19" t="s">
        <v>7</v>
      </c>
    </row>
    <row r="67" spans="1:9" ht="29.65" customHeight="1">
      <c r="A67" s="72"/>
      <c r="B67" s="92" t="s">
        <v>114</v>
      </c>
      <c r="C67" s="93"/>
      <c r="D67" s="93"/>
      <c r="E67" s="93"/>
      <c r="F67" s="93"/>
      <c r="G67" s="93"/>
      <c r="H67" s="94"/>
    </row>
    <row r="68" spans="1:9" ht="52.5" customHeight="1">
      <c r="A68" s="46">
        <v>1</v>
      </c>
      <c r="B68" s="73" t="s">
        <v>115</v>
      </c>
      <c r="C68" s="39">
        <v>350</v>
      </c>
      <c r="D68" s="46">
        <v>8</v>
      </c>
      <c r="E68" s="46">
        <v>2</v>
      </c>
      <c r="F68" s="49">
        <f>C68*D68*E68</f>
        <v>5600</v>
      </c>
      <c r="G68" s="50" t="s">
        <v>116</v>
      </c>
      <c r="H68" s="53" t="s">
        <v>117</v>
      </c>
      <c r="I68" s="51" t="s">
        <v>118</v>
      </c>
    </row>
    <row r="69" spans="1:9" ht="29.65" customHeight="1">
      <c r="A69" s="72"/>
      <c r="B69" s="95" t="s">
        <v>119</v>
      </c>
      <c r="C69" s="93"/>
      <c r="D69" s="93"/>
      <c r="E69" s="93"/>
      <c r="F69" s="93"/>
      <c r="G69" s="93"/>
      <c r="H69" s="94"/>
    </row>
    <row r="70" spans="1:9" ht="46.5" customHeight="1">
      <c r="A70" s="46">
        <v>2</v>
      </c>
      <c r="B70" s="54" t="s">
        <v>121</v>
      </c>
      <c r="C70" s="49">
        <v>3500</v>
      </c>
      <c r="D70" s="46">
        <v>1</v>
      </c>
      <c r="E70" s="46">
        <v>1</v>
      </c>
      <c r="F70" s="49">
        <f t="shared" ref="F70:F73" si="4">C70*D70*E70</f>
        <v>3500</v>
      </c>
      <c r="G70" s="50" t="s">
        <v>122</v>
      </c>
      <c r="H70" s="74" t="s">
        <v>123</v>
      </c>
      <c r="I70" s="51" t="s">
        <v>120</v>
      </c>
    </row>
    <row r="71" spans="1:9" ht="46.5" customHeight="1">
      <c r="A71" s="46">
        <v>3</v>
      </c>
      <c r="B71" s="54" t="s">
        <v>124</v>
      </c>
      <c r="C71" s="49">
        <v>2300</v>
      </c>
      <c r="D71" s="46">
        <v>1</v>
      </c>
      <c r="E71" s="46">
        <v>1</v>
      </c>
      <c r="F71" s="49">
        <f t="shared" si="4"/>
        <v>2300</v>
      </c>
      <c r="G71" s="50" t="s">
        <v>125</v>
      </c>
      <c r="H71" s="74" t="s">
        <v>126</v>
      </c>
      <c r="I71" s="51" t="s">
        <v>120</v>
      </c>
    </row>
    <row r="72" spans="1:9" ht="46.5" customHeight="1">
      <c r="A72" s="46">
        <v>4</v>
      </c>
      <c r="B72" s="54" t="s">
        <v>127</v>
      </c>
      <c r="C72" s="49">
        <v>3500</v>
      </c>
      <c r="D72" s="46">
        <v>1</v>
      </c>
      <c r="E72" s="46">
        <v>1</v>
      </c>
      <c r="F72" s="49">
        <f t="shared" si="4"/>
        <v>3500</v>
      </c>
      <c r="G72" s="50" t="s">
        <v>128</v>
      </c>
      <c r="H72" s="74" t="s">
        <v>129</v>
      </c>
      <c r="I72" s="51" t="s">
        <v>120</v>
      </c>
    </row>
    <row r="73" spans="1:9" ht="46.5" customHeight="1">
      <c r="A73" s="46">
        <v>5</v>
      </c>
      <c r="B73" s="54" t="s">
        <v>130</v>
      </c>
      <c r="C73" s="49">
        <v>2300</v>
      </c>
      <c r="D73" s="46">
        <v>1</v>
      </c>
      <c r="E73" s="46">
        <v>1</v>
      </c>
      <c r="F73" s="49">
        <f t="shared" si="4"/>
        <v>2300</v>
      </c>
      <c r="G73" s="50" t="s">
        <v>131</v>
      </c>
      <c r="H73" s="74" t="s">
        <v>132</v>
      </c>
      <c r="I73" s="51" t="s">
        <v>120</v>
      </c>
    </row>
    <row r="74" spans="1:9" ht="25.15" customHeight="1">
      <c r="A74" s="80" t="s">
        <v>133</v>
      </c>
      <c r="B74" s="81"/>
      <c r="C74" s="81"/>
      <c r="D74" s="81"/>
      <c r="E74" s="81"/>
      <c r="F74" s="42">
        <f>SUM(F68:F73)</f>
        <v>17200</v>
      </c>
      <c r="G74" s="43"/>
      <c r="H74" s="42"/>
    </row>
    <row r="75" spans="1:9" ht="25.15" customHeight="1">
      <c r="A75" s="82"/>
      <c r="B75" s="83"/>
      <c r="C75" s="83"/>
      <c r="D75" s="83"/>
      <c r="E75" s="83"/>
      <c r="F75" s="83"/>
      <c r="G75" s="83"/>
      <c r="H75" s="84"/>
    </row>
    <row r="76" spans="1:9" ht="70">
      <c r="A76" s="19" t="s">
        <v>134</v>
      </c>
      <c r="B76" s="19" t="s">
        <v>4</v>
      </c>
      <c r="C76" s="35" t="s">
        <v>21</v>
      </c>
      <c r="D76" s="36" t="s">
        <v>51</v>
      </c>
      <c r="E76" s="36" t="s">
        <v>52</v>
      </c>
      <c r="F76" s="35" t="s">
        <v>24</v>
      </c>
      <c r="G76" s="20"/>
      <c r="H76" s="19" t="s">
        <v>7</v>
      </c>
    </row>
    <row r="77" spans="1:9" ht="33" customHeight="1">
      <c r="A77" s="72"/>
      <c r="B77" s="92" t="s">
        <v>135</v>
      </c>
      <c r="C77" s="93"/>
      <c r="D77" s="93"/>
      <c r="E77" s="93"/>
      <c r="F77" s="93"/>
      <c r="G77" s="93"/>
      <c r="H77" s="94"/>
    </row>
    <row r="78" spans="1:9" ht="46.5" customHeight="1">
      <c r="A78" s="46">
        <v>1</v>
      </c>
      <c r="B78" s="48" t="s">
        <v>136</v>
      </c>
      <c r="C78" s="39">
        <f>I78</f>
        <v>843636.5</v>
      </c>
      <c r="D78" s="46">
        <v>1</v>
      </c>
      <c r="E78" s="75" t="s">
        <v>164</v>
      </c>
      <c r="F78" s="49">
        <f>C78*E78</f>
        <v>15185.456999999999</v>
      </c>
      <c r="G78" s="50" t="s">
        <v>137</v>
      </c>
      <c r="H78" s="48" t="s">
        <v>138</v>
      </c>
      <c r="I78" s="3">
        <v>843636.5</v>
      </c>
    </row>
    <row r="79" spans="1:9" ht="33.75" customHeight="1">
      <c r="A79" s="80" t="s">
        <v>139</v>
      </c>
      <c r="B79" s="81"/>
      <c r="C79" s="81"/>
      <c r="D79" s="81"/>
      <c r="E79" s="81"/>
      <c r="F79" s="42">
        <f>SUM(F78:F78)</f>
        <v>15185.456999999999</v>
      </c>
      <c r="G79" s="43"/>
      <c r="H79" s="42"/>
    </row>
    <row r="80" spans="1:9">
      <c r="A80" s="82"/>
      <c r="B80" s="83"/>
      <c r="C80" s="83"/>
      <c r="D80" s="83"/>
      <c r="E80" s="83"/>
      <c r="F80" s="83"/>
      <c r="G80" s="83"/>
      <c r="H80" s="84"/>
    </row>
    <row r="81" spans="1:8" ht="70">
      <c r="A81" s="19" t="s">
        <v>140</v>
      </c>
      <c r="B81" s="19" t="s">
        <v>4</v>
      </c>
      <c r="C81" s="35" t="s">
        <v>21</v>
      </c>
      <c r="D81" s="36" t="s">
        <v>36</v>
      </c>
      <c r="E81" s="36" t="s">
        <v>141</v>
      </c>
      <c r="F81" s="35" t="s">
        <v>24</v>
      </c>
      <c r="G81" s="20"/>
      <c r="H81" s="19" t="s">
        <v>7</v>
      </c>
    </row>
    <row r="82" spans="1:8" ht="46.5" customHeight="1">
      <c r="A82" s="46">
        <v>1</v>
      </c>
      <c r="B82" s="48" t="s">
        <v>142</v>
      </c>
      <c r="C82" s="49">
        <f>F30+F34+F38+F43+F64+F74+F79</f>
        <v>247896.09167200001</v>
      </c>
      <c r="D82" s="46">
        <v>1</v>
      </c>
      <c r="E82" s="76">
        <v>0.06</v>
      </c>
      <c r="F82" s="49">
        <f>C82*D82*E82</f>
        <v>14873.76550032</v>
      </c>
      <c r="G82" s="50"/>
      <c r="H82" s="48" t="s">
        <v>143</v>
      </c>
    </row>
    <row r="83" spans="1:8" ht="70.150000000000006" customHeight="1">
      <c r="A83" s="80" t="s">
        <v>144</v>
      </c>
      <c r="B83" s="81"/>
      <c r="C83" s="81"/>
      <c r="D83" s="81"/>
      <c r="E83" s="81"/>
      <c r="F83" s="42">
        <f>SUM(F82)</f>
        <v>14873.76550032</v>
      </c>
      <c r="G83" s="43"/>
      <c r="H83" s="42"/>
    </row>
  </sheetData>
  <mergeCells count="42">
    <mergeCell ref="A2:H2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A38:E38"/>
    <mergeCell ref="A30:E30"/>
    <mergeCell ref="A31:H31"/>
    <mergeCell ref="B19:C19"/>
    <mergeCell ref="D19:E19"/>
    <mergeCell ref="B20:C20"/>
    <mergeCell ref="D20:E20"/>
    <mergeCell ref="A21:C21"/>
    <mergeCell ref="D21:E21"/>
    <mergeCell ref="A79:E79"/>
    <mergeCell ref="A80:H80"/>
    <mergeCell ref="A83:E83"/>
    <mergeCell ref="A24:A29"/>
    <mergeCell ref="B10:H10"/>
    <mergeCell ref="A64:E64"/>
    <mergeCell ref="B67:H67"/>
    <mergeCell ref="B69:H69"/>
    <mergeCell ref="A74:E74"/>
    <mergeCell ref="A75:H75"/>
    <mergeCell ref="B77:H77"/>
    <mergeCell ref="A39:H39"/>
    <mergeCell ref="A43:E43"/>
    <mergeCell ref="A44:H44"/>
    <mergeCell ref="A34:E34"/>
    <mergeCell ref="A35:H35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2024-08-08T02:24:25Z</dcterms:created>
  <dcterms:modified xsi:type="dcterms:W3CDTF">2024-09-03T08:14:42Z</dcterms:modified>
</cp:coreProperties>
</file>