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威马" sheetId="1" r:id="rId1"/>
  </sheets>
  <calcPr calcId="125725" concurrentCalc="0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"/>
  <c r="H33"/>
  <c r="H34"/>
  <c r="H35"/>
  <c r="H36"/>
</calcChain>
</file>

<file path=xl/sharedStrings.xml><?xml version="1.0" encoding="utf-8"?>
<sst xmlns="http://schemas.openxmlformats.org/spreadsheetml/2006/main" count="77" uniqueCount="61">
  <si>
    <t>机票/高铁</t>
    <rPh sb="0" eb="1">
      <t>ji'piao</t>
    </rPh>
    <phoneticPr fontId="1" type="noConversion"/>
  </si>
  <si>
    <t>类目</t>
    <phoneticPr fontId="1" type="noConversion"/>
  </si>
  <si>
    <t>项目</t>
    <phoneticPr fontId="1" type="noConversion"/>
  </si>
  <si>
    <t>内容</t>
    <phoneticPr fontId="1" type="noConversion"/>
  </si>
  <si>
    <t>规格</t>
    <phoneticPr fontId="1" type="noConversion"/>
  </si>
  <si>
    <t>单价</t>
    <phoneticPr fontId="1" type="noConversion"/>
  </si>
  <si>
    <t>数量</t>
    <phoneticPr fontId="1" type="noConversion"/>
  </si>
  <si>
    <t>次数</t>
    <phoneticPr fontId="1" type="noConversion"/>
  </si>
  <si>
    <t>总价</t>
    <phoneticPr fontId="1" type="noConversion"/>
  </si>
  <si>
    <t>备注</t>
    <phoneticPr fontId="1" type="noConversion"/>
  </si>
  <si>
    <t>住宿</t>
    <phoneticPr fontId="1" type="noConversion"/>
  </si>
  <si>
    <t>20间高级大（单早）</t>
    <phoneticPr fontId="1" type="noConversion"/>
  </si>
  <si>
    <t>12月11日自助午餐</t>
    <phoneticPr fontId="1" type="noConversion"/>
  </si>
  <si>
    <t>12月11日自助晚餐</t>
    <phoneticPr fontId="1" type="noConversion"/>
  </si>
  <si>
    <t>VIP室</t>
    <phoneticPr fontId="1" type="noConversion"/>
  </si>
  <si>
    <t>房间内布置</t>
    <phoneticPr fontId="1" type="noConversion"/>
  </si>
  <si>
    <t>酒店欢迎水果</t>
    <phoneticPr fontId="1" type="noConversion"/>
  </si>
  <si>
    <t>酒店room drop</t>
    <phoneticPr fontId="1" type="noConversion"/>
  </si>
  <si>
    <t>大交通</t>
    <phoneticPr fontId="1" type="noConversion"/>
  </si>
  <si>
    <t>预估</t>
    <phoneticPr fontId="1" type="noConversion"/>
  </si>
  <si>
    <t>往返</t>
    <phoneticPr fontId="1" type="noConversion"/>
  </si>
  <si>
    <t>最终以实际结算</t>
    <phoneticPr fontId="1" type="noConversion"/>
  </si>
  <si>
    <t>车辆</t>
    <phoneticPr fontId="1" type="noConversion"/>
  </si>
  <si>
    <t>超过8小时 50/小时</t>
    <phoneticPr fontId="1" type="noConversion"/>
  </si>
  <si>
    <t>考斯特</t>
    <phoneticPr fontId="1" type="noConversion"/>
  </si>
  <si>
    <t>人员</t>
    <phoneticPr fontId="1" type="noConversion"/>
  </si>
  <si>
    <t>总计</t>
    <phoneticPr fontId="1" type="noConversion"/>
  </si>
  <si>
    <t>服务费10%</t>
    <phoneticPr fontId="1" type="noConversion"/>
  </si>
  <si>
    <t>税点6%</t>
    <phoneticPr fontId="1" type="noConversion"/>
  </si>
  <si>
    <t>Subtotal</t>
    <phoneticPr fontId="1" type="noConversion"/>
  </si>
  <si>
    <t>洲际酒店
（国家会展中心)</t>
    <phoneticPr fontId="1" type="noConversion"/>
  </si>
  <si>
    <t>威马品牌发布会  Quotation</t>
    <phoneticPr fontId="1" type="noConversion"/>
  </si>
  <si>
    <t>1楼-伍臻餐厅</t>
    <phoneticPr fontId="1" type="noConversion"/>
  </si>
  <si>
    <t>1楼-伍臻餐厅</t>
    <phoneticPr fontId="1" type="noConversion"/>
  </si>
  <si>
    <t>全天</t>
    <phoneticPr fontId="1" type="noConversion"/>
  </si>
  <si>
    <t>12月10-12日全天用车
8小时市内/100公里</t>
    <rPh sb="1" eb="2">
      <t>yue</t>
    </rPh>
    <rPh sb="7" eb="8">
      <t>ri</t>
    </rPh>
    <rPh sb="8" eb="9">
      <t>quan'tian'yong'che</t>
    </rPh>
    <rPh sb="13" eb="14">
      <t>shi'nei</t>
    </rPh>
    <rPh sb="16" eb="17">
      <t>xiao'shi</t>
    </rPh>
    <rPh sb="21" eb="22">
      <t>gong'li</t>
    </rPh>
    <phoneticPr fontId="1" type="noConversion"/>
  </si>
  <si>
    <t>11日，全天用车
8小时市内/100公里</t>
    <rPh sb="1" eb="2">
      <t>yueriquan'tianyong'che</t>
    </rPh>
    <phoneticPr fontId="1" type="noConversion"/>
  </si>
  <si>
    <t>现场服务人员</t>
    <phoneticPr fontId="1" type="noConversion"/>
  </si>
  <si>
    <t>50高级双（标间单住）</t>
    <phoneticPr fontId="1" type="noConversion"/>
  </si>
  <si>
    <t>150间高级大（单早）</t>
    <phoneticPr fontId="1" type="noConversion"/>
  </si>
  <si>
    <t>人员</t>
    <phoneticPr fontId="1" type="noConversion"/>
  </si>
  <si>
    <t>餐费</t>
    <phoneticPr fontId="1" type="noConversion"/>
  </si>
  <si>
    <t>交通、通讯费</t>
    <phoneticPr fontId="1" type="noConversion"/>
  </si>
  <si>
    <t>12/12酒店工作人员</t>
    <rPh sb="1" eb="2">
      <t>yue</t>
    </rPh>
    <rPh sb="4" eb="5">
      <t>ri</t>
    </rPh>
    <rPh sb="5" eb="6">
      <t>jiu'dian</t>
    </rPh>
    <rPh sb="7" eb="8">
      <t>gong'zuo'ren'yuan</t>
    </rPh>
    <phoneticPr fontId="1" type="noConversion"/>
  </si>
  <si>
    <t>12/12送站工作人员</t>
    <rPh sb="1" eb="2">
      <t>yue</t>
    </rPh>
    <rPh sb="4" eb="5">
      <t>ri</t>
    </rPh>
    <rPh sb="5" eb="6">
      <t>song'zhan</t>
    </rPh>
    <rPh sb="7" eb="8">
      <t>gong'zuo'ren'yuan</t>
    </rPh>
    <phoneticPr fontId="1" type="noConversion"/>
  </si>
  <si>
    <t>12/10-11日酒店工作人员</t>
    <phoneticPr fontId="1" type="noConversion"/>
  </si>
  <si>
    <t>12/10-11日接机接站人员</t>
    <phoneticPr fontId="1" type="noConversion"/>
  </si>
  <si>
    <t>接送机-虹桥</t>
    <rPh sb="0" eb="1">
      <t>jie'song'ji</t>
    </rPh>
    <phoneticPr fontId="1" type="noConversion"/>
  </si>
  <si>
    <t>接送机-浦东</t>
    <rPh sb="0" eb="1">
      <t>jie'song'ji</t>
    </rPh>
    <phoneticPr fontId="1" type="noConversion"/>
  </si>
  <si>
    <t>别克商务</t>
    <phoneticPr fontId="1" type="noConversion"/>
  </si>
  <si>
    <t>超过8小时 50元/小时
超100公里外 5元/公里</t>
    <phoneticPr fontId="1" type="noConversion"/>
  </si>
  <si>
    <t>20间高级大（单早）</t>
    <phoneticPr fontId="1" type="noConversion"/>
  </si>
  <si>
    <t>3个整果</t>
    <phoneticPr fontId="1" type="noConversion"/>
  </si>
  <si>
    <t>20元/间/次</t>
    <phoneticPr fontId="1" type="noConversion"/>
  </si>
  <si>
    <t>（此价格不含行政楼层待遇）</t>
    <phoneticPr fontId="1" type="noConversion"/>
  </si>
  <si>
    <t>5间行政大（单早/双早）</t>
    <phoneticPr fontId="1" type="noConversion"/>
  </si>
  <si>
    <t>交通车辆
（2年内新车、车况、司机服务保证）</t>
    <phoneticPr fontId="1" type="noConversion"/>
  </si>
  <si>
    <t>超过8小时50元/小时
超100公里外3元/公里</t>
    <phoneticPr fontId="1" type="noConversion"/>
  </si>
  <si>
    <t>45座大巴（参考框架协议价格）</t>
    <rPh sb="2" eb="3">
      <t>zuo</t>
    </rPh>
    <phoneticPr fontId="1" type="noConversion"/>
  </si>
  <si>
    <t>45座大巴 展馆接驳车（参考框架协议价格）</t>
    <rPh sb="2" eb="3">
      <t>zuo</t>
    </rPh>
    <phoneticPr fontId="1" type="noConversion"/>
  </si>
  <si>
    <t>酒店会议室(领导接待）
多功能厅4+5   8.6*9.2 * 3.7 （80㎡）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</si>
</sst>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微软雅黑"/>
      <family val="2"/>
      <charset val="134"/>
    </font>
    <font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36"/>
  <sheetViews>
    <sheetView tabSelected="1" topLeftCell="B1" zoomScaleNormal="100" workbookViewId="0">
      <pane xSplit="3" ySplit="2" topLeftCell="E12" activePane="bottomRight" state="frozenSplit"/>
      <selection activeCell="B1" sqref="B1"/>
      <selection pane="topRight" activeCell="C1" sqref="C1"/>
      <selection pane="bottomLeft" activeCell="B4" sqref="B4"/>
      <selection pane="bottomRight" activeCell="F5" sqref="F5"/>
    </sheetView>
  </sheetViews>
  <sheetFormatPr defaultColWidth="9" defaultRowHeight="16.5"/>
  <cols>
    <col min="1" max="1" width="11.25" style="2" bestFit="1" customWidth="1"/>
    <col min="2" max="2" width="16.125" style="2" bestFit="1" customWidth="1"/>
    <col min="3" max="3" width="41.25" style="2" bestFit="1" customWidth="1"/>
    <col min="4" max="4" width="33.375" style="2" bestFit="1" customWidth="1"/>
    <col min="5" max="5" width="7.625" style="2" bestFit="1" customWidth="1"/>
    <col min="6" max="6" width="5.625" style="2" bestFit="1" customWidth="1"/>
    <col min="7" max="7" width="6.25" style="2" bestFit="1" customWidth="1"/>
    <col min="8" max="8" width="13.375" style="2" bestFit="1" customWidth="1"/>
    <col min="9" max="9" width="27.875" style="2" bestFit="1" customWidth="1"/>
    <col min="10" max="16384" width="9" style="2"/>
  </cols>
  <sheetData>
    <row r="1" spans="1:9" ht="24.75">
      <c r="A1" s="14" t="s">
        <v>31</v>
      </c>
      <c r="B1" s="14"/>
      <c r="C1" s="14"/>
      <c r="D1" s="14"/>
      <c r="E1" s="14"/>
      <c r="F1" s="14"/>
      <c r="G1" s="14"/>
      <c r="H1" s="14"/>
      <c r="I1" s="14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1" t="s">
        <v>10</v>
      </c>
      <c r="B3" s="17" t="s">
        <v>30</v>
      </c>
      <c r="C3" s="5">
        <v>43079</v>
      </c>
      <c r="D3" s="4" t="s">
        <v>51</v>
      </c>
      <c r="E3" s="4">
        <v>700</v>
      </c>
      <c r="F3" s="4">
        <v>20</v>
      </c>
      <c r="G3" s="4">
        <v>1</v>
      </c>
      <c r="H3" s="4">
        <f t="shared" ref="H3:H32" si="0">E3*F3*G3</f>
        <v>14000</v>
      </c>
      <c r="I3" s="4"/>
    </row>
    <row r="4" spans="1:9">
      <c r="A4" s="12"/>
      <c r="B4" s="12"/>
      <c r="C4" s="15">
        <v>43080</v>
      </c>
      <c r="D4" s="9" t="s">
        <v>39</v>
      </c>
      <c r="E4" s="9">
        <v>700</v>
      </c>
      <c r="F4" s="9">
        <v>130</v>
      </c>
      <c r="G4" s="9">
        <v>1</v>
      </c>
      <c r="H4" s="9">
        <f t="shared" si="0"/>
        <v>91000</v>
      </c>
      <c r="I4" s="9"/>
    </row>
    <row r="5" spans="1:9">
      <c r="A5" s="12"/>
      <c r="B5" s="12"/>
      <c r="C5" s="16"/>
      <c r="D5" s="9" t="s">
        <v>38</v>
      </c>
      <c r="E5" s="9">
        <v>700</v>
      </c>
      <c r="F5" s="9">
        <v>50</v>
      </c>
      <c r="G5" s="9">
        <v>1</v>
      </c>
      <c r="H5" s="9">
        <f t="shared" si="0"/>
        <v>35000</v>
      </c>
      <c r="I5" s="9"/>
    </row>
    <row r="6" spans="1:9">
      <c r="A6" s="12"/>
      <c r="B6" s="12"/>
      <c r="C6" s="16"/>
      <c r="D6" s="9" t="s">
        <v>55</v>
      </c>
      <c r="E6" s="9">
        <v>1100</v>
      </c>
      <c r="F6" s="9">
        <v>5</v>
      </c>
      <c r="G6" s="9">
        <v>1</v>
      </c>
      <c r="H6" s="9">
        <f t="shared" si="0"/>
        <v>5500</v>
      </c>
      <c r="I6" s="9" t="s">
        <v>54</v>
      </c>
    </row>
    <row r="7" spans="1:9">
      <c r="A7" s="13"/>
      <c r="B7" s="12"/>
      <c r="C7" s="5">
        <v>43081</v>
      </c>
      <c r="D7" s="4" t="s">
        <v>11</v>
      </c>
      <c r="E7" s="4">
        <v>700</v>
      </c>
      <c r="F7" s="4">
        <v>20</v>
      </c>
      <c r="G7" s="4">
        <v>1</v>
      </c>
      <c r="H7" s="4">
        <f t="shared" si="0"/>
        <v>14000</v>
      </c>
      <c r="I7" s="4"/>
    </row>
    <row r="8" spans="1:9">
      <c r="A8" s="12"/>
      <c r="B8" s="12"/>
      <c r="C8" s="3" t="s">
        <v>12</v>
      </c>
      <c r="D8" s="4" t="s">
        <v>32</v>
      </c>
      <c r="E8" s="4">
        <v>250</v>
      </c>
      <c r="F8" s="4">
        <v>50</v>
      </c>
      <c r="G8" s="4">
        <v>1</v>
      </c>
      <c r="H8" s="4">
        <f t="shared" si="0"/>
        <v>12500</v>
      </c>
      <c r="I8" s="6"/>
    </row>
    <row r="9" spans="1:9">
      <c r="A9" s="12"/>
      <c r="B9" s="12"/>
      <c r="C9" s="3" t="s">
        <v>13</v>
      </c>
      <c r="D9" s="4" t="s">
        <v>33</v>
      </c>
      <c r="E9" s="4">
        <v>380</v>
      </c>
      <c r="F9" s="4">
        <v>150</v>
      </c>
      <c r="G9" s="4">
        <v>1</v>
      </c>
      <c r="H9" s="4">
        <f t="shared" si="0"/>
        <v>57000</v>
      </c>
      <c r="I9" s="6"/>
    </row>
    <row r="10" spans="1:9" ht="33">
      <c r="A10" s="3" t="s">
        <v>14</v>
      </c>
      <c r="B10" s="12"/>
      <c r="C10" s="5">
        <v>43080</v>
      </c>
      <c r="D10" s="1" t="s">
        <v>60</v>
      </c>
      <c r="E10" s="4">
        <v>10000</v>
      </c>
      <c r="F10" s="4">
        <v>1</v>
      </c>
      <c r="G10" s="4">
        <v>2</v>
      </c>
      <c r="H10" s="4">
        <f t="shared" si="0"/>
        <v>20000</v>
      </c>
      <c r="I10" s="4" t="s">
        <v>34</v>
      </c>
    </row>
    <row r="11" spans="1:9">
      <c r="A11" s="11" t="s">
        <v>15</v>
      </c>
      <c r="B11" s="12"/>
      <c r="C11" s="8" t="s">
        <v>16</v>
      </c>
      <c r="D11" s="9" t="s">
        <v>52</v>
      </c>
      <c r="E11" s="9">
        <v>80</v>
      </c>
      <c r="F11" s="9">
        <v>250</v>
      </c>
      <c r="G11" s="9">
        <v>1</v>
      </c>
      <c r="H11" s="9">
        <f t="shared" si="0"/>
        <v>20000</v>
      </c>
      <c r="I11" s="9"/>
    </row>
    <row r="12" spans="1:9">
      <c r="A12" s="13"/>
      <c r="B12" s="13"/>
      <c r="C12" s="8" t="s">
        <v>17</v>
      </c>
      <c r="D12" s="9" t="s">
        <v>53</v>
      </c>
      <c r="E12" s="9">
        <v>20</v>
      </c>
      <c r="F12" s="9">
        <v>250</v>
      </c>
      <c r="G12" s="9">
        <v>1</v>
      </c>
      <c r="H12" s="9">
        <f t="shared" si="0"/>
        <v>5000</v>
      </c>
      <c r="I12" s="9"/>
    </row>
    <row r="13" spans="1:9">
      <c r="A13" s="4" t="s">
        <v>18</v>
      </c>
      <c r="B13" s="4" t="s">
        <v>0</v>
      </c>
      <c r="C13" s="3" t="s">
        <v>19</v>
      </c>
      <c r="D13" s="4" t="s">
        <v>20</v>
      </c>
      <c r="E13" s="4">
        <v>2500</v>
      </c>
      <c r="F13" s="4">
        <v>1</v>
      </c>
      <c r="G13" s="4">
        <v>200</v>
      </c>
      <c r="H13" s="4">
        <f t="shared" si="0"/>
        <v>500000</v>
      </c>
      <c r="I13" s="4" t="s">
        <v>21</v>
      </c>
    </row>
    <row r="14" spans="1:9" ht="16.5" customHeight="1">
      <c r="A14" s="11" t="s">
        <v>22</v>
      </c>
      <c r="B14" s="17" t="s">
        <v>56</v>
      </c>
      <c r="C14" s="11" t="s">
        <v>49</v>
      </c>
      <c r="D14" s="4" t="s">
        <v>47</v>
      </c>
      <c r="E14" s="4">
        <v>500</v>
      </c>
      <c r="F14" s="4">
        <v>15</v>
      </c>
      <c r="G14" s="4">
        <v>5</v>
      </c>
      <c r="H14" s="4">
        <f t="shared" si="0"/>
        <v>37500</v>
      </c>
      <c r="I14" s="4"/>
    </row>
    <row r="15" spans="1:9">
      <c r="A15" s="12"/>
      <c r="B15" s="18"/>
      <c r="C15" s="12"/>
      <c r="D15" s="4" t="s">
        <v>48</v>
      </c>
      <c r="E15" s="4">
        <v>600</v>
      </c>
      <c r="F15" s="4">
        <v>5</v>
      </c>
      <c r="G15" s="4">
        <v>5</v>
      </c>
      <c r="H15" s="4">
        <f t="shared" si="0"/>
        <v>15000</v>
      </c>
      <c r="I15" s="4"/>
    </row>
    <row r="16" spans="1:9" ht="33">
      <c r="A16" s="12"/>
      <c r="B16" s="18"/>
      <c r="C16" s="13"/>
      <c r="D16" s="1" t="s">
        <v>35</v>
      </c>
      <c r="E16" s="4">
        <v>900</v>
      </c>
      <c r="F16" s="4">
        <v>7</v>
      </c>
      <c r="G16" s="4">
        <v>3</v>
      </c>
      <c r="H16" s="4">
        <f t="shared" si="0"/>
        <v>18900</v>
      </c>
      <c r="I16" s="1" t="s">
        <v>50</v>
      </c>
    </row>
    <row r="17" spans="1:9">
      <c r="A17" s="12"/>
      <c r="B17" s="18"/>
      <c r="C17" s="11" t="s">
        <v>24</v>
      </c>
      <c r="D17" s="4" t="s">
        <v>47</v>
      </c>
      <c r="E17" s="4">
        <v>800</v>
      </c>
      <c r="F17" s="4">
        <v>8</v>
      </c>
      <c r="G17" s="4">
        <v>8</v>
      </c>
      <c r="H17" s="4">
        <f t="shared" si="0"/>
        <v>51200</v>
      </c>
      <c r="I17" s="4"/>
    </row>
    <row r="18" spans="1:9">
      <c r="A18" s="12"/>
      <c r="B18" s="18"/>
      <c r="C18" s="13"/>
      <c r="D18" s="4" t="s">
        <v>48</v>
      </c>
      <c r="E18" s="4">
        <v>900</v>
      </c>
      <c r="F18" s="4">
        <v>2</v>
      </c>
      <c r="G18" s="4">
        <v>2</v>
      </c>
      <c r="H18" s="4">
        <f t="shared" si="0"/>
        <v>3600</v>
      </c>
      <c r="I18" s="4"/>
    </row>
    <row r="19" spans="1:9" ht="33">
      <c r="A19" s="12"/>
      <c r="B19" s="18"/>
      <c r="C19" s="10" t="s">
        <v>58</v>
      </c>
      <c r="D19" s="1" t="s">
        <v>36</v>
      </c>
      <c r="E19" s="10">
        <v>1300</v>
      </c>
      <c r="F19" s="10">
        <v>15</v>
      </c>
      <c r="G19" s="10">
        <v>2</v>
      </c>
      <c r="H19" s="10">
        <f t="shared" si="0"/>
        <v>39000</v>
      </c>
      <c r="I19" s="1" t="s">
        <v>57</v>
      </c>
    </row>
    <row r="20" spans="1:9" ht="33">
      <c r="A20" s="13"/>
      <c r="B20" s="18"/>
      <c r="C20" s="10" t="s">
        <v>59</v>
      </c>
      <c r="D20" s="1" t="s">
        <v>36</v>
      </c>
      <c r="E20" s="10">
        <v>1300</v>
      </c>
      <c r="F20" s="10">
        <v>15</v>
      </c>
      <c r="G20" s="10">
        <v>1</v>
      </c>
      <c r="H20" s="10">
        <f t="shared" si="0"/>
        <v>19500</v>
      </c>
      <c r="I20" s="1" t="s">
        <v>57</v>
      </c>
    </row>
    <row r="21" spans="1:9">
      <c r="A21" s="11" t="s">
        <v>25</v>
      </c>
      <c r="B21" s="24" t="s">
        <v>37</v>
      </c>
      <c r="C21" s="15" t="s">
        <v>45</v>
      </c>
      <c r="D21" s="4" t="s">
        <v>40</v>
      </c>
      <c r="E21" s="4">
        <v>400</v>
      </c>
      <c r="F21" s="4">
        <v>10</v>
      </c>
      <c r="G21" s="4">
        <v>2</v>
      </c>
      <c r="H21" s="4">
        <f t="shared" si="0"/>
        <v>8000</v>
      </c>
      <c r="I21" s="4" t="s">
        <v>23</v>
      </c>
    </row>
    <row r="22" spans="1:9">
      <c r="A22" s="12"/>
      <c r="B22" s="25"/>
      <c r="C22" s="16"/>
      <c r="D22" s="4" t="s">
        <v>41</v>
      </c>
      <c r="E22" s="4">
        <v>80</v>
      </c>
      <c r="F22" s="4">
        <v>10</v>
      </c>
      <c r="G22" s="4">
        <v>2</v>
      </c>
      <c r="H22" s="4">
        <f t="shared" si="0"/>
        <v>1600</v>
      </c>
      <c r="I22" s="4"/>
    </row>
    <row r="23" spans="1:9">
      <c r="A23" s="12"/>
      <c r="B23" s="25"/>
      <c r="C23" s="16"/>
      <c r="D23" s="4" t="s">
        <v>42</v>
      </c>
      <c r="E23" s="4">
        <v>200</v>
      </c>
      <c r="F23" s="4">
        <v>10</v>
      </c>
      <c r="G23" s="4">
        <v>2</v>
      </c>
      <c r="H23" s="4">
        <f t="shared" si="0"/>
        <v>4000</v>
      </c>
      <c r="I23" s="4"/>
    </row>
    <row r="24" spans="1:9">
      <c r="A24" s="12"/>
      <c r="B24" s="25"/>
      <c r="C24" s="15" t="s">
        <v>46</v>
      </c>
      <c r="D24" s="4" t="s">
        <v>40</v>
      </c>
      <c r="E24" s="4">
        <v>400</v>
      </c>
      <c r="F24" s="4">
        <v>15</v>
      </c>
      <c r="G24" s="4">
        <v>2</v>
      </c>
      <c r="H24" s="4">
        <f t="shared" si="0"/>
        <v>12000</v>
      </c>
      <c r="I24" s="4" t="s">
        <v>23</v>
      </c>
    </row>
    <row r="25" spans="1:9">
      <c r="A25" s="12"/>
      <c r="B25" s="25"/>
      <c r="C25" s="16"/>
      <c r="D25" s="4" t="s">
        <v>41</v>
      </c>
      <c r="E25" s="4">
        <v>80</v>
      </c>
      <c r="F25" s="4">
        <v>15</v>
      </c>
      <c r="G25" s="4">
        <v>2</v>
      </c>
      <c r="H25" s="4">
        <f t="shared" si="0"/>
        <v>2400</v>
      </c>
      <c r="I25" s="4"/>
    </row>
    <row r="26" spans="1:9">
      <c r="A26" s="12"/>
      <c r="B26" s="25"/>
      <c r="C26" s="22"/>
      <c r="D26" s="4" t="s">
        <v>42</v>
      </c>
      <c r="E26" s="4">
        <v>200</v>
      </c>
      <c r="F26" s="4">
        <v>15</v>
      </c>
      <c r="G26" s="4">
        <v>2</v>
      </c>
      <c r="H26" s="4">
        <f t="shared" si="0"/>
        <v>6000</v>
      </c>
      <c r="I26" s="4"/>
    </row>
    <row r="27" spans="1:9">
      <c r="A27" s="12"/>
      <c r="B27" s="25"/>
      <c r="C27" s="11" t="s">
        <v>43</v>
      </c>
      <c r="D27" s="4" t="s">
        <v>40</v>
      </c>
      <c r="E27" s="4">
        <v>400</v>
      </c>
      <c r="F27" s="4">
        <v>10</v>
      </c>
      <c r="G27" s="4">
        <v>1</v>
      </c>
      <c r="H27" s="4">
        <f t="shared" si="0"/>
        <v>4000</v>
      </c>
      <c r="I27" s="4" t="s">
        <v>23</v>
      </c>
    </row>
    <row r="28" spans="1:9">
      <c r="A28" s="12"/>
      <c r="B28" s="25"/>
      <c r="C28" s="12"/>
      <c r="D28" s="4" t="s">
        <v>41</v>
      </c>
      <c r="E28" s="4">
        <v>80</v>
      </c>
      <c r="F28" s="4">
        <v>10</v>
      </c>
      <c r="G28" s="4">
        <v>1</v>
      </c>
      <c r="H28" s="4">
        <f t="shared" si="0"/>
        <v>800</v>
      </c>
      <c r="I28" s="4"/>
    </row>
    <row r="29" spans="1:9">
      <c r="A29" s="12"/>
      <c r="B29" s="25"/>
      <c r="C29" s="13"/>
      <c r="D29" s="4" t="s">
        <v>42</v>
      </c>
      <c r="E29" s="4">
        <v>200</v>
      </c>
      <c r="F29" s="4">
        <v>10</v>
      </c>
      <c r="G29" s="4">
        <v>1</v>
      </c>
      <c r="H29" s="4">
        <f t="shared" si="0"/>
        <v>2000</v>
      </c>
      <c r="I29" s="4"/>
    </row>
    <row r="30" spans="1:9">
      <c r="A30" s="13"/>
      <c r="B30" s="25"/>
      <c r="C30" s="23" t="s">
        <v>44</v>
      </c>
      <c r="D30" s="4" t="s">
        <v>40</v>
      </c>
      <c r="E30" s="4">
        <v>400</v>
      </c>
      <c r="F30" s="4">
        <v>10</v>
      </c>
      <c r="G30" s="4">
        <v>1</v>
      </c>
      <c r="H30" s="4">
        <f t="shared" si="0"/>
        <v>4000</v>
      </c>
      <c r="I30" s="4" t="s">
        <v>23</v>
      </c>
    </row>
    <row r="31" spans="1:9">
      <c r="A31" s="7"/>
      <c r="B31" s="25"/>
      <c r="C31" s="23"/>
      <c r="D31" s="4" t="s">
        <v>41</v>
      </c>
      <c r="E31" s="4">
        <v>80</v>
      </c>
      <c r="F31" s="4">
        <v>10</v>
      </c>
      <c r="G31" s="4">
        <v>1</v>
      </c>
      <c r="H31" s="4">
        <f t="shared" si="0"/>
        <v>800</v>
      </c>
      <c r="I31" s="4"/>
    </row>
    <row r="32" spans="1:9">
      <c r="A32" s="7"/>
      <c r="B32" s="26"/>
      <c r="C32" s="23"/>
      <c r="D32" s="4" t="s">
        <v>42</v>
      </c>
      <c r="E32" s="4">
        <v>200</v>
      </c>
      <c r="F32" s="4">
        <v>10</v>
      </c>
      <c r="G32" s="4">
        <v>1</v>
      </c>
      <c r="H32" s="4">
        <f t="shared" si="0"/>
        <v>2000</v>
      </c>
      <c r="I32" s="4"/>
    </row>
    <row r="33" spans="2:9">
      <c r="B33" s="19" t="s">
        <v>26</v>
      </c>
      <c r="C33" s="20"/>
      <c r="D33" s="20"/>
      <c r="E33" s="20"/>
      <c r="F33" s="20"/>
      <c r="G33" s="21"/>
      <c r="H33" s="4">
        <f>SUM(H3:H32)</f>
        <v>1006300</v>
      </c>
      <c r="I33" s="4"/>
    </row>
    <row r="34" spans="2:9">
      <c r="B34" s="19" t="s">
        <v>27</v>
      </c>
      <c r="C34" s="20"/>
      <c r="D34" s="20"/>
      <c r="E34" s="20"/>
      <c r="F34" s="20"/>
      <c r="G34" s="21"/>
      <c r="H34" s="4">
        <f>H33*10%</f>
        <v>100630</v>
      </c>
      <c r="I34" s="4"/>
    </row>
    <row r="35" spans="2:9">
      <c r="B35" s="19" t="s">
        <v>28</v>
      </c>
      <c r="C35" s="20"/>
      <c r="D35" s="20"/>
      <c r="E35" s="20"/>
      <c r="F35" s="20"/>
      <c r="G35" s="21"/>
      <c r="H35" s="4">
        <f>(H33+H34)*6%</f>
        <v>66415.8</v>
      </c>
      <c r="I35" s="4"/>
    </row>
    <row r="36" spans="2:9">
      <c r="B36" s="19" t="s">
        <v>29</v>
      </c>
      <c r="C36" s="20"/>
      <c r="D36" s="20"/>
      <c r="E36" s="20"/>
      <c r="F36" s="20"/>
      <c r="G36" s="21"/>
      <c r="H36" s="4">
        <f>H33+H34+H35</f>
        <v>1173345.8</v>
      </c>
      <c r="I36" s="4"/>
    </row>
  </sheetData>
  <mergeCells count="20">
    <mergeCell ref="B33:G33"/>
    <mergeCell ref="B34:G34"/>
    <mergeCell ref="B35:G35"/>
    <mergeCell ref="B36:G36"/>
    <mergeCell ref="C24:C26"/>
    <mergeCell ref="C27:C29"/>
    <mergeCell ref="C30:C32"/>
    <mergeCell ref="B21:B32"/>
    <mergeCell ref="A21:A30"/>
    <mergeCell ref="A1:I1"/>
    <mergeCell ref="C14:C16"/>
    <mergeCell ref="A14:A20"/>
    <mergeCell ref="C4:C6"/>
    <mergeCell ref="A3:A7"/>
    <mergeCell ref="C21:C23"/>
    <mergeCell ref="A8:A9"/>
    <mergeCell ref="B3:B12"/>
    <mergeCell ref="A11:A12"/>
    <mergeCell ref="C17:C18"/>
    <mergeCell ref="B14:B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上海威马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2017-12-05T04:38:09Z</dcterms:modified>
</cp:coreProperties>
</file>