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45" yWindow="465" windowWidth="20730" windowHeight="11760" tabRatio="500"/>
  </bookViews>
  <sheets>
    <sheet name="926产品秘赏" sheetId="1" r:id="rId1"/>
  </sheets>
  <calcPr calcId="124519"/>
</workbook>
</file>

<file path=xl/calcChain.xml><?xml version="1.0" encoding="utf-8"?>
<calcChain xmlns="http://schemas.openxmlformats.org/spreadsheetml/2006/main">
  <c r="F35" i="1"/>
  <c r="F34"/>
  <c r="F38"/>
  <c r="F39"/>
  <c r="F37"/>
  <c r="F27"/>
  <c r="F28"/>
  <c r="F29"/>
  <c r="F30"/>
  <c r="F31"/>
  <c r="F26"/>
  <c r="F22"/>
  <c r="F23"/>
  <c r="F24"/>
  <c r="F21"/>
  <c r="F19"/>
  <c r="F18"/>
  <c r="F17" l="1"/>
  <c r="F5"/>
  <c r="F6"/>
  <c r="F7"/>
  <c r="F8"/>
  <c r="F9"/>
  <c r="F10"/>
  <c r="F11"/>
  <c r="F12"/>
  <c r="F13"/>
  <c r="F14"/>
  <c r="F15"/>
  <c r="F16"/>
  <c r="F32"/>
  <c r="F25" s="1"/>
  <c r="F4"/>
  <c r="F20"/>
  <c r="F33"/>
  <c r="F36"/>
  <c r="F3" l="1"/>
  <c r="F40" s="1"/>
  <c r="F41" l="1"/>
  <c r="F42" s="1"/>
  <c r="F43" l="1"/>
</calcChain>
</file>

<file path=xl/sharedStrings.xml><?xml version="1.0" encoding="utf-8"?>
<sst xmlns="http://schemas.openxmlformats.org/spreadsheetml/2006/main" count="61" uniqueCount="54">
  <si>
    <t>服  务  项  目
Service Item</t>
  </si>
  <si>
    <t>单价/人(人民币)
Unit Cost</t>
  </si>
  <si>
    <t>数     量
Duration</t>
  </si>
  <si>
    <t>人     数
Amount</t>
  </si>
  <si>
    <t>总     价
Sub total</t>
  </si>
  <si>
    <t>住宿</t>
    <rPh sb="0" eb="1">
      <t>zhu'su</t>
    </rPh>
    <phoneticPr fontId="3" type="noConversion"/>
  </si>
  <si>
    <t xml:space="preserve">餐饮 </t>
    <phoneticPr fontId="3" type="noConversion"/>
  </si>
  <si>
    <t>活动</t>
    <rPh sb="0" eb="1">
      <t>huo'dong</t>
    </rPh>
    <phoneticPr fontId="3" type="noConversion"/>
  </si>
  <si>
    <t>杂费</t>
    <rPh sb="0" eb="1">
      <t>za'fei</t>
    </rPh>
    <phoneticPr fontId="3" type="noConversion"/>
  </si>
  <si>
    <t xml:space="preserve">差旅部分                </t>
    <rPh sb="0" eb="1">
      <t>chai'lv'bu'fen</t>
    </rPh>
    <phoneticPr fontId="3" type="noConversion"/>
  </si>
  <si>
    <t>北京-上海（国航）</t>
    <rPh sb="0" eb="1">
      <t>bei'jing</t>
    </rPh>
    <rPh sb="3" eb="4">
      <t>shang'hai</t>
    </rPh>
    <rPh sb="6" eb="7">
      <t>guo'hang</t>
    </rPh>
    <phoneticPr fontId="3" type="noConversion"/>
  </si>
  <si>
    <t>广州-上海（南航）</t>
    <rPh sb="0" eb="1">
      <t>guang'zhou</t>
    </rPh>
    <rPh sb="3" eb="4">
      <t>shang'hai</t>
    </rPh>
    <rPh sb="6" eb="7">
      <t>nan'hang</t>
    </rPh>
    <phoneticPr fontId="3" type="noConversion"/>
  </si>
  <si>
    <t>深圳-上海（南航）</t>
    <rPh sb="0" eb="1">
      <t>shen'zhen</t>
    </rPh>
    <rPh sb="3" eb="4">
      <t>shang'hai</t>
    </rPh>
    <rPh sb="6" eb="7">
      <t>nan'hang</t>
    </rPh>
    <phoneticPr fontId="3" type="noConversion"/>
  </si>
  <si>
    <t>成都-上海（国航or川航）</t>
    <rPh sb="0" eb="1">
      <t>cheng'du</t>
    </rPh>
    <rPh sb="3" eb="4">
      <t>shang'hai</t>
    </rPh>
    <rPh sb="6" eb="7">
      <t>guo'hang</t>
    </rPh>
    <rPh sb="10" eb="11">
      <t>chuan'hang</t>
    </rPh>
    <phoneticPr fontId="3" type="noConversion"/>
  </si>
  <si>
    <t>9月26日</t>
    <rPh sb="1" eb="2">
      <t>yue</t>
    </rPh>
    <rPh sb="4" eb="5">
      <t>ri</t>
    </rPh>
    <phoneticPr fontId="3" type="noConversion"/>
  </si>
  <si>
    <t>9月25日下午
媒体抵沪</t>
    <rPh sb="1" eb="2">
      <t>yue</t>
    </rPh>
    <rPh sb="4" eb="5">
      <t>ri</t>
    </rPh>
    <rPh sb="5" eb="6">
      <t>xia'wu</t>
    </rPh>
    <rPh sb="8" eb="9">
      <t>mei'ti</t>
    </rPh>
    <rPh sb="10" eb="11">
      <t>di'da</t>
    </rPh>
    <rPh sb="11" eb="12">
      <t>hu</t>
    </rPh>
    <phoneticPr fontId="3" type="noConversion"/>
  </si>
  <si>
    <t>9月26日上午
媒体抵沪</t>
    <rPh sb="1" eb="2">
      <t>yue</t>
    </rPh>
    <rPh sb="4" eb="5">
      <t>ri</t>
    </rPh>
    <rPh sb="5" eb="6">
      <t>shang'wu</t>
    </rPh>
    <rPh sb="8" eb="9">
      <t>mei'ti</t>
    </rPh>
    <rPh sb="10" eb="11">
      <t>di'hu</t>
    </rPh>
    <phoneticPr fontId="3" type="noConversion"/>
  </si>
  <si>
    <t>9月26日下午
媒体离沪</t>
    <rPh sb="1" eb="2">
      <t>yue</t>
    </rPh>
    <rPh sb="4" eb="5">
      <t>ri</t>
    </rPh>
    <rPh sb="5" eb="6">
      <t>xia'wu</t>
    </rPh>
    <rPh sb="8" eb="9">
      <t>mei'ti</t>
    </rPh>
    <rPh sb="10" eb="11">
      <t>li</t>
    </rPh>
    <rPh sb="11" eb="12">
      <t>hu</t>
    </rPh>
    <phoneticPr fontId="3" type="noConversion"/>
  </si>
  <si>
    <t>上海-北京（国航）</t>
    <rPh sb="0" eb="1">
      <t>shang'hai</t>
    </rPh>
    <rPh sb="3" eb="4">
      <t>bei'jing</t>
    </rPh>
    <rPh sb="6" eb="7">
      <t>guo'hang</t>
    </rPh>
    <phoneticPr fontId="3" type="noConversion"/>
  </si>
  <si>
    <t>上海-广州（南航）</t>
    <rPh sb="0" eb="1">
      <t>shang'hai</t>
    </rPh>
    <rPh sb="3" eb="4">
      <t>guang'zhou</t>
    </rPh>
    <rPh sb="6" eb="7">
      <t>nan'hang</t>
    </rPh>
    <phoneticPr fontId="3" type="noConversion"/>
  </si>
  <si>
    <t>上海-深圳（南航）</t>
    <rPh sb="0" eb="1">
      <t>shang'hai</t>
    </rPh>
    <rPh sb="3" eb="4">
      <t>shen'zhen</t>
    </rPh>
    <rPh sb="6" eb="7">
      <t>nan'hang</t>
    </rPh>
    <phoneticPr fontId="3" type="noConversion"/>
  </si>
  <si>
    <t>上海-成都（国航or川航）</t>
    <rPh sb="0" eb="1">
      <t>shang'hai</t>
    </rPh>
    <rPh sb="3" eb="4">
      <t>cheng'du</t>
    </rPh>
    <rPh sb="6" eb="7">
      <t>guo'hang</t>
    </rPh>
    <rPh sb="10" eb="11">
      <t>chuan'hang</t>
    </rPh>
    <phoneticPr fontId="3" type="noConversion"/>
  </si>
  <si>
    <t>上海-广州（南航）</t>
    <rPh sb="0" eb="1">
      <t>shang'hai</t>
    </rPh>
    <rPh sb="3" eb="4">
      <t>guang'zhou</t>
    </rPh>
    <phoneticPr fontId="3" type="noConversion"/>
  </si>
  <si>
    <t>上海-北京（国航）</t>
    <rPh sb="0" eb="1">
      <t>shang'hai</t>
    </rPh>
    <rPh sb="3" eb="4">
      <t>bei'jing</t>
    </rPh>
    <phoneticPr fontId="3" type="noConversion"/>
  </si>
  <si>
    <t>9月26日本地媒体</t>
    <rPh sb="1" eb="2">
      <t>yue</t>
    </rPh>
    <rPh sb="4" eb="5">
      <t>ri</t>
    </rPh>
    <rPh sb="5" eb="6">
      <t>ben'di'mei'ti</t>
    </rPh>
    <phoneticPr fontId="3" type="noConversion"/>
  </si>
  <si>
    <t>9月27日上午
媒体离沪</t>
    <rPh sb="1" eb="2">
      <t>yue</t>
    </rPh>
    <rPh sb="4" eb="5">
      <t>ri</t>
    </rPh>
    <rPh sb="5" eb="6">
      <t>shang'wu</t>
    </rPh>
    <rPh sb="8" eb="9">
      <t>mei'ti</t>
    </rPh>
    <rPh sb="10" eb="11">
      <t>li'hu</t>
    </rPh>
    <phoneticPr fontId="3" type="noConversion"/>
  </si>
  <si>
    <t>9月25日</t>
    <rPh sb="1" eb="2">
      <t>yue</t>
    </rPh>
    <rPh sb="4" eb="5">
      <t>ri</t>
    </rPh>
    <phoneticPr fontId="3" type="noConversion"/>
  </si>
  <si>
    <t>手机保管箱</t>
    <rPh sb="0" eb="1">
      <t>shou'ji</t>
    </rPh>
    <rPh sb="2" eb="3">
      <t>bao'guan'xiang</t>
    </rPh>
    <phoneticPr fontId="3" type="noConversion"/>
  </si>
  <si>
    <t>GL8</t>
    <phoneticPr fontId="3" type="noConversion"/>
  </si>
  <si>
    <t>考斯特</t>
    <rPh sb="0" eb="1">
      <t>kao'si'te</t>
    </rPh>
    <phoneticPr fontId="3" type="noConversion"/>
  </si>
  <si>
    <t>9月26日第一批媒体摆渡+送机</t>
    <rPh sb="1" eb="2">
      <t>yue</t>
    </rPh>
    <rPh sb="4" eb="5">
      <t>ri</t>
    </rPh>
    <rPh sb="5" eb="6">
      <t>di'yi'pi'mei'ti</t>
    </rPh>
    <rPh sb="10" eb="11">
      <t>bai'du</t>
    </rPh>
    <rPh sb="13" eb="14">
      <t>song'ji</t>
    </rPh>
    <phoneticPr fontId="3" type="noConversion"/>
  </si>
  <si>
    <t>9月25日第一批媒体接机</t>
    <rPh sb="1" eb="2">
      <t>yue</t>
    </rPh>
    <rPh sb="4" eb="5">
      <t>ri</t>
    </rPh>
    <rPh sb="5" eb="6">
      <t>di'yi'pi'mei'ti</t>
    </rPh>
    <rPh sb="10" eb="11">
      <t>jie'ji</t>
    </rPh>
    <phoneticPr fontId="3" type="noConversion"/>
  </si>
  <si>
    <t>9月26日第二批媒体接机+摆渡</t>
    <rPh sb="1" eb="2">
      <t>yue</t>
    </rPh>
    <rPh sb="4" eb="5">
      <t>ri</t>
    </rPh>
    <rPh sb="5" eb="6">
      <t>di'er'pi'mei'ti</t>
    </rPh>
    <rPh sb="10" eb="11">
      <t>jie'ji</t>
    </rPh>
    <rPh sb="13" eb="14">
      <t>bai'du</t>
    </rPh>
    <phoneticPr fontId="3" type="noConversion"/>
  </si>
  <si>
    <t>9月27日第二批媒体送机</t>
    <rPh sb="1" eb="2">
      <t>yue</t>
    </rPh>
    <rPh sb="4" eb="5">
      <t>ri</t>
    </rPh>
    <rPh sb="5" eb="6">
      <t>di'er'pi'm'ri'ti</t>
    </rPh>
    <rPh sb="8" eb="9">
      <t>mei'ti</t>
    </rPh>
    <rPh sb="10" eb="11">
      <t>song'ji</t>
    </rPh>
    <phoneticPr fontId="3" type="noConversion"/>
  </si>
  <si>
    <t>9月26日工作车</t>
    <rPh sb="1" eb="2">
      <t>yue</t>
    </rPh>
    <rPh sb="4" eb="5">
      <t>ri</t>
    </rPh>
    <rPh sb="5" eb="6">
      <t>gong'zuo</t>
    </rPh>
    <rPh sb="7" eb="8">
      <t>che</t>
    </rPh>
    <phoneticPr fontId="3" type="noConversion"/>
  </si>
  <si>
    <t>上海市内交通报销（500元/人）</t>
    <rPh sb="0" eb="1">
      <t>shang'hai</t>
    </rPh>
    <rPh sb="2" eb="3">
      <t>shi</t>
    </rPh>
    <rPh sb="4" eb="5">
      <t>jiao'tong</t>
    </rPh>
    <rPh sb="6" eb="7">
      <t>bao'xiao</t>
    </rPh>
    <rPh sb="12" eb="13">
      <t>yuan</t>
    </rPh>
    <rPh sb="14" eb="15">
      <t>ren</t>
    </rPh>
    <phoneticPr fontId="3" type="noConversion"/>
  </si>
  <si>
    <t>上海国家会展中心洲际酒店
（1100元/间/夜）</t>
    <rPh sb="18" eb="19">
      <t>yuan</t>
    </rPh>
    <rPh sb="20" eb="21">
      <t>jian</t>
    </rPh>
    <rPh sb="22" eb="23">
      <t>ye</t>
    </rPh>
    <phoneticPr fontId="3" type="noConversion"/>
  </si>
  <si>
    <t>第一批媒体抵沪酒店晚餐（150元/人）</t>
    <rPh sb="0" eb="1">
      <t>di'yi'pi</t>
    </rPh>
    <rPh sb="3" eb="4">
      <t>mei'ti</t>
    </rPh>
    <rPh sb="5" eb="6">
      <t>di'hu</t>
    </rPh>
    <rPh sb="7" eb="8">
      <t>jiu'dian</t>
    </rPh>
    <rPh sb="9" eb="10">
      <t>wan'can</t>
    </rPh>
    <rPh sb="15" eb="16">
      <t>yuan</t>
    </rPh>
    <rPh sb="17" eb="18">
      <t>ren</t>
    </rPh>
    <phoneticPr fontId="3" type="noConversion"/>
  </si>
  <si>
    <t>第一批媒体午餐（领导参加）（200元/人）</t>
    <rPh sb="0" eb="1">
      <t>di'yi'pi</t>
    </rPh>
    <rPh sb="3" eb="4">
      <t>mei'ti</t>
    </rPh>
    <rPh sb="5" eb="6">
      <t>wu'can</t>
    </rPh>
    <rPh sb="8" eb="9">
      <t>ling'dao</t>
    </rPh>
    <rPh sb="10" eb="11">
      <t>can'jia</t>
    </rPh>
    <phoneticPr fontId="3" type="noConversion"/>
  </si>
  <si>
    <t>第二批媒体抵沪酒店午餐（150元/人）</t>
    <rPh sb="0" eb="1">
      <t>di'er'pi</t>
    </rPh>
    <rPh sb="3" eb="4">
      <t>mei'ti</t>
    </rPh>
    <rPh sb="5" eb="6">
      <t>di'hu</t>
    </rPh>
    <rPh sb="7" eb="8">
      <t>jiu'dian</t>
    </rPh>
    <rPh sb="9" eb="10">
      <t>wu'can</t>
    </rPh>
    <phoneticPr fontId="3" type="noConversion"/>
  </si>
  <si>
    <t>第二批媒体晚餐（领导参加）（200元/人）</t>
    <rPh sb="0" eb="1">
      <t>di'er'pi</t>
    </rPh>
    <rPh sb="3" eb="4">
      <t>mei'ti</t>
    </rPh>
    <rPh sb="5" eb="6">
      <t>wan'can</t>
    </rPh>
    <rPh sb="8" eb="9">
      <t>ling'dao'can'jia</t>
    </rPh>
    <phoneticPr fontId="3" type="noConversion"/>
  </si>
  <si>
    <t>茶歇（水、饮料、点心、水果等）（2500元/场）</t>
    <rPh sb="0" eb="1">
      <t>cha'xie</t>
    </rPh>
    <rPh sb="3" eb="4">
      <t>shui</t>
    </rPh>
    <rPh sb="5" eb="6">
      <t>yin'liao</t>
    </rPh>
    <rPh sb="8" eb="9">
      <t>dian'xin</t>
    </rPh>
    <rPh sb="11" eb="12">
      <t>shui'guo</t>
    </rPh>
    <rPh sb="13" eb="14">
      <t>deng</t>
    </rPh>
    <rPh sb="20" eb="21">
      <t>yuan</t>
    </rPh>
    <rPh sb="22" eb="23">
      <t>chang</t>
    </rPh>
    <phoneticPr fontId="3" type="noConversion"/>
  </si>
  <si>
    <t>媒体媒体临时报销（200元/人）</t>
    <rPh sb="0" eb="1">
      <t>mei'ti'ting'che'fei</t>
    </rPh>
    <rPh sb="2" eb="3">
      <t>mei'ti</t>
    </rPh>
    <rPh sb="4" eb="5">
      <t>lin'shi</t>
    </rPh>
    <rPh sb="6" eb="7">
      <t>bao'xiao</t>
    </rPh>
    <rPh sb="12" eb="13">
      <t>yuan</t>
    </rPh>
    <rPh sb="14" eb="15">
      <t>ren</t>
    </rPh>
    <phoneticPr fontId="3" type="noConversion"/>
  </si>
  <si>
    <t>旅行社工作人员</t>
    <rPh sb="0" eb="1">
      <t>za'fei</t>
    </rPh>
    <phoneticPr fontId="3" type="noConversion"/>
  </si>
  <si>
    <t>餐补</t>
    <phoneticPr fontId="3" type="noConversion"/>
  </si>
  <si>
    <t>合计：</t>
    <phoneticPr fontId="3" type="noConversion"/>
  </si>
  <si>
    <t>服务费：</t>
    <phoneticPr fontId="3" type="noConversion"/>
  </si>
  <si>
    <t>税费（6%可抵扣发票）：</t>
    <phoneticPr fontId="3" type="noConversion"/>
  </si>
  <si>
    <t>总计：</t>
    <phoneticPr fontId="3" type="noConversion"/>
  </si>
  <si>
    <t>住宿</t>
    <phoneticPr fontId="3" type="noConversion"/>
  </si>
  <si>
    <t>Remarks</t>
    <phoneticPr fontId="3" type="noConversion"/>
  </si>
  <si>
    <t>备注Remarks</t>
    <phoneticPr fontId="3" type="noConversion"/>
  </si>
  <si>
    <t>公关公司工作人员餐费</t>
    <rPh sb="0" eb="1">
      <t>mei'ti'ting'che'fei</t>
    </rPh>
    <rPh sb="9" eb="10">
      <t>yuanren</t>
    </rPh>
    <phoneticPr fontId="3" type="noConversion"/>
  </si>
  <si>
    <t>交通费（北京-上海往返机票，打车费用等)</t>
    <phoneticPr fontId="3" type="noConversion"/>
  </si>
</sst>
</file>

<file path=xl/styles.xml><?xml version="1.0" encoding="utf-8"?>
<styleSheet xmlns="http://schemas.openxmlformats.org/spreadsheetml/2006/main">
  <numFmts count="6">
    <numFmt numFmtId="5" formatCode="&quot;¥&quot;#,##0;&quot;¥&quot;\-#,##0"/>
    <numFmt numFmtId="43" formatCode="_ * #,##0.00_ ;_ * \-#,##0.00_ ;_ * &quot;-&quot;??_ ;_ @_ "/>
    <numFmt numFmtId="176" formatCode="_(* #,##0.00_);_(* \(#,##0.00\);_(* &quot;-&quot;??_);_(@_)"/>
    <numFmt numFmtId="177" formatCode="0.00_ "/>
    <numFmt numFmtId="178" formatCode="&quot;¥&quot;#,##0;[Red]&quot;¥&quot;#,##0"/>
    <numFmt numFmtId="179" formatCode="&quot;¥&quot;#,##0.00;[Red]&quot;¥&quot;#,##0.00"/>
  </numFmts>
  <fonts count="27">
    <font>
      <sz val="12"/>
      <name val="宋体"/>
      <charset val="134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sz val="9"/>
      <name val="宋体"/>
      <family val="3"/>
      <charset val="134"/>
    </font>
    <font>
      <sz val="12"/>
      <name val="Calibri (主题正文)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2">
    <xf numFmtId="0" fontId="0" fillId="0" borderId="0">
      <alignment vertical="center"/>
    </xf>
    <xf numFmtId="0" fontId="7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9" fillId="2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9" fillId="4" borderId="0" applyNumberFormat="0" applyBorder="0" applyProtection="0">
      <alignment vertical="center"/>
    </xf>
    <xf numFmtId="0" fontId="9" fillId="5" borderId="0" applyNumberFormat="0" applyBorder="0" applyProtection="0">
      <alignment vertical="center"/>
    </xf>
    <xf numFmtId="0" fontId="9" fillId="6" borderId="0" applyNumberFormat="0" applyBorder="0" applyProtection="0">
      <alignment vertical="center"/>
    </xf>
    <xf numFmtId="0" fontId="9" fillId="7" borderId="0" applyNumberFormat="0" applyBorder="0" applyProtection="0">
      <alignment vertical="center"/>
    </xf>
    <xf numFmtId="0" fontId="9" fillId="8" borderId="0" applyNumberFormat="0" applyBorder="0" applyProtection="0">
      <alignment vertical="center"/>
    </xf>
    <xf numFmtId="0" fontId="9" fillId="9" borderId="0" applyNumberFormat="0" applyBorder="0" applyProtection="0">
      <alignment vertical="center"/>
    </xf>
    <xf numFmtId="0" fontId="9" fillId="10" borderId="0" applyNumberFormat="0" applyBorder="0" applyProtection="0">
      <alignment vertical="center"/>
    </xf>
    <xf numFmtId="0" fontId="9" fillId="5" borderId="0" applyNumberFormat="0" applyBorder="0" applyProtection="0">
      <alignment vertical="center"/>
    </xf>
    <xf numFmtId="0" fontId="9" fillId="8" borderId="0" applyNumberFormat="0" applyBorder="0" applyProtection="0">
      <alignment vertical="center"/>
    </xf>
    <xf numFmtId="0" fontId="9" fillId="11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9" borderId="0" applyNumberFormat="0" applyBorder="0" applyProtection="0">
      <alignment vertical="center"/>
    </xf>
    <xf numFmtId="0" fontId="10" fillId="10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15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10" fillId="17" borderId="0" applyNumberFormat="0" applyBorder="0" applyProtection="0">
      <alignment vertical="center"/>
    </xf>
    <xf numFmtId="0" fontId="10" fillId="18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19" borderId="0" applyNumberFormat="0" applyBorder="0" applyProtection="0">
      <alignment vertical="center"/>
    </xf>
    <xf numFmtId="0" fontId="11" fillId="3" borderId="0" applyNumberFormat="0" applyBorder="0" applyProtection="0">
      <alignment vertical="center"/>
    </xf>
    <xf numFmtId="0" fontId="12" fillId="20" borderId="1" applyNumberFormat="0" applyProtection="0">
      <alignment vertical="center"/>
    </xf>
    <xf numFmtId="0" fontId="13" fillId="21" borderId="2" applyNumberFormat="0" applyProtection="0">
      <alignment vertical="center"/>
    </xf>
    <xf numFmtId="0" fontId="14" fillId="0" borderId="0" applyNumberFormat="0" applyBorder="0" applyProtection="0">
      <alignment vertical="center"/>
    </xf>
    <xf numFmtId="0" fontId="15" fillId="4" borderId="0" applyNumberFormat="0" applyBorder="0" applyProtection="0">
      <alignment vertical="center"/>
    </xf>
    <xf numFmtId="0" fontId="16" fillId="0" borderId="3" applyNumberFormat="0" applyProtection="0">
      <alignment vertical="center"/>
    </xf>
    <xf numFmtId="0" fontId="17" fillId="0" borderId="4" applyNumberFormat="0" applyProtection="0">
      <alignment vertical="center"/>
    </xf>
    <xf numFmtId="0" fontId="18" fillId="0" borderId="5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7" borderId="1" applyNumberFormat="0" applyProtection="0">
      <alignment vertical="center"/>
    </xf>
    <xf numFmtId="0" fontId="20" fillId="0" borderId="6" applyNumberFormat="0" applyProtection="0">
      <alignment vertical="center"/>
    </xf>
    <xf numFmtId="0" fontId="21" fillId="22" borderId="0" applyNumberFormat="0" applyBorder="0" applyProtection="0">
      <alignment vertical="center"/>
    </xf>
    <xf numFmtId="0" fontId="1" fillId="23" borderId="7" applyNumberFormat="0" applyProtection="0">
      <alignment vertical="center"/>
    </xf>
    <xf numFmtId="0" fontId="22" fillId="20" borderId="8" applyNumberForma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9" applyNumberFormat="0" applyProtection="0">
      <alignment vertical="center"/>
    </xf>
    <xf numFmtId="0" fontId="25" fillId="0" borderId="0" applyNumberFormat="0" applyBorder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/>
    <xf numFmtId="0" fontId="26" fillId="0" borderId="0"/>
    <xf numFmtId="0" fontId="7" fillId="0" borderId="0">
      <alignment horizontal="justify" vertical="justify" wrapText="1"/>
      <protection hidden="1"/>
    </xf>
    <xf numFmtId="0" fontId="26" fillId="0" borderId="0">
      <alignment vertical="center"/>
    </xf>
    <xf numFmtId="0" fontId="8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11" borderId="10" xfId="0" applyNumberFormat="1" applyFont="1" applyFill="1" applyBorder="1" applyAlignment="1" applyProtection="1">
      <alignment horizontal="center" vertical="center" wrapText="1"/>
    </xf>
    <xf numFmtId="178" fontId="2" fillId="11" borderId="10" xfId="0" applyNumberFormat="1" applyFont="1" applyFill="1" applyBorder="1" applyAlignment="1" applyProtection="1">
      <alignment horizontal="center" vertical="center" wrapText="1"/>
    </xf>
    <xf numFmtId="5" fontId="5" fillId="0" borderId="10" xfId="0" applyNumberFormat="1" applyFont="1" applyFill="1" applyBorder="1" applyAlignment="1" applyProtection="1">
      <alignment horizontal="left" vertical="center" wrapText="1"/>
    </xf>
    <xf numFmtId="5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5" fontId="2" fillId="24" borderId="10" xfId="0" applyNumberFormat="1" applyFont="1" applyFill="1" applyBorder="1" applyAlignment="1" applyProtection="1">
      <alignment horizontal="left" vertical="center" wrapText="1"/>
    </xf>
    <xf numFmtId="5" fontId="5" fillId="24" borderId="10" xfId="0" applyNumberFormat="1" applyFont="1" applyFill="1" applyBorder="1" applyAlignment="1" applyProtection="1">
      <alignment horizontal="center" vertical="center" wrapText="1"/>
    </xf>
    <xf numFmtId="0" fontId="5" fillId="24" borderId="10" xfId="0" applyNumberFormat="1" applyFont="1" applyFill="1" applyBorder="1" applyAlignment="1" applyProtection="1">
      <alignment horizontal="center" vertical="center" wrapText="1"/>
    </xf>
    <xf numFmtId="0" fontId="6" fillId="24" borderId="10" xfId="0" applyNumberFormat="1" applyFont="1" applyFill="1" applyBorder="1" applyAlignment="1" applyProtection="1">
      <alignment horizontal="center" vertical="center" wrapText="1"/>
    </xf>
    <xf numFmtId="178" fontId="2" fillId="24" borderId="10" xfId="0" applyNumberFormat="1" applyFont="1" applyFill="1" applyBorder="1" applyAlignment="1" applyProtection="1">
      <alignment horizontal="center" vertical="center" wrapText="1"/>
    </xf>
    <xf numFmtId="5" fontId="2" fillId="25" borderId="10" xfId="0" applyNumberFormat="1" applyFont="1" applyFill="1" applyBorder="1" applyAlignment="1" applyProtection="1">
      <alignment horizontal="justify" vertical="center" wrapText="1"/>
    </xf>
    <xf numFmtId="5" fontId="5" fillId="25" borderId="10" xfId="0" applyNumberFormat="1" applyFont="1" applyFill="1" applyBorder="1" applyAlignment="1" applyProtection="1">
      <alignment horizontal="center" vertical="center" wrapText="1"/>
    </xf>
    <xf numFmtId="0" fontId="5" fillId="25" borderId="10" xfId="0" applyNumberFormat="1" applyFont="1" applyFill="1" applyBorder="1" applyAlignment="1" applyProtection="1">
      <alignment horizontal="center" vertical="center" wrapText="1"/>
    </xf>
    <xf numFmtId="0" fontId="6" fillId="25" borderId="10" xfId="0" applyNumberFormat="1" applyFont="1" applyFill="1" applyBorder="1" applyAlignment="1" applyProtection="1">
      <alignment horizontal="center" vertical="center" wrapText="1"/>
    </xf>
    <xf numFmtId="178" fontId="2" fillId="25" borderId="1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0" fillId="0" borderId="0" xfId="0" applyFill="1">
      <alignment vertical="center"/>
    </xf>
    <xf numFmtId="5" fontId="2" fillId="26" borderId="10" xfId="0" applyNumberFormat="1" applyFont="1" applyFill="1" applyBorder="1" applyAlignment="1" applyProtection="1">
      <alignment horizontal="left" vertical="center" wrapText="1"/>
    </xf>
    <xf numFmtId="5" fontId="5" fillId="26" borderId="10" xfId="0" applyNumberFormat="1" applyFont="1" applyFill="1" applyBorder="1" applyAlignment="1" applyProtection="1">
      <alignment horizontal="center" vertical="center" wrapText="1"/>
    </xf>
    <xf numFmtId="0" fontId="5" fillId="26" borderId="10" xfId="0" applyNumberFormat="1" applyFont="1" applyFill="1" applyBorder="1" applyAlignment="1" applyProtection="1">
      <alignment horizontal="center" vertical="center" wrapText="1"/>
    </xf>
    <xf numFmtId="0" fontId="6" fillId="26" borderId="10" xfId="0" applyNumberFormat="1" applyFont="1" applyFill="1" applyBorder="1" applyAlignment="1" applyProtection="1">
      <alignment horizontal="center" vertical="center" wrapText="1"/>
    </xf>
    <xf numFmtId="178" fontId="2" fillId="26" borderId="10" xfId="0" applyNumberFormat="1" applyFont="1" applyFill="1" applyBorder="1" applyAlignment="1" applyProtection="1">
      <alignment horizontal="center" vertical="center" wrapText="1"/>
    </xf>
    <xf numFmtId="5" fontId="2" fillId="27" borderId="10" xfId="0" applyNumberFormat="1" applyFont="1" applyFill="1" applyBorder="1" applyAlignment="1" applyProtection="1">
      <alignment horizontal="justify" vertical="center" wrapText="1"/>
    </xf>
    <xf numFmtId="5" fontId="5" fillId="27" borderId="10" xfId="0" applyNumberFormat="1" applyFont="1" applyFill="1" applyBorder="1" applyAlignment="1" applyProtection="1">
      <alignment horizontal="center" vertical="center" wrapText="1"/>
    </xf>
    <xf numFmtId="0" fontId="5" fillId="27" borderId="10" xfId="0" applyNumberFormat="1" applyFont="1" applyFill="1" applyBorder="1" applyAlignment="1" applyProtection="1">
      <alignment horizontal="center" vertical="center" wrapText="1"/>
    </xf>
    <xf numFmtId="0" fontId="6" fillId="27" borderId="10" xfId="0" applyNumberFormat="1" applyFont="1" applyFill="1" applyBorder="1" applyAlignment="1" applyProtection="1">
      <alignment horizontal="center" vertical="center" wrapText="1"/>
    </xf>
    <xf numFmtId="178" fontId="2" fillId="27" borderId="10" xfId="0" applyNumberFormat="1" applyFont="1" applyFill="1" applyBorder="1" applyAlignment="1" applyProtection="1">
      <alignment horizontal="center" vertical="center" wrapText="1"/>
    </xf>
    <xf numFmtId="5" fontId="5" fillId="0" borderId="10" xfId="0" applyNumberFormat="1" applyFont="1" applyFill="1" applyBorder="1" applyAlignment="1" applyProtection="1">
      <alignment vertical="center" wrapText="1"/>
    </xf>
    <xf numFmtId="5" fontId="5" fillId="0" borderId="10" xfId="0" applyNumberFormat="1" applyFont="1" applyFill="1" applyBorder="1" applyAlignment="1" applyProtection="1">
      <alignment horizontal="justify" vertical="center" wrapText="1"/>
    </xf>
    <xf numFmtId="178" fontId="0" fillId="0" borderId="10" xfId="0" applyNumberFormat="1" applyBorder="1">
      <alignment vertical="center"/>
    </xf>
    <xf numFmtId="179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4" fillId="0" borderId="10" xfId="0" applyFont="1" applyBorder="1">
      <alignment vertical="center"/>
    </xf>
    <xf numFmtId="0" fontId="0" fillId="0" borderId="10" xfId="0" applyBorder="1">
      <alignment vertical="center"/>
    </xf>
    <xf numFmtId="5" fontId="5" fillId="0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Fill="1" applyBorder="1">
      <alignment vertical="center"/>
    </xf>
    <xf numFmtId="0" fontId="5" fillId="0" borderId="10" xfId="0" applyNumberFormat="1" applyFont="1" applyFill="1" applyBorder="1" applyAlignment="1" applyProtection="1">
      <alignment vertical="center"/>
    </xf>
    <xf numFmtId="5" fontId="5" fillId="28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right" vertical="center"/>
    </xf>
    <xf numFmtId="5" fontId="5" fillId="0" borderId="17" xfId="0" applyNumberFormat="1" applyFont="1" applyFill="1" applyBorder="1" applyAlignment="1" applyProtection="1">
      <alignment horizontal="center" vertical="center" wrapText="1"/>
    </xf>
    <xf numFmtId="5" fontId="5" fillId="0" borderId="19" xfId="0" applyNumberFormat="1" applyFont="1" applyFill="1" applyBorder="1" applyAlignment="1" applyProtection="1">
      <alignment horizontal="center" vertical="center" wrapText="1"/>
    </xf>
    <xf numFmtId="5" fontId="5" fillId="0" borderId="18" xfId="0" applyNumberFormat="1" applyFont="1" applyFill="1" applyBorder="1" applyAlignment="1" applyProtection="1">
      <alignment horizontal="center" vertical="center" wrapText="1"/>
    </xf>
    <xf numFmtId="5" fontId="5" fillId="0" borderId="11" xfId="0" applyNumberFormat="1" applyFont="1" applyFill="1" applyBorder="1" applyAlignment="1" applyProtection="1">
      <alignment horizontal="left" vertical="center" wrapText="1"/>
    </xf>
    <xf numFmtId="5" fontId="5" fillId="0" borderId="12" xfId="0" applyNumberFormat="1" applyFont="1" applyFill="1" applyBorder="1" applyAlignment="1" applyProtection="1">
      <alignment horizontal="left" vertical="center" wrapText="1"/>
    </xf>
    <xf numFmtId="0" fontId="2" fillId="6" borderId="10" xfId="0" applyNumberFormat="1" applyFont="1" applyFill="1" applyBorder="1" applyAlignment="1" applyProtection="1">
      <alignment horizontal="center" vertical="center" wrapText="1"/>
    </xf>
    <xf numFmtId="177" fontId="2" fillId="6" borderId="10" xfId="0" applyNumberFormat="1" applyFont="1" applyFill="1" applyBorder="1" applyAlignment="1" applyProtection="1">
      <alignment horizontal="center" vertical="center" wrapText="1"/>
    </xf>
    <xf numFmtId="0" fontId="2" fillId="11" borderId="11" xfId="0" applyNumberFormat="1" applyFont="1" applyFill="1" applyBorder="1" applyAlignment="1" applyProtection="1">
      <alignment horizontal="center" vertical="center" wrapText="1"/>
    </xf>
    <xf numFmtId="0" fontId="2" fillId="11" borderId="12" xfId="0" applyNumberFormat="1" applyFont="1" applyFill="1" applyBorder="1" applyAlignment="1" applyProtection="1">
      <alignment horizontal="center" vertical="center" wrapText="1"/>
    </xf>
    <xf numFmtId="177" fontId="2" fillId="6" borderId="13" xfId="0" applyNumberFormat="1" applyFont="1" applyFill="1" applyBorder="1" applyAlignment="1" applyProtection="1">
      <alignment horizontal="center" vertical="center" wrapText="1"/>
    </xf>
    <xf numFmtId="177" fontId="2" fillId="6" borderId="14" xfId="0" applyNumberFormat="1" applyFont="1" applyFill="1" applyBorder="1" applyAlignment="1" applyProtection="1">
      <alignment horizontal="center" vertical="center" wrapText="1"/>
    </xf>
    <xf numFmtId="177" fontId="2" fillId="6" borderId="15" xfId="0" applyNumberFormat="1" applyFont="1" applyFill="1" applyBorder="1" applyAlignment="1" applyProtection="1">
      <alignment horizontal="center" vertical="center" wrapText="1"/>
    </xf>
    <xf numFmtId="177" fontId="2" fillId="6" borderId="16" xfId="0" applyNumberFormat="1" applyFont="1" applyFill="1" applyBorder="1" applyAlignment="1" applyProtection="1">
      <alignment horizontal="center" vertical="center" wrapText="1"/>
    </xf>
    <xf numFmtId="5" fontId="5" fillId="0" borderId="17" xfId="0" applyNumberFormat="1" applyFont="1" applyFill="1" applyBorder="1" applyAlignment="1" applyProtection="1">
      <alignment horizontal="left" vertical="center" wrapText="1"/>
    </xf>
    <xf numFmtId="5" fontId="5" fillId="0" borderId="18" xfId="0" applyNumberFormat="1" applyFont="1" applyFill="1" applyBorder="1" applyAlignment="1" applyProtection="1">
      <alignment horizontal="left" vertical="center" wrapText="1"/>
    </xf>
    <xf numFmtId="5" fontId="5" fillId="0" borderId="10" xfId="0" applyNumberFormat="1" applyFont="1" applyFill="1" applyBorder="1" applyAlignment="1" applyProtection="1">
      <alignment horizontal="center" vertical="center" wrapText="1"/>
    </xf>
  </cellXfs>
  <cellStyles count="52">
    <cellStyle name="_ET_STYLE_NoName_00_" xfId="1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常规" xfId="0" builtinId="0"/>
    <cellStyle name="常规 3" xfId="44"/>
    <cellStyle name="逗号 2" xfId="45"/>
    <cellStyle name="逗号 3" xfId="46"/>
    <cellStyle name="普通 2" xfId="47"/>
    <cellStyle name="普通 2 2" xfId="48"/>
    <cellStyle name="普通 3" xfId="49"/>
    <cellStyle name="样式 1" xfId="50"/>
    <cellStyle name="一般_Sheet1" xfId="5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P43"/>
  <sheetViews>
    <sheetView tabSelected="1" zoomScale="125" zoomScaleNormal="125" zoomScaleSheetLayoutView="100" zoomScalePageLayoutView="125" workbookViewId="0">
      <selection activeCell="G42" sqref="G42"/>
    </sheetView>
  </sheetViews>
  <sheetFormatPr defaultColWidth="9" defaultRowHeight="14.25"/>
  <cols>
    <col min="1" max="1" width="34.75" customWidth="1"/>
    <col min="2" max="2" width="33.5" customWidth="1"/>
    <col min="3" max="3" width="18.625" customWidth="1"/>
    <col min="6" max="6" width="12.375" customWidth="1"/>
    <col min="8" max="8" width="9.375" bestFit="1" customWidth="1"/>
  </cols>
  <sheetData>
    <row r="1" spans="1:7" ht="15.95" customHeight="1">
      <c r="A1" s="50" t="s">
        <v>0</v>
      </c>
      <c r="B1" s="51"/>
      <c r="C1" s="47" t="s">
        <v>1</v>
      </c>
      <c r="D1" s="46" t="s">
        <v>2</v>
      </c>
      <c r="E1" s="46" t="s">
        <v>3</v>
      </c>
      <c r="F1" s="46" t="s">
        <v>4</v>
      </c>
      <c r="G1" s="46" t="s">
        <v>51</v>
      </c>
    </row>
    <row r="2" spans="1:7" ht="15.95" customHeight="1">
      <c r="A2" s="52"/>
      <c r="B2" s="53"/>
      <c r="C2" s="47"/>
      <c r="D2" s="46"/>
      <c r="E2" s="46"/>
      <c r="F2" s="46"/>
      <c r="G2" s="46" t="s">
        <v>50</v>
      </c>
    </row>
    <row r="3" spans="1:7" ht="16.5">
      <c r="A3" s="48" t="s">
        <v>9</v>
      </c>
      <c r="B3" s="49"/>
      <c r="C3" s="2"/>
      <c r="D3" s="2"/>
      <c r="E3" s="2"/>
      <c r="F3" s="3">
        <f>SUM(F4:F16)</f>
        <v>24160</v>
      </c>
      <c r="G3" s="35"/>
    </row>
    <row r="4" spans="1:7" ht="16.5">
      <c r="A4" s="56" t="s">
        <v>15</v>
      </c>
      <c r="B4" s="29" t="s">
        <v>10</v>
      </c>
      <c r="C4" s="5">
        <v>1290</v>
      </c>
      <c r="D4" s="6">
        <v>2</v>
      </c>
      <c r="E4" s="6">
        <v>2</v>
      </c>
      <c r="F4" s="39">
        <f t="shared" ref="F4:F31" si="0">C4*D4</f>
        <v>2580</v>
      </c>
      <c r="G4" s="35"/>
    </row>
    <row r="5" spans="1:7" ht="16.5">
      <c r="A5" s="56"/>
      <c r="B5" s="29" t="s">
        <v>11</v>
      </c>
      <c r="C5" s="36">
        <v>1380</v>
      </c>
      <c r="D5" s="6">
        <v>1</v>
      </c>
      <c r="E5" s="6">
        <v>1</v>
      </c>
      <c r="F5" s="39">
        <f t="shared" si="0"/>
        <v>1380</v>
      </c>
      <c r="G5" s="35"/>
    </row>
    <row r="6" spans="1:7" ht="16.5">
      <c r="A6" s="56"/>
      <c r="B6" s="29" t="s">
        <v>12</v>
      </c>
      <c r="C6" s="36">
        <v>1410</v>
      </c>
      <c r="D6" s="6">
        <v>1</v>
      </c>
      <c r="E6" s="6">
        <v>1</v>
      </c>
      <c r="F6" s="39">
        <f t="shared" si="0"/>
        <v>1410</v>
      </c>
      <c r="G6" s="35"/>
    </row>
    <row r="7" spans="1:7" ht="16.5">
      <c r="A7" s="56"/>
      <c r="B7" s="29" t="s">
        <v>13</v>
      </c>
      <c r="C7" s="36">
        <v>1810</v>
      </c>
      <c r="D7" s="6">
        <v>1</v>
      </c>
      <c r="E7" s="6">
        <v>1</v>
      </c>
      <c r="F7" s="39">
        <f t="shared" si="0"/>
        <v>1810</v>
      </c>
      <c r="G7" s="35"/>
    </row>
    <row r="8" spans="1:7" ht="16.5">
      <c r="A8" s="41" t="s">
        <v>17</v>
      </c>
      <c r="B8" s="29" t="s">
        <v>18</v>
      </c>
      <c r="C8" s="36">
        <v>1184</v>
      </c>
      <c r="D8" s="6">
        <v>2</v>
      </c>
      <c r="E8" s="6">
        <v>2</v>
      </c>
      <c r="F8" s="39">
        <f t="shared" si="0"/>
        <v>2368</v>
      </c>
      <c r="G8" s="35"/>
    </row>
    <row r="9" spans="1:7" ht="16.5">
      <c r="A9" s="42"/>
      <c r="B9" s="29" t="s">
        <v>19</v>
      </c>
      <c r="C9" s="36">
        <v>1380</v>
      </c>
      <c r="D9" s="6">
        <v>1</v>
      </c>
      <c r="E9" s="6">
        <v>1</v>
      </c>
      <c r="F9" s="39">
        <f t="shared" si="0"/>
        <v>1380</v>
      </c>
      <c r="G9" s="35"/>
    </row>
    <row r="10" spans="1:7" ht="16.5">
      <c r="A10" s="42"/>
      <c r="B10" s="29" t="s">
        <v>20</v>
      </c>
      <c r="C10" s="36">
        <v>1570</v>
      </c>
      <c r="D10" s="6">
        <v>1</v>
      </c>
      <c r="E10" s="6">
        <v>1</v>
      </c>
      <c r="F10" s="39">
        <f t="shared" si="0"/>
        <v>1570</v>
      </c>
      <c r="G10" s="35"/>
    </row>
    <row r="11" spans="1:7" ht="16.5">
      <c r="A11" s="43"/>
      <c r="B11" s="29" t="s">
        <v>21</v>
      </c>
      <c r="C11" s="5">
        <v>1810</v>
      </c>
      <c r="D11" s="6">
        <v>1</v>
      </c>
      <c r="E11" s="6">
        <v>1</v>
      </c>
      <c r="F11" s="39">
        <f t="shared" si="0"/>
        <v>1810</v>
      </c>
      <c r="G11" s="35"/>
    </row>
    <row r="12" spans="1:7" ht="16.5">
      <c r="A12" s="56" t="s">
        <v>16</v>
      </c>
      <c r="B12" s="29" t="s">
        <v>10</v>
      </c>
      <c r="C12" s="5">
        <v>1290</v>
      </c>
      <c r="D12" s="6">
        <v>3</v>
      </c>
      <c r="E12" s="6">
        <v>3</v>
      </c>
      <c r="F12" s="39">
        <f t="shared" si="0"/>
        <v>3870</v>
      </c>
      <c r="G12" s="35"/>
    </row>
    <row r="13" spans="1:7" ht="16.5">
      <c r="A13" s="56"/>
      <c r="B13" s="29" t="s">
        <v>11</v>
      </c>
      <c r="C13" s="5">
        <v>1110</v>
      </c>
      <c r="D13" s="6">
        <v>1</v>
      </c>
      <c r="E13" s="6">
        <v>1</v>
      </c>
      <c r="F13" s="39">
        <f t="shared" si="0"/>
        <v>1110</v>
      </c>
      <c r="G13" s="35"/>
    </row>
    <row r="14" spans="1:7" ht="16.5">
      <c r="A14" s="41" t="s">
        <v>25</v>
      </c>
      <c r="B14" s="29" t="s">
        <v>23</v>
      </c>
      <c r="C14" s="5">
        <v>940</v>
      </c>
      <c r="D14" s="6">
        <v>3</v>
      </c>
      <c r="E14" s="6">
        <v>3</v>
      </c>
      <c r="F14" s="39">
        <f t="shared" si="0"/>
        <v>2820</v>
      </c>
      <c r="G14" s="35"/>
    </row>
    <row r="15" spans="1:7" ht="16.5">
      <c r="A15" s="43"/>
      <c r="B15" s="29" t="s">
        <v>22</v>
      </c>
      <c r="C15" s="5">
        <v>1100</v>
      </c>
      <c r="D15" s="6">
        <v>1</v>
      </c>
      <c r="E15" s="6">
        <v>1</v>
      </c>
      <c r="F15" s="39">
        <f t="shared" si="0"/>
        <v>1100</v>
      </c>
      <c r="G15" s="35"/>
    </row>
    <row r="16" spans="1:7" ht="16.5">
      <c r="A16" s="5" t="s">
        <v>24</v>
      </c>
      <c r="B16" s="29" t="s">
        <v>35</v>
      </c>
      <c r="C16" s="5">
        <v>476</v>
      </c>
      <c r="D16" s="6">
        <v>2</v>
      </c>
      <c r="E16" s="6">
        <v>2</v>
      </c>
      <c r="F16" s="39">
        <f t="shared" si="0"/>
        <v>952</v>
      </c>
      <c r="G16" s="35"/>
    </row>
    <row r="17" spans="1:7" ht="16.5">
      <c r="A17" s="19" t="s">
        <v>5</v>
      </c>
      <c r="B17" s="19"/>
      <c r="C17" s="20"/>
      <c r="D17" s="21"/>
      <c r="E17" s="22"/>
      <c r="F17" s="23">
        <f>SUM(F18:F19)</f>
        <v>19800</v>
      </c>
      <c r="G17" s="35"/>
    </row>
    <row r="18" spans="1:7" ht="16.5">
      <c r="A18" s="5" t="s">
        <v>26</v>
      </c>
      <c r="B18" s="54" t="s">
        <v>36</v>
      </c>
      <c r="C18" s="36">
        <v>1100</v>
      </c>
      <c r="D18" s="6">
        <v>7</v>
      </c>
      <c r="E18" s="6">
        <v>1</v>
      </c>
      <c r="F18" s="39">
        <f t="shared" si="0"/>
        <v>7700</v>
      </c>
      <c r="G18" s="35"/>
    </row>
    <row r="19" spans="1:7" ht="16.5">
      <c r="A19" s="5" t="s">
        <v>14</v>
      </c>
      <c r="B19" s="55"/>
      <c r="C19" s="36">
        <v>1100</v>
      </c>
      <c r="D19" s="6">
        <v>11</v>
      </c>
      <c r="E19" s="6">
        <v>1</v>
      </c>
      <c r="F19" s="39">
        <f t="shared" si="0"/>
        <v>12100</v>
      </c>
      <c r="G19" s="35"/>
    </row>
    <row r="20" spans="1:7" ht="16.5">
      <c r="A20" s="7" t="s">
        <v>6</v>
      </c>
      <c r="B20" s="7"/>
      <c r="C20" s="8"/>
      <c r="D20" s="9"/>
      <c r="E20" s="10"/>
      <c r="F20" s="11">
        <f>SUM(F21:F24)</f>
        <v>9780</v>
      </c>
      <c r="G20" s="35"/>
    </row>
    <row r="21" spans="1:7" s="18" customFormat="1" ht="16.5">
      <c r="A21" s="5" t="s">
        <v>26</v>
      </c>
      <c r="B21" s="4" t="s">
        <v>37</v>
      </c>
      <c r="C21" s="5">
        <v>150</v>
      </c>
      <c r="D21" s="6">
        <v>9</v>
      </c>
      <c r="E21" s="6">
        <v>1</v>
      </c>
      <c r="F21" s="39">
        <f t="shared" si="0"/>
        <v>1350</v>
      </c>
      <c r="G21" s="37"/>
    </row>
    <row r="22" spans="1:7" s="18" customFormat="1" ht="16.5">
      <c r="A22" s="41" t="s">
        <v>14</v>
      </c>
      <c r="B22" s="4" t="s">
        <v>38</v>
      </c>
      <c r="C22" s="5">
        <v>197</v>
      </c>
      <c r="D22" s="6">
        <v>14</v>
      </c>
      <c r="E22" s="6">
        <v>1</v>
      </c>
      <c r="F22" s="39">
        <f t="shared" si="0"/>
        <v>2758</v>
      </c>
      <c r="G22" s="37"/>
    </row>
    <row r="23" spans="1:7" s="18" customFormat="1" ht="16.5">
      <c r="A23" s="42"/>
      <c r="B23" s="4" t="s">
        <v>39</v>
      </c>
      <c r="C23" s="5">
        <v>150</v>
      </c>
      <c r="D23" s="6">
        <v>14</v>
      </c>
      <c r="E23" s="6">
        <v>1</v>
      </c>
      <c r="F23" s="39">
        <f t="shared" si="0"/>
        <v>2100</v>
      </c>
      <c r="G23" s="37"/>
    </row>
    <row r="24" spans="1:7" s="18" customFormat="1" ht="16.5">
      <c r="A24" s="43"/>
      <c r="B24" s="4" t="s">
        <v>40</v>
      </c>
      <c r="C24" s="5">
        <v>188</v>
      </c>
      <c r="D24" s="6">
        <v>19</v>
      </c>
      <c r="E24" s="6">
        <v>1</v>
      </c>
      <c r="F24" s="39">
        <f t="shared" si="0"/>
        <v>3572</v>
      </c>
      <c r="G24" s="37"/>
    </row>
    <row r="25" spans="1:7" ht="16.5">
      <c r="A25" s="12" t="s">
        <v>7</v>
      </c>
      <c r="B25" s="12"/>
      <c r="C25" s="13"/>
      <c r="D25" s="14"/>
      <c r="E25" s="15"/>
      <c r="F25" s="16">
        <f>SUM(F26:F32)</f>
        <v>11762</v>
      </c>
      <c r="G25" s="35"/>
    </row>
    <row r="26" spans="1:7" ht="16.5">
      <c r="A26" s="44" t="s">
        <v>27</v>
      </c>
      <c r="B26" s="45"/>
      <c r="C26" s="5">
        <v>256</v>
      </c>
      <c r="D26" s="6">
        <v>2</v>
      </c>
      <c r="E26" s="6">
        <v>1</v>
      </c>
      <c r="F26" s="39">
        <f t="shared" si="0"/>
        <v>512</v>
      </c>
      <c r="G26" s="35"/>
    </row>
    <row r="27" spans="1:7" ht="16.5">
      <c r="A27" s="44" t="s">
        <v>41</v>
      </c>
      <c r="B27" s="45"/>
      <c r="C27" s="5">
        <v>2500</v>
      </c>
      <c r="D27" s="6">
        <v>2</v>
      </c>
      <c r="E27" s="6">
        <v>1</v>
      </c>
      <c r="F27" s="39">
        <f t="shared" si="0"/>
        <v>5000</v>
      </c>
      <c r="G27" s="35"/>
    </row>
    <row r="28" spans="1:7" ht="16.5">
      <c r="A28" s="29" t="s">
        <v>31</v>
      </c>
      <c r="B28" s="29" t="s">
        <v>28</v>
      </c>
      <c r="C28" s="5">
        <v>500</v>
      </c>
      <c r="D28" s="6">
        <v>3</v>
      </c>
      <c r="E28" s="6">
        <v>1</v>
      </c>
      <c r="F28" s="39">
        <f t="shared" si="0"/>
        <v>1500</v>
      </c>
      <c r="G28" s="35"/>
    </row>
    <row r="29" spans="1:7" ht="15.95" customHeight="1">
      <c r="A29" s="29" t="s">
        <v>30</v>
      </c>
      <c r="B29" s="29" t="s">
        <v>29</v>
      </c>
      <c r="C29" s="5">
        <v>1300</v>
      </c>
      <c r="D29" s="6">
        <v>1</v>
      </c>
      <c r="E29" s="6">
        <v>1</v>
      </c>
      <c r="F29" s="39">
        <f t="shared" si="0"/>
        <v>1300</v>
      </c>
      <c r="G29" s="35"/>
    </row>
    <row r="30" spans="1:7" ht="16.5">
      <c r="A30" s="29" t="s">
        <v>32</v>
      </c>
      <c r="B30" s="29" t="s">
        <v>29</v>
      </c>
      <c r="C30" s="5">
        <v>1300</v>
      </c>
      <c r="D30" s="6">
        <v>1</v>
      </c>
      <c r="E30" s="6">
        <v>1</v>
      </c>
      <c r="F30" s="39">
        <f t="shared" si="0"/>
        <v>1300</v>
      </c>
      <c r="G30" s="35"/>
    </row>
    <row r="31" spans="1:7" ht="16.5">
      <c r="A31" s="29" t="s">
        <v>34</v>
      </c>
      <c r="B31" s="29" t="s">
        <v>28</v>
      </c>
      <c r="C31" s="5">
        <v>1600</v>
      </c>
      <c r="D31" s="6">
        <v>1</v>
      </c>
      <c r="E31" s="6">
        <v>1</v>
      </c>
      <c r="F31" s="39">
        <f t="shared" si="0"/>
        <v>1600</v>
      </c>
      <c r="G31" s="35"/>
    </row>
    <row r="32" spans="1:7" s="18" customFormat="1" ht="16.5">
      <c r="A32" s="29" t="s">
        <v>33</v>
      </c>
      <c r="B32" s="29" t="s">
        <v>29</v>
      </c>
      <c r="C32" s="36">
        <v>550</v>
      </c>
      <c r="D32" s="6">
        <v>1</v>
      </c>
      <c r="E32" s="6">
        <v>1</v>
      </c>
      <c r="F32" s="39">
        <f t="shared" ref="F32" si="1">C32*D32</f>
        <v>550</v>
      </c>
      <c r="G32" s="37"/>
    </row>
    <row r="33" spans="1:250" ht="16.5">
      <c r="A33" s="24" t="s">
        <v>8</v>
      </c>
      <c r="B33" s="24"/>
      <c r="C33" s="25"/>
      <c r="D33" s="26"/>
      <c r="E33" s="27"/>
      <c r="F33" s="28">
        <f>SUM(F34:F35)</f>
        <v>2927.2</v>
      </c>
      <c r="G33" s="35"/>
    </row>
    <row r="34" spans="1:250" ht="16.5">
      <c r="A34" s="44" t="s">
        <v>52</v>
      </c>
      <c r="B34" s="45"/>
      <c r="C34" s="5">
        <v>97.6</v>
      </c>
      <c r="D34" s="6">
        <v>7</v>
      </c>
      <c r="E34" s="6">
        <v>1</v>
      </c>
      <c r="F34" s="39">
        <f t="shared" ref="F34:F35" si="2">C34*D34</f>
        <v>683.19999999999993</v>
      </c>
      <c r="G34" s="38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</row>
    <row r="35" spans="1:250" ht="16.5">
      <c r="A35" s="44" t="s">
        <v>42</v>
      </c>
      <c r="B35" s="45"/>
      <c r="C35" s="5">
        <v>187</v>
      </c>
      <c r="D35" s="6">
        <v>12</v>
      </c>
      <c r="E35" s="6">
        <v>1</v>
      </c>
      <c r="F35" s="39">
        <f t="shared" si="2"/>
        <v>2244</v>
      </c>
      <c r="G35" s="38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</row>
    <row r="36" spans="1:250" s="1" customFormat="1" ht="16.5">
      <c r="A36" s="24" t="s">
        <v>43</v>
      </c>
      <c r="B36" s="25"/>
      <c r="C36" s="26"/>
      <c r="D36" s="27"/>
      <c r="E36" s="27"/>
      <c r="F36" s="28">
        <f>SUM(F37:F39)</f>
        <v>1990</v>
      </c>
      <c r="G36" s="35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</row>
    <row r="37" spans="1:250" s="1" customFormat="1" ht="16.5">
      <c r="A37" s="29" t="s">
        <v>53</v>
      </c>
      <c r="B37" s="29"/>
      <c r="C37" s="33">
        <v>1290</v>
      </c>
      <c r="D37" s="33">
        <v>1</v>
      </c>
      <c r="E37" s="6">
        <v>2</v>
      </c>
      <c r="F37" s="39">
        <f t="shared" ref="F37:F39" si="3">C37*D37</f>
        <v>1290</v>
      </c>
      <c r="G37" s="35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</row>
    <row r="38" spans="1:250" s="1" customFormat="1" ht="16.5">
      <c r="A38" s="30" t="s">
        <v>44</v>
      </c>
      <c r="B38" s="34"/>
      <c r="C38" s="33">
        <v>100</v>
      </c>
      <c r="D38" s="33">
        <v>3</v>
      </c>
      <c r="E38" s="6">
        <v>2</v>
      </c>
      <c r="F38" s="39">
        <f t="shared" si="3"/>
        <v>300</v>
      </c>
      <c r="G38" s="35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</row>
    <row r="39" spans="1:250" s="1" customFormat="1" ht="16.5">
      <c r="A39" s="30" t="s">
        <v>49</v>
      </c>
      <c r="B39" s="34"/>
      <c r="C39" s="33">
        <v>400</v>
      </c>
      <c r="D39" s="33">
        <v>1</v>
      </c>
      <c r="E39" s="6">
        <v>2</v>
      </c>
      <c r="F39" s="39">
        <f t="shared" si="3"/>
        <v>400</v>
      </c>
      <c r="G39" s="35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</row>
    <row r="40" spans="1:250">
      <c r="A40" s="40" t="s">
        <v>45</v>
      </c>
      <c r="B40" s="40"/>
      <c r="C40" s="40"/>
      <c r="D40" s="40"/>
      <c r="E40" s="40"/>
      <c r="F40" s="31">
        <f>SUM(F3+F17+F20+F25+F33+F36)</f>
        <v>70419.199999999997</v>
      </c>
      <c r="G40" s="35"/>
    </row>
    <row r="41" spans="1:250">
      <c r="A41" s="40" t="s">
        <v>46</v>
      </c>
      <c r="B41" s="40"/>
      <c r="C41" s="40"/>
      <c r="D41" s="40"/>
      <c r="E41" s="40"/>
      <c r="F41" s="32">
        <f>(F40-F36)*0.08</f>
        <v>5474.3360000000002</v>
      </c>
      <c r="G41" s="35"/>
    </row>
    <row r="42" spans="1:250">
      <c r="A42" s="40" t="s">
        <v>47</v>
      </c>
      <c r="B42" s="40"/>
      <c r="C42" s="40"/>
      <c r="D42" s="40"/>
      <c r="E42" s="40"/>
      <c r="F42" s="31">
        <f>(F40+F41)*0.06</f>
        <v>4553.6121599999997</v>
      </c>
      <c r="G42" s="35"/>
    </row>
    <row r="43" spans="1:250">
      <c r="A43" s="40" t="s">
        <v>48</v>
      </c>
      <c r="B43" s="40"/>
      <c r="C43" s="40"/>
      <c r="D43" s="40"/>
      <c r="E43" s="40"/>
      <c r="F43" s="31">
        <f>SUM(F40:F42)</f>
        <v>80447.148159999997</v>
      </c>
      <c r="G43" s="35"/>
    </row>
  </sheetData>
  <mergeCells count="21">
    <mergeCell ref="G1:G2"/>
    <mergeCell ref="E1:E2"/>
    <mergeCell ref="F1:F2"/>
    <mergeCell ref="A35:B35"/>
    <mergeCell ref="C1:C2"/>
    <mergeCell ref="D1:D2"/>
    <mergeCell ref="A3:B3"/>
    <mergeCell ref="A26:B26"/>
    <mergeCell ref="A27:B27"/>
    <mergeCell ref="A34:B34"/>
    <mergeCell ref="A1:B2"/>
    <mergeCell ref="B18:B19"/>
    <mergeCell ref="A22:A24"/>
    <mergeCell ref="A4:A7"/>
    <mergeCell ref="A12:A13"/>
    <mergeCell ref="A42:E42"/>
    <mergeCell ref="A43:E43"/>
    <mergeCell ref="A8:A11"/>
    <mergeCell ref="A14:A15"/>
    <mergeCell ref="A40:E40"/>
    <mergeCell ref="A41:E41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70" firstPageNumber="42949631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926产品秘赏</vt:lpstr>
    </vt:vector>
  </TitlesOfParts>
  <Company>Didatour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Lee</dc:creator>
  <cp:lastModifiedBy>Adimn</cp:lastModifiedBy>
  <cp:lastPrinted>2017-10-30T10:30:02Z</cp:lastPrinted>
  <dcterms:created xsi:type="dcterms:W3CDTF">2014-11-19T03:11:08Z</dcterms:created>
  <dcterms:modified xsi:type="dcterms:W3CDTF">2017-12-26T06:40:24Z</dcterms:modified>
</cp:coreProperties>
</file>