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codeName="ThisWorkbook" defaultThemeVersion="124226"/>
  <xr:revisionPtr revIDLastSave="0" documentId="8_{1C4AC7CC-EA75-414C-ABAB-2A8F83DF21C3}" xr6:coauthVersionLast="31" xr6:coauthVersionMax="31" xr10:uidLastSave="{00000000-0000-0000-0000-000000000000}"/>
  <bookViews>
    <workbookView xWindow="480" yWindow="270" windowWidth="8510" windowHeight="4380" xr2:uid="{00000000-000D-0000-FFFF-FFFF00000000}"/>
  </bookViews>
  <sheets>
    <sheet name="效果图方案1" sheetId="3" r:id="rId1"/>
  </sheets>
  <calcPr calcId="179017"/>
</workbook>
</file>

<file path=xl/calcChain.xml><?xml version="1.0" encoding="utf-8"?>
<calcChain xmlns="http://schemas.openxmlformats.org/spreadsheetml/2006/main">
  <c r="G62" i="3" l="1"/>
  <c r="G19" i="3"/>
  <c r="G23" i="3"/>
  <c r="G29" i="3"/>
  <c r="G21" i="3"/>
  <c r="G63" i="3"/>
  <c r="G64" i="3"/>
  <c r="G65" i="3"/>
  <c r="G66" i="3"/>
  <c r="G61" i="3"/>
  <c r="B67" i="3" s="1"/>
  <c r="G49" i="3"/>
  <c r="G50" i="3"/>
  <c r="G51" i="3"/>
  <c r="G52" i="3"/>
  <c r="G53" i="3"/>
  <c r="G54" i="3"/>
  <c r="G55" i="3"/>
  <c r="G56" i="3"/>
  <c r="G57" i="3"/>
  <c r="G58" i="3"/>
  <c r="G48" i="3"/>
  <c r="B59" i="3" s="1"/>
  <c r="G37" i="3"/>
  <c r="G38" i="3"/>
  <c r="G39" i="3"/>
  <c r="G40" i="3"/>
  <c r="G41" i="3"/>
  <c r="G42" i="3"/>
  <c r="G43" i="3"/>
  <c r="G44" i="3"/>
  <c r="G45" i="3"/>
  <c r="G36" i="3"/>
  <c r="B46" i="3" s="1"/>
  <c r="G28" i="3"/>
  <c r="G30" i="3"/>
  <c r="B34" i="3" s="1"/>
  <c r="G31" i="3"/>
  <c r="G32" i="3"/>
  <c r="G33" i="3"/>
  <c r="G27" i="3"/>
  <c r="G5" i="3"/>
  <c r="G6" i="3"/>
  <c r="G7" i="3"/>
  <c r="G8" i="3"/>
  <c r="B25" i="3" s="1"/>
  <c r="G9" i="3"/>
  <c r="G10" i="3"/>
  <c r="G11" i="3"/>
  <c r="G12" i="3"/>
  <c r="G13" i="3"/>
  <c r="G14" i="3"/>
  <c r="G15" i="3"/>
  <c r="G16" i="3"/>
  <c r="G17" i="3"/>
  <c r="G18" i="3"/>
  <c r="G20" i="3"/>
  <c r="G22" i="3"/>
  <c r="G24" i="3"/>
  <c r="G4" i="3"/>
  <c r="G35" i="3"/>
  <c r="G26" i="3"/>
  <c r="B70" i="3" l="1"/>
  <c r="B71" i="3" s="1"/>
  <c r="B72" i="3" s="1"/>
</calcChain>
</file>

<file path=xl/sharedStrings.xml><?xml version="1.0" encoding="utf-8"?>
<sst xmlns="http://schemas.openxmlformats.org/spreadsheetml/2006/main" count="169" uniqueCount="140">
  <si>
    <t>项目</t>
    <phoneticPr fontId="2" type="noConversion"/>
  </si>
  <si>
    <t>规格</t>
    <phoneticPr fontId="2" type="noConversion"/>
  </si>
  <si>
    <t>数量</t>
    <phoneticPr fontId="2" type="noConversion"/>
  </si>
  <si>
    <t>单位</t>
    <phoneticPr fontId="2" type="noConversion"/>
  </si>
  <si>
    <t>单价</t>
    <phoneticPr fontId="2" type="noConversion"/>
  </si>
  <si>
    <t>金额</t>
    <phoneticPr fontId="2" type="noConversion"/>
  </si>
  <si>
    <t>小计</t>
    <phoneticPr fontId="2" type="noConversion"/>
  </si>
  <si>
    <t>平米</t>
    <phoneticPr fontId="2" type="noConversion"/>
  </si>
  <si>
    <t>以上合计</t>
    <phoneticPr fontId="2" type="noConversion"/>
  </si>
  <si>
    <t>含税总计</t>
    <phoneticPr fontId="2" type="noConversion"/>
  </si>
  <si>
    <t>以上报价含人工费、制作费、税费及相关一切杂费</t>
    <phoneticPr fontId="2" type="noConversion"/>
  </si>
  <si>
    <t>延米</t>
    <phoneticPr fontId="2" type="noConversion"/>
  </si>
  <si>
    <t>人</t>
    <phoneticPr fontId="2" type="noConversion"/>
  </si>
  <si>
    <t>10*7m</t>
    <phoneticPr fontId="2" type="noConversion"/>
  </si>
  <si>
    <t>平米</t>
    <phoneticPr fontId="2" type="noConversion"/>
  </si>
  <si>
    <t>税费（6.7%）</t>
    <phoneticPr fontId="2" type="noConversion"/>
  </si>
  <si>
    <t>套</t>
    <phoneticPr fontId="2" type="noConversion"/>
  </si>
  <si>
    <t>P3LED大屏</t>
    <phoneticPr fontId="2" type="noConversion"/>
  </si>
  <si>
    <t>切换器</t>
    <phoneticPr fontId="2" type="noConversion"/>
  </si>
  <si>
    <t>台</t>
    <phoneticPr fontId="2" type="noConversion"/>
  </si>
  <si>
    <t>监视器</t>
    <phoneticPr fontId="2" type="noConversion"/>
  </si>
  <si>
    <t>周边线材</t>
    <phoneticPr fontId="2" type="noConversion"/>
  </si>
  <si>
    <t>小计</t>
    <phoneticPr fontId="2" type="noConversion"/>
  </si>
  <si>
    <t>个</t>
    <phoneticPr fontId="2" type="noConversion"/>
  </si>
  <si>
    <t>人工</t>
    <phoneticPr fontId="2" type="noConversion"/>
  </si>
  <si>
    <t>现场人工</t>
    <phoneticPr fontId="2" type="noConversion"/>
  </si>
  <si>
    <t>车费</t>
    <phoneticPr fontId="2" type="noConversion"/>
  </si>
  <si>
    <t>车次</t>
    <phoneticPr fontId="2" type="noConversion"/>
  </si>
  <si>
    <t>大屏设备</t>
    <phoneticPr fontId="2" type="noConversion"/>
  </si>
  <si>
    <t>灯光设备</t>
    <phoneticPr fontId="2" type="noConversion"/>
  </si>
  <si>
    <t>LED摇头染色灯</t>
    <phoneticPr fontId="2" type="noConversion"/>
  </si>
  <si>
    <t>TRUSS架</t>
    <phoneticPr fontId="2" type="noConversion"/>
  </si>
  <si>
    <t>230光束灯</t>
    <phoneticPr fontId="2" type="noConversion"/>
  </si>
  <si>
    <t>调光台</t>
    <phoneticPr fontId="2" type="noConversion"/>
  </si>
  <si>
    <t>硅箱</t>
    <phoneticPr fontId="2" type="noConversion"/>
  </si>
  <si>
    <t>灯光师</t>
    <phoneticPr fontId="2" type="noConversion"/>
  </si>
  <si>
    <t>米</t>
    <phoneticPr fontId="2" type="noConversion"/>
  </si>
  <si>
    <t>平米</t>
    <phoneticPr fontId="2" type="noConversion"/>
  </si>
  <si>
    <t>舞台踏步</t>
    <phoneticPr fontId="2" type="noConversion"/>
  </si>
  <si>
    <t>电脑灯</t>
    <phoneticPr fontId="2" type="noConversion"/>
  </si>
  <si>
    <t>台</t>
    <phoneticPr fontId="2" type="noConversion"/>
  </si>
  <si>
    <t>套</t>
    <phoneticPr fontId="2" type="noConversion"/>
  </si>
  <si>
    <t>搭建布置费用</t>
    <phoneticPr fontId="2" type="noConversion"/>
  </si>
  <si>
    <t>舞台LOGO斜坡</t>
    <phoneticPr fontId="2" type="noConversion"/>
  </si>
  <si>
    <t>延米</t>
    <phoneticPr fontId="2" type="noConversion"/>
  </si>
  <si>
    <t>舞台斜坡LOGO字</t>
    <phoneticPr fontId="2" type="noConversion"/>
  </si>
  <si>
    <t>个</t>
    <phoneticPr fontId="2" type="noConversion"/>
  </si>
  <si>
    <t>灯柱3米每根</t>
    <phoneticPr fontId="2" type="noConversion"/>
  </si>
  <si>
    <t>签到处LED屏</t>
    <phoneticPr fontId="2" type="noConversion"/>
  </si>
  <si>
    <t>LOGO灯片</t>
    <phoneticPr fontId="2" type="noConversion"/>
  </si>
  <si>
    <t>个</t>
    <phoneticPr fontId="2" type="noConversion"/>
  </si>
  <si>
    <t>最终优惠价</t>
    <phoneticPr fontId="2" type="noConversion"/>
  </si>
  <si>
    <t>北京康辉会展360活动搭建预算（横搭台）</t>
    <phoneticPr fontId="2" type="noConversion"/>
  </si>
  <si>
    <t>PVC泡沫字</t>
    <phoneticPr fontId="2" type="noConversion"/>
  </si>
  <si>
    <t>大屏人员</t>
    <phoneticPr fontId="2" type="noConversion"/>
  </si>
  <si>
    <t>人</t>
    <phoneticPr fontId="2" type="noConversion"/>
  </si>
  <si>
    <t>小计</t>
    <phoneticPr fontId="2" type="noConversion"/>
  </si>
  <si>
    <t>车次</t>
    <phoneticPr fontId="2" type="noConversion"/>
  </si>
  <si>
    <t>舞台地毯</t>
    <phoneticPr fontId="2" type="noConversion"/>
  </si>
  <si>
    <t>音响部分</t>
  </si>
  <si>
    <t>音箱（主扩）</t>
  </si>
  <si>
    <t>个</t>
  </si>
  <si>
    <t>音箱（低音）</t>
  </si>
  <si>
    <t>音箱（主扩2）</t>
  </si>
  <si>
    <t>音箱（反听）</t>
  </si>
  <si>
    <t>音箱（中置）</t>
  </si>
  <si>
    <t>双10限</t>
  </si>
  <si>
    <t>调音台</t>
  </si>
  <si>
    <t>台</t>
  </si>
  <si>
    <t>无线手持话筒</t>
  </si>
  <si>
    <t>无线头戴</t>
  </si>
  <si>
    <t>Sennheiser 300</t>
  </si>
  <si>
    <t>线材</t>
  </si>
  <si>
    <t>Cables &amp; Accessories</t>
  </si>
  <si>
    <t>套</t>
  </si>
  <si>
    <t>音响师</t>
  </si>
  <si>
    <t>人</t>
  </si>
  <si>
    <t>运输</t>
  </si>
  <si>
    <t>车次</t>
  </si>
  <si>
    <t>小计</t>
  </si>
  <si>
    <t>签到抽奖软件</t>
    <phoneticPr fontId="2" type="noConversion"/>
  </si>
  <si>
    <t>4米长</t>
    <phoneticPr fontId="2" type="noConversion"/>
  </si>
  <si>
    <t>IPAD及Pencil</t>
    <phoneticPr fontId="2" type="noConversion"/>
  </si>
  <si>
    <t>套</t>
    <phoneticPr fontId="2" type="noConversion"/>
  </si>
  <si>
    <t>台</t>
    <phoneticPr fontId="2" type="noConversion"/>
  </si>
  <si>
    <t>翻页笔</t>
    <phoneticPr fontId="2" type="noConversion"/>
  </si>
  <si>
    <t>个</t>
    <phoneticPr fontId="2" type="noConversion"/>
  </si>
  <si>
    <t>双面UV喷绘（含安装）</t>
    <phoneticPr fontId="2" type="noConversion"/>
  </si>
  <si>
    <t>16*5（长毛拉绒展毯）</t>
    <phoneticPr fontId="2" type="noConversion"/>
  </si>
  <si>
    <t>平米</t>
    <phoneticPr fontId="2" type="noConversion"/>
  </si>
  <si>
    <t>一楼大厅地贴</t>
    <phoneticPr fontId="2" type="noConversion"/>
  </si>
  <si>
    <t>立式展示牌</t>
    <phoneticPr fontId="2" type="noConversion"/>
  </si>
  <si>
    <t>100*200cm（含画面安装）</t>
    <phoneticPr fontId="2" type="noConversion"/>
  </si>
  <si>
    <t>注水刀旗</t>
    <phoneticPr fontId="2" type="noConversion"/>
  </si>
  <si>
    <t>线材</t>
    <phoneticPr fontId="2" type="noConversion"/>
  </si>
  <si>
    <t>套</t>
    <phoneticPr fontId="2" type="noConversion"/>
  </si>
  <si>
    <t>舞台</t>
    <phoneticPr fontId="2" type="noConversion"/>
  </si>
  <si>
    <t>14*4.5*0.4m</t>
    <phoneticPr fontId="2" type="noConversion"/>
  </si>
  <si>
    <t>可移除3M地贴覆地贴专用膜（含安装）6*3.5m</t>
    <phoneticPr fontId="2" type="noConversion"/>
  </si>
  <si>
    <t>天数</t>
    <phoneticPr fontId="2" type="noConversion"/>
  </si>
  <si>
    <t>物料制作</t>
    <phoneticPr fontId="2" type="noConversion"/>
  </si>
  <si>
    <t>易拉宝</t>
    <phoneticPr fontId="2" type="noConversion"/>
  </si>
  <si>
    <t>铝合金材质</t>
    <phoneticPr fontId="2" type="noConversion"/>
  </si>
  <si>
    <t>桌立牌</t>
    <phoneticPr fontId="2" type="noConversion"/>
  </si>
  <si>
    <t>人名卡</t>
    <phoneticPr fontId="2" type="noConversion"/>
  </si>
  <si>
    <t>亚克力平板雕刻</t>
    <phoneticPr fontId="2" type="noConversion"/>
  </si>
  <si>
    <t>主持人手卡</t>
    <phoneticPr fontId="2" type="noConversion"/>
  </si>
  <si>
    <t>话筒LOGO板</t>
    <phoneticPr fontId="2" type="noConversion"/>
  </si>
  <si>
    <t>个</t>
    <phoneticPr fontId="2" type="noConversion"/>
  </si>
  <si>
    <t>300克珠光纸</t>
    <phoneticPr fontId="2" type="noConversion"/>
  </si>
  <si>
    <t>大厅LED封板</t>
    <phoneticPr fontId="2" type="noConversion"/>
  </si>
  <si>
    <t>5*2.5m桁架广告布</t>
    <phoneticPr fontId="2" type="noConversion"/>
  </si>
  <si>
    <t>平米</t>
    <phoneticPr fontId="2" type="noConversion"/>
  </si>
  <si>
    <t>IBM T430</t>
    <phoneticPr fontId="2" type="noConversion"/>
  </si>
  <si>
    <t>提词器</t>
    <phoneticPr fontId="2" type="noConversion"/>
  </si>
  <si>
    <t>个</t>
    <phoneticPr fontId="2" type="noConversion"/>
  </si>
  <si>
    <t>P3高清，4*2.5m（易世达P3高清LED屏）</t>
    <phoneticPr fontId="2" type="noConversion"/>
  </si>
  <si>
    <t>迈普590</t>
    <phoneticPr fontId="2" type="noConversion"/>
  </si>
  <si>
    <t>12*2.5m（易世达P3高清LED屏）</t>
    <phoneticPr fontId="2" type="noConversion"/>
  </si>
  <si>
    <t>三星液晶监视器</t>
    <phoneticPr fontId="2" type="noConversion"/>
  </si>
  <si>
    <t>珠江尊能2000</t>
    <phoneticPr fontId="2" type="noConversion"/>
  </si>
  <si>
    <t>珠江全能250（spot）</t>
    <phoneticPr fontId="2" type="noConversion"/>
  </si>
  <si>
    <t>珠江钻石LED灯</t>
    <phoneticPr fontId="2" type="noConversion"/>
  </si>
  <si>
    <t>声扬MH118</t>
    <phoneticPr fontId="2" type="noConversion"/>
  </si>
  <si>
    <t>声扬LA118S双15限</t>
    <phoneticPr fontId="2" type="noConversion"/>
  </si>
  <si>
    <t>声扬双18限</t>
    <phoneticPr fontId="2" type="noConversion"/>
  </si>
  <si>
    <t>声扬双10限</t>
    <rPh sb="0" eb="1">
      <t>shuang</t>
    </rPh>
    <phoneticPr fontId="2" type="noConversion"/>
  </si>
  <si>
    <t>艾伦赫赛数字调音台</t>
    <rPh sb="0" eb="1">
      <t>shu z</t>
    </rPh>
    <phoneticPr fontId="2" type="noConversion"/>
  </si>
  <si>
    <t>MAR专业调光台</t>
    <phoneticPr fontId="2" type="noConversion"/>
  </si>
  <si>
    <t>液晶监视器</t>
    <phoneticPr fontId="2" type="noConversion"/>
  </si>
  <si>
    <t>55寸</t>
    <phoneticPr fontId="2" type="noConversion"/>
  </si>
  <si>
    <t>迈普V4</t>
    <phoneticPr fontId="2" type="noConversion"/>
  </si>
  <si>
    <t>服务器</t>
    <phoneticPr fontId="2" type="noConversion"/>
  </si>
  <si>
    <t>S3服务器</t>
    <phoneticPr fontId="2" type="noConversion"/>
  </si>
  <si>
    <t>台</t>
    <phoneticPr fontId="2" type="noConversion"/>
  </si>
  <si>
    <t>现场兼职</t>
    <phoneticPr fontId="2" type="noConversion"/>
  </si>
  <si>
    <t>人</t>
    <phoneticPr fontId="2" type="noConversion"/>
  </si>
  <si>
    <t>苹果笔记本</t>
    <phoneticPr fontId="2" type="noConversion"/>
  </si>
  <si>
    <t>MacBook Pro 15寸</t>
    <phoneticPr fontId="2" type="noConversion"/>
  </si>
  <si>
    <t>不干胶礼品帖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</si>
</sst>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&quot;￥&quot;* #,##0.00_ ;_ &quot;￥&quot;* \-#,##0.00_ ;_ &quot;￥&quot;* &quot;-&quot;??_ ;_ @_ "/>
    <numFmt numFmtId="177" formatCode="0.00_ "/>
    <numFmt numFmtId="178" formatCode="0_ "/>
  </numFmts>
  <fonts count="12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6"/>
      <name val="微软雅黑"/>
      <family val="2"/>
      <charset val="134"/>
    </font>
    <font>
      <sz val="24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Tahoma"/>
      <family val="2"/>
      <charset val="134"/>
    </font>
    <font>
      <sz val="10"/>
      <name val="Helv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6" fontId="1" fillId="0" borderId="0" applyFont="0" applyFill="0" applyBorder="0" applyAlignment="0" applyProtection="0"/>
    <xf numFmtId="0" fontId="10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</cellStyleXfs>
  <cellXfs count="40">
    <xf numFmtId="0" fontId="0" fillId="0" borderId="0" xfId="0"/>
    <xf numFmtId="0" fontId="4" fillId="2" borderId="2" xfId="0" applyFont="1" applyFill="1" applyBorder="1" applyAlignment="1">
      <alignment horizontal="center"/>
    </xf>
    <xf numFmtId="177" fontId="4" fillId="2" borderId="3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77" fontId="3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78" fontId="4" fillId="0" borderId="1" xfId="0" applyNumberFormat="1" applyFont="1" applyBorder="1" applyAlignment="1">
      <alignment horizontal="center"/>
    </xf>
    <xf numFmtId="178" fontId="4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78" fontId="7" fillId="0" borderId="1" xfId="0" applyNumberFormat="1" applyFont="1" applyBorder="1" applyAlignment="1">
      <alignment horizontal="center"/>
    </xf>
    <xf numFmtId="178" fontId="7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6">
    <cellStyle name="常规" xfId="0" builtinId="0"/>
    <cellStyle name="常规 2" xfId="3" xr:uid="{00000000-0005-0000-0000-000001000000}"/>
    <cellStyle name="常规 3" xfId="2" xr:uid="{00000000-0005-0000-0000-000002000000}"/>
    <cellStyle name="常规 4" xfId="5" xr:uid="{00000000-0005-0000-0000-000003000000}"/>
    <cellStyle name="货币" xfId="1" builtinId="4"/>
    <cellStyle name="样式 1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G90"/>
  <sheetViews>
    <sheetView tabSelected="1" topLeftCell="A67" workbookViewId="0">
      <selection activeCell="C79" sqref="C79"/>
    </sheetView>
  </sheetViews>
  <sheetFormatPr defaultColWidth="9" defaultRowHeight="16.5" x14ac:dyDescent="0.4"/>
  <cols>
    <col min="1" max="1" width="30.83203125" style="11" customWidth="1"/>
    <col min="2" max="2" width="43.5" style="11" customWidth="1"/>
    <col min="3" max="3" width="9.75" style="11" customWidth="1"/>
    <col min="4" max="4" width="9" style="11"/>
    <col min="5" max="5" width="9" style="19"/>
    <col min="6" max="6" width="14.25" style="11" customWidth="1"/>
    <col min="7" max="7" width="19.25" style="13" customWidth="1"/>
    <col min="8" max="16384" width="9" style="11"/>
  </cols>
  <sheetData>
    <row r="1" spans="1:7" ht="32.5" x14ac:dyDescent="0.75">
      <c r="A1" s="26" t="s">
        <v>52</v>
      </c>
      <c r="B1" s="27"/>
      <c r="C1" s="27"/>
      <c r="D1" s="27"/>
      <c r="E1" s="27"/>
      <c r="F1" s="27"/>
      <c r="G1" s="28"/>
    </row>
    <row r="2" spans="1:7" x14ac:dyDescent="0.4">
      <c r="A2" s="1" t="s">
        <v>0</v>
      </c>
      <c r="B2" s="10" t="s">
        <v>1</v>
      </c>
      <c r="C2" s="10" t="s">
        <v>2</v>
      </c>
      <c r="D2" s="10" t="s">
        <v>3</v>
      </c>
      <c r="E2" s="10" t="s">
        <v>99</v>
      </c>
      <c r="F2" s="10" t="s">
        <v>4</v>
      </c>
      <c r="G2" s="2" t="s">
        <v>5</v>
      </c>
    </row>
    <row r="3" spans="1:7" ht="27" customHeight="1" x14ac:dyDescent="0.55000000000000004">
      <c r="A3" s="21" t="s">
        <v>42</v>
      </c>
      <c r="B3" s="22"/>
      <c r="C3" s="22"/>
      <c r="D3" s="22"/>
      <c r="E3" s="22"/>
      <c r="F3" s="22"/>
      <c r="G3" s="23"/>
    </row>
    <row r="4" spans="1:7" ht="26.25" customHeight="1" x14ac:dyDescent="0.4">
      <c r="A4" s="3" t="s">
        <v>48</v>
      </c>
      <c r="B4" s="17" t="s">
        <v>116</v>
      </c>
      <c r="C4" s="8">
        <v>10</v>
      </c>
      <c r="D4" s="8" t="s">
        <v>7</v>
      </c>
      <c r="E4" s="17">
        <v>1</v>
      </c>
      <c r="F4" s="9">
        <v>280</v>
      </c>
      <c r="G4" s="4">
        <f>F4*E4*C4</f>
        <v>2800</v>
      </c>
    </row>
    <row r="5" spans="1:7" ht="25.5" customHeight="1" x14ac:dyDescent="0.4">
      <c r="A5" s="3" t="s">
        <v>18</v>
      </c>
      <c r="B5" s="17" t="s">
        <v>117</v>
      </c>
      <c r="C5" s="8">
        <v>1</v>
      </c>
      <c r="D5" s="8" t="s">
        <v>19</v>
      </c>
      <c r="E5" s="17">
        <v>1</v>
      </c>
      <c r="F5" s="9">
        <v>1000</v>
      </c>
      <c r="G5" s="15">
        <f t="shared" ref="G5:G24" si="0">F5*E5*C5</f>
        <v>1000</v>
      </c>
    </row>
    <row r="6" spans="1:7" ht="24" customHeight="1" x14ac:dyDescent="0.4">
      <c r="A6" s="3" t="s">
        <v>20</v>
      </c>
      <c r="B6" s="17" t="s">
        <v>129</v>
      </c>
      <c r="C6" s="8">
        <v>1</v>
      </c>
      <c r="D6" s="8" t="s">
        <v>40</v>
      </c>
      <c r="E6" s="17">
        <v>1</v>
      </c>
      <c r="F6" s="9">
        <v>800</v>
      </c>
      <c r="G6" s="15">
        <f t="shared" si="0"/>
        <v>800</v>
      </c>
    </row>
    <row r="7" spans="1:7" s="19" customFormat="1" ht="24" customHeight="1" x14ac:dyDescent="0.4">
      <c r="A7" s="14" t="s">
        <v>110</v>
      </c>
      <c r="B7" s="17" t="s">
        <v>111</v>
      </c>
      <c r="C7" s="17">
        <v>12.5</v>
      </c>
      <c r="D7" s="17" t="s">
        <v>112</v>
      </c>
      <c r="E7" s="17">
        <v>1</v>
      </c>
      <c r="F7" s="18">
        <v>100</v>
      </c>
      <c r="G7" s="15">
        <f t="shared" si="0"/>
        <v>1250</v>
      </c>
    </row>
    <row r="8" spans="1:7" ht="25.5" customHeight="1" x14ac:dyDescent="0.4">
      <c r="A8" s="14" t="s">
        <v>80</v>
      </c>
      <c r="B8" s="8"/>
      <c r="C8" s="8">
        <v>1</v>
      </c>
      <c r="D8" s="8" t="s">
        <v>41</v>
      </c>
      <c r="E8" s="17">
        <v>1</v>
      </c>
      <c r="F8" s="9">
        <v>4500</v>
      </c>
      <c r="G8" s="15">
        <f t="shared" si="0"/>
        <v>4500</v>
      </c>
    </row>
    <row r="9" spans="1:7" s="12" customFormat="1" ht="25.5" customHeight="1" x14ac:dyDescent="0.4">
      <c r="A9" s="14" t="s">
        <v>90</v>
      </c>
      <c r="B9" s="17" t="s">
        <v>98</v>
      </c>
      <c r="C9" s="17">
        <v>21</v>
      </c>
      <c r="D9" s="17" t="s">
        <v>89</v>
      </c>
      <c r="E9" s="17">
        <v>1</v>
      </c>
      <c r="F9" s="18">
        <v>200</v>
      </c>
      <c r="G9" s="15">
        <f t="shared" si="0"/>
        <v>4200</v>
      </c>
    </row>
    <row r="10" spans="1:7" s="12" customFormat="1" ht="25.5" customHeight="1" x14ac:dyDescent="0.4">
      <c r="A10" s="14" t="s">
        <v>96</v>
      </c>
      <c r="B10" s="17" t="s">
        <v>97</v>
      </c>
      <c r="C10" s="17">
        <v>63</v>
      </c>
      <c r="D10" s="17" t="s">
        <v>89</v>
      </c>
      <c r="E10" s="17">
        <v>1</v>
      </c>
      <c r="F10" s="18">
        <v>100</v>
      </c>
      <c r="G10" s="15">
        <f t="shared" si="0"/>
        <v>6300</v>
      </c>
    </row>
    <row r="11" spans="1:7" ht="25.5" customHeight="1" x14ac:dyDescent="0.4">
      <c r="A11" s="3" t="s">
        <v>58</v>
      </c>
      <c r="B11" s="17" t="s">
        <v>88</v>
      </c>
      <c r="C11" s="8">
        <v>90</v>
      </c>
      <c r="D11" s="8" t="s">
        <v>37</v>
      </c>
      <c r="E11" s="17">
        <v>1</v>
      </c>
      <c r="F11" s="9">
        <v>20</v>
      </c>
      <c r="G11" s="15">
        <f t="shared" si="0"/>
        <v>1800</v>
      </c>
    </row>
    <row r="12" spans="1:7" ht="25.5" customHeight="1" x14ac:dyDescent="0.4">
      <c r="A12" s="3" t="s">
        <v>38</v>
      </c>
      <c r="B12" s="8"/>
      <c r="C12" s="8">
        <v>14</v>
      </c>
      <c r="D12" s="8" t="s">
        <v>11</v>
      </c>
      <c r="E12" s="17">
        <v>1</v>
      </c>
      <c r="F12" s="9">
        <v>200</v>
      </c>
      <c r="G12" s="15">
        <f t="shared" si="0"/>
        <v>2800</v>
      </c>
    </row>
    <row r="13" spans="1:7" ht="25.5" customHeight="1" x14ac:dyDescent="0.4">
      <c r="A13" s="3" t="s">
        <v>43</v>
      </c>
      <c r="B13" s="17" t="s">
        <v>81</v>
      </c>
      <c r="C13" s="8">
        <v>4</v>
      </c>
      <c r="D13" s="8" t="s">
        <v>44</v>
      </c>
      <c r="E13" s="17">
        <v>1</v>
      </c>
      <c r="F13" s="9">
        <v>500</v>
      </c>
      <c r="G13" s="15">
        <f t="shared" si="0"/>
        <v>2000</v>
      </c>
    </row>
    <row r="14" spans="1:7" ht="25.5" customHeight="1" x14ac:dyDescent="0.4">
      <c r="A14" s="3" t="s">
        <v>45</v>
      </c>
      <c r="B14" s="8" t="s">
        <v>53</v>
      </c>
      <c r="C14" s="8">
        <v>6</v>
      </c>
      <c r="D14" s="8" t="s">
        <v>46</v>
      </c>
      <c r="E14" s="17">
        <v>1</v>
      </c>
      <c r="F14" s="9">
        <v>400</v>
      </c>
      <c r="G14" s="15">
        <f t="shared" si="0"/>
        <v>2400</v>
      </c>
    </row>
    <row r="15" spans="1:7" s="19" customFormat="1" ht="25.5" customHeight="1" x14ac:dyDescent="0.4">
      <c r="A15" s="14" t="s">
        <v>93</v>
      </c>
      <c r="B15" s="17" t="s">
        <v>87</v>
      </c>
      <c r="C15" s="17">
        <v>10</v>
      </c>
      <c r="D15" s="17" t="s">
        <v>46</v>
      </c>
      <c r="E15" s="17">
        <v>1</v>
      </c>
      <c r="F15" s="18">
        <v>240</v>
      </c>
      <c r="G15" s="15">
        <f t="shared" si="0"/>
        <v>2400</v>
      </c>
    </row>
    <row r="16" spans="1:7" s="19" customFormat="1" ht="25.5" customHeight="1" x14ac:dyDescent="0.4">
      <c r="A16" s="14" t="s">
        <v>91</v>
      </c>
      <c r="B16" s="17" t="s">
        <v>92</v>
      </c>
      <c r="C16" s="17">
        <v>2</v>
      </c>
      <c r="D16" s="17" t="s">
        <v>86</v>
      </c>
      <c r="E16" s="17">
        <v>1</v>
      </c>
      <c r="F16" s="18">
        <v>0</v>
      </c>
      <c r="G16" s="15">
        <f t="shared" si="0"/>
        <v>0</v>
      </c>
    </row>
    <row r="17" spans="1:7" s="19" customFormat="1" ht="25.5" customHeight="1" x14ac:dyDescent="0.4">
      <c r="A17" s="14" t="s">
        <v>113</v>
      </c>
      <c r="B17" s="17"/>
      <c r="C17" s="17">
        <v>2</v>
      </c>
      <c r="D17" s="17" t="s">
        <v>84</v>
      </c>
      <c r="E17" s="17">
        <v>2</v>
      </c>
      <c r="F17" s="18">
        <v>300</v>
      </c>
      <c r="G17" s="15">
        <f t="shared" si="0"/>
        <v>1200</v>
      </c>
    </row>
    <row r="18" spans="1:7" s="19" customFormat="1" ht="25.5" customHeight="1" x14ac:dyDescent="0.4">
      <c r="A18" s="14" t="s">
        <v>82</v>
      </c>
      <c r="B18" s="17"/>
      <c r="C18" s="17">
        <v>3</v>
      </c>
      <c r="D18" s="17" t="s">
        <v>83</v>
      </c>
      <c r="E18" s="17">
        <v>2</v>
      </c>
      <c r="F18" s="18">
        <v>650</v>
      </c>
      <c r="G18" s="15">
        <f t="shared" si="0"/>
        <v>3900</v>
      </c>
    </row>
    <row r="19" spans="1:7" s="19" customFormat="1" ht="25.5" customHeight="1" x14ac:dyDescent="0.4">
      <c r="A19" s="14" t="s">
        <v>137</v>
      </c>
      <c r="B19" s="17" t="s">
        <v>138</v>
      </c>
      <c r="C19" s="17">
        <v>2</v>
      </c>
      <c r="D19" s="17" t="s">
        <v>134</v>
      </c>
      <c r="E19" s="17">
        <v>1</v>
      </c>
      <c r="F19" s="18">
        <v>500</v>
      </c>
      <c r="G19" s="15">
        <f t="shared" si="0"/>
        <v>1000</v>
      </c>
    </row>
    <row r="20" spans="1:7" s="19" customFormat="1" ht="25.5" customHeight="1" x14ac:dyDescent="0.4">
      <c r="A20" s="14" t="s">
        <v>85</v>
      </c>
      <c r="B20" s="17"/>
      <c r="C20" s="17">
        <v>2</v>
      </c>
      <c r="D20" s="17" t="s">
        <v>86</v>
      </c>
      <c r="E20" s="17">
        <v>2</v>
      </c>
      <c r="F20" s="18">
        <v>200</v>
      </c>
      <c r="G20" s="15">
        <f t="shared" si="0"/>
        <v>800</v>
      </c>
    </row>
    <row r="21" spans="1:7" s="19" customFormat="1" ht="25.5" customHeight="1" x14ac:dyDescent="0.4">
      <c r="A21" s="14" t="s">
        <v>114</v>
      </c>
      <c r="B21" s="17" t="s">
        <v>130</v>
      </c>
      <c r="C21" s="17">
        <v>2</v>
      </c>
      <c r="D21" s="17" t="s">
        <v>115</v>
      </c>
      <c r="E21" s="17">
        <v>1</v>
      </c>
      <c r="F21" s="18">
        <v>800</v>
      </c>
      <c r="G21" s="15">
        <f t="shared" si="0"/>
        <v>1600</v>
      </c>
    </row>
    <row r="22" spans="1:7" ht="19.5" customHeight="1" x14ac:dyDescent="0.4">
      <c r="A22" s="3" t="s">
        <v>24</v>
      </c>
      <c r="B22" s="8" t="s">
        <v>25</v>
      </c>
      <c r="C22" s="8">
        <v>10</v>
      </c>
      <c r="D22" s="8" t="s">
        <v>12</v>
      </c>
      <c r="E22" s="17">
        <v>1</v>
      </c>
      <c r="F22" s="9">
        <v>300</v>
      </c>
      <c r="G22" s="15">
        <f t="shared" si="0"/>
        <v>3000</v>
      </c>
    </row>
    <row r="23" spans="1:7" s="19" customFormat="1" ht="19.5" customHeight="1" x14ac:dyDescent="0.4">
      <c r="A23" s="14" t="s">
        <v>135</v>
      </c>
      <c r="B23" s="17"/>
      <c r="C23" s="17">
        <v>2</v>
      </c>
      <c r="D23" s="17" t="s">
        <v>136</v>
      </c>
      <c r="E23" s="17">
        <v>1</v>
      </c>
      <c r="F23" s="18">
        <v>300</v>
      </c>
      <c r="G23" s="15">
        <f t="shared" si="0"/>
        <v>600</v>
      </c>
    </row>
    <row r="24" spans="1:7" ht="22.5" customHeight="1" x14ac:dyDescent="0.4">
      <c r="A24" s="3" t="s">
        <v>26</v>
      </c>
      <c r="B24" s="8"/>
      <c r="C24" s="8">
        <v>6</v>
      </c>
      <c r="D24" s="8" t="s">
        <v>27</v>
      </c>
      <c r="E24" s="17">
        <v>1</v>
      </c>
      <c r="F24" s="9">
        <v>600</v>
      </c>
      <c r="G24" s="15">
        <f t="shared" si="0"/>
        <v>3600</v>
      </c>
    </row>
    <row r="25" spans="1:7" ht="21" customHeight="1" x14ac:dyDescent="0.4">
      <c r="A25" s="5" t="s">
        <v>22</v>
      </c>
      <c r="B25" s="24">
        <f>SUM(G4:G24)</f>
        <v>47950</v>
      </c>
      <c r="C25" s="24"/>
      <c r="D25" s="24"/>
      <c r="E25" s="24"/>
      <c r="F25" s="24"/>
      <c r="G25" s="25"/>
    </row>
    <row r="26" spans="1:7" ht="21" customHeight="1" x14ac:dyDescent="0.55000000000000004">
      <c r="A26" s="21" t="s">
        <v>28</v>
      </c>
      <c r="B26" s="22" t="s">
        <v>13</v>
      </c>
      <c r="C26" s="22">
        <v>70</v>
      </c>
      <c r="D26" s="22" t="s">
        <v>7</v>
      </c>
      <c r="E26" s="22"/>
      <c r="F26" s="22">
        <v>15</v>
      </c>
      <c r="G26" s="23">
        <f t="shared" ref="G26:G35" si="1">F26*C26</f>
        <v>1050</v>
      </c>
    </row>
    <row r="27" spans="1:7" ht="21" customHeight="1" x14ac:dyDescent="0.4">
      <c r="A27" s="3" t="s">
        <v>17</v>
      </c>
      <c r="B27" s="17" t="s">
        <v>118</v>
      </c>
      <c r="C27" s="8">
        <v>30</v>
      </c>
      <c r="D27" s="8" t="s">
        <v>14</v>
      </c>
      <c r="E27" s="17">
        <v>1</v>
      </c>
      <c r="F27" s="9">
        <v>280</v>
      </c>
      <c r="G27" s="4">
        <f>F27*E27*C27</f>
        <v>8400</v>
      </c>
    </row>
    <row r="28" spans="1:7" ht="21" customHeight="1" x14ac:dyDescent="0.4">
      <c r="A28" s="3" t="s">
        <v>18</v>
      </c>
      <c r="B28" s="17" t="s">
        <v>131</v>
      </c>
      <c r="C28" s="8">
        <v>1</v>
      </c>
      <c r="D28" s="8" t="s">
        <v>19</v>
      </c>
      <c r="E28" s="17">
        <v>1</v>
      </c>
      <c r="F28" s="9">
        <v>1000</v>
      </c>
      <c r="G28" s="15">
        <f t="shared" ref="G28:G33" si="2">F28*E28*C28</f>
        <v>1000</v>
      </c>
    </row>
    <row r="29" spans="1:7" s="19" customFormat="1" ht="21" customHeight="1" x14ac:dyDescent="0.4">
      <c r="A29" s="14" t="s">
        <v>132</v>
      </c>
      <c r="B29" s="17" t="s">
        <v>133</v>
      </c>
      <c r="C29" s="17">
        <v>1</v>
      </c>
      <c r="D29" s="17" t="s">
        <v>134</v>
      </c>
      <c r="E29" s="17">
        <v>1</v>
      </c>
      <c r="F29" s="18">
        <v>3500</v>
      </c>
      <c r="G29" s="15">
        <f t="shared" si="2"/>
        <v>3500</v>
      </c>
    </row>
    <row r="30" spans="1:7" ht="19.5" customHeight="1" x14ac:dyDescent="0.4">
      <c r="A30" s="3" t="s">
        <v>20</v>
      </c>
      <c r="B30" s="17" t="s">
        <v>119</v>
      </c>
      <c r="C30" s="8">
        <v>1</v>
      </c>
      <c r="D30" s="8" t="s">
        <v>19</v>
      </c>
      <c r="E30" s="17">
        <v>1</v>
      </c>
      <c r="F30" s="9">
        <v>800</v>
      </c>
      <c r="G30" s="15">
        <f t="shared" si="2"/>
        <v>800</v>
      </c>
    </row>
    <row r="31" spans="1:7" ht="22.5" customHeight="1" x14ac:dyDescent="0.4">
      <c r="A31" s="3" t="s">
        <v>21</v>
      </c>
      <c r="B31" s="8"/>
      <c r="C31" s="8">
        <v>1</v>
      </c>
      <c r="D31" s="8" t="s">
        <v>16</v>
      </c>
      <c r="E31" s="17">
        <v>1</v>
      </c>
      <c r="F31" s="9">
        <v>1000</v>
      </c>
      <c r="G31" s="15">
        <f t="shared" si="2"/>
        <v>1000</v>
      </c>
    </row>
    <row r="32" spans="1:7" ht="22.5" customHeight="1" x14ac:dyDescent="0.4">
      <c r="A32" s="3" t="s">
        <v>54</v>
      </c>
      <c r="B32" s="8"/>
      <c r="C32" s="8">
        <v>2</v>
      </c>
      <c r="D32" s="8" t="s">
        <v>55</v>
      </c>
      <c r="E32" s="17">
        <v>1</v>
      </c>
      <c r="F32" s="9">
        <v>500</v>
      </c>
      <c r="G32" s="15">
        <f t="shared" si="2"/>
        <v>1000</v>
      </c>
    </row>
    <row r="33" spans="1:7" ht="22.5" customHeight="1" x14ac:dyDescent="0.4">
      <c r="A33" s="3" t="s">
        <v>26</v>
      </c>
      <c r="B33" s="8"/>
      <c r="C33" s="8">
        <v>2</v>
      </c>
      <c r="D33" s="8" t="s">
        <v>57</v>
      </c>
      <c r="E33" s="17">
        <v>1</v>
      </c>
      <c r="F33" s="9">
        <v>500</v>
      </c>
      <c r="G33" s="15">
        <f t="shared" si="2"/>
        <v>1000</v>
      </c>
    </row>
    <row r="34" spans="1:7" ht="24" customHeight="1" x14ac:dyDescent="0.4">
      <c r="A34" s="7" t="s">
        <v>56</v>
      </c>
      <c r="B34" s="24">
        <f>SUM(G27:G33)</f>
        <v>16700</v>
      </c>
      <c r="C34" s="24"/>
      <c r="D34" s="24"/>
      <c r="E34" s="24"/>
      <c r="F34" s="24"/>
      <c r="G34" s="25"/>
    </row>
    <row r="35" spans="1:7" ht="24" customHeight="1" x14ac:dyDescent="0.55000000000000004">
      <c r="A35" s="21" t="s">
        <v>29</v>
      </c>
      <c r="B35" s="22"/>
      <c r="C35" s="22"/>
      <c r="D35" s="22"/>
      <c r="E35" s="22"/>
      <c r="F35" s="22"/>
      <c r="G35" s="23">
        <f t="shared" si="1"/>
        <v>0</v>
      </c>
    </row>
    <row r="36" spans="1:7" ht="24" customHeight="1" x14ac:dyDescent="0.4">
      <c r="A36" s="3" t="s">
        <v>31</v>
      </c>
      <c r="B36" s="17" t="s">
        <v>47</v>
      </c>
      <c r="C36" s="8">
        <v>54</v>
      </c>
      <c r="D36" s="8" t="s">
        <v>36</v>
      </c>
      <c r="E36" s="17">
        <v>1</v>
      </c>
      <c r="F36" s="9">
        <v>100</v>
      </c>
      <c r="G36" s="4">
        <f>F36*E36*C36</f>
        <v>5400</v>
      </c>
    </row>
    <row r="37" spans="1:7" ht="24" customHeight="1" x14ac:dyDescent="0.4">
      <c r="A37" s="3" t="s">
        <v>30</v>
      </c>
      <c r="B37" s="17" t="s">
        <v>122</v>
      </c>
      <c r="C37" s="8">
        <v>12</v>
      </c>
      <c r="D37" s="8" t="s">
        <v>23</v>
      </c>
      <c r="E37" s="17">
        <v>1</v>
      </c>
      <c r="F37" s="9">
        <v>400</v>
      </c>
      <c r="G37" s="15">
        <f t="shared" ref="G37:G45" si="3">F37*E37*C37</f>
        <v>4800</v>
      </c>
    </row>
    <row r="38" spans="1:7" ht="24" customHeight="1" x14ac:dyDescent="0.4">
      <c r="A38" s="3" t="s">
        <v>32</v>
      </c>
      <c r="B38" s="17" t="s">
        <v>120</v>
      </c>
      <c r="C38" s="8">
        <v>30</v>
      </c>
      <c r="D38" s="8" t="s">
        <v>23</v>
      </c>
      <c r="E38" s="17">
        <v>1</v>
      </c>
      <c r="F38" s="9">
        <v>350</v>
      </c>
      <c r="G38" s="15">
        <f t="shared" si="3"/>
        <v>10500</v>
      </c>
    </row>
    <row r="39" spans="1:7" ht="24" customHeight="1" x14ac:dyDescent="0.4">
      <c r="A39" s="3" t="s">
        <v>39</v>
      </c>
      <c r="B39" s="17" t="s">
        <v>121</v>
      </c>
      <c r="C39" s="8">
        <v>2</v>
      </c>
      <c r="D39" s="8" t="s">
        <v>23</v>
      </c>
      <c r="E39" s="17">
        <v>1</v>
      </c>
      <c r="F39" s="9">
        <v>400</v>
      </c>
      <c r="G39" s="15">
        <f t="shared" si="3"/>
        <v>800</v>
      </c>
    </row>
    <row r="40" spans="1:7" ht="24" customHeight="1" x14ac:dyDescent="0.4">
      <c r="A40" s="3" t="s">
        <v>49</v>
      </c>
      <c r="B40" s="8"/>
      <c r="C40" s="8">
        <v>2</v>
      </c>
      <c r="D40" s="8" t="s">
        <v>50</v>
      </c>
      <c r="E40" s="17">
        <v>1</v>
      </c>
      <c r="F40" s="9">
        <v>300</v>
      </c>
      <c r="G40" s="15">
        <f t="shared" si="3"/>
        <v>600</v>
      </c>
    </row>
    <row r="41" spans="1:7" ht="24" customHeight="1" x14ac:dyDescent="0.4">
      <c r="A41" s="3" t="s">
        <v>33</v>
      </c>
      <c r="B41" s="17" t="s">
        <v>128</v>
      </c>
      <c r="C41" s="8">
        <v>1</v>
      </c>
      <c r="D41" s="8" t="s">
        <v>23</v>
      </c>
      <c r="E41" s="17">
        <v>1</v>
      </c>
      <c r="F41" s="9">
        <v>800</v>
      </c>
      <c r="G41" s="15">
        <f t="shared" si="3"/>
        <v>800</v>
      </c>
    </row>
    <row r="42" spans="1:7" x14ac:dyDescent="0.4">
      <c r="A42" s="3" t="s">
        <v>34</v>
      </c>
      <c r="B42" s="8"/>
      <c r="C42" s="8">
        <v>1</v>
      </c>
      <c r="D42" s="8" t="s">
        <v>23</v>
      </c>
      <c r="E42" s="17">
        <v>1</v>
      </c>
      <c r="F42" s="9">
        <v>500</v>
      </c>
      <c r="G42" s="15">
        <f t="shared" si="3"/>
        <v>500</v>
      </c>
    </row>
    <row r="43" spans="1:7" s="19" customFormat="1" x14ac:dyDescent="0.4">
      <c r="A43" s="14" t="s">
        <v>94</v>
      </c>
      <c r="B43" s="17"/>
      <c r="C43" s="17">
        <v>1</v>
      </c>
      <c r="D43" s="17" t="s">
        <v>95</v>
      </c>
      <c r="E43" s="17">
        <v>1</v>
      </c>
      <c r="F43" s="18">
        <v>500</v>
      </c>
      <c r="G43" s="15">
        <f t="shared" si="3"/>
        <v>500</v>
      </c>
    </row>
    <row r="44" spans="1:7" x14ac:dyDescent="0.4">
      <c r="A44" s="3" t="s">
        <v>35</v>
      </c>
      <c r="B44" s="8"/>
      <c r="C44" s="8">
        <v>2</v>
      </c>
      <c r="D44" s="8" t="s">
        <v>12</v>
      </c>
      <c r="E44" s="17">
        <v>1</v>
      </c>
      <c r="F44" s="9">
        <v>1000</v>
      </c>
      <c r="G44" s="15">
        <f t="shared" si="3"/>
        <v>2000</v>
      </c>
    </row>
    <row r="45" spans="1:7" x14ac:dyDescent="0.4">
      <c r="A45" s="3" t="s">
        <v>26</v>
      </c>
      <c r="B45" s="8"/>
      <c r="C45" s="8">
        <v>2</v>
      </c>
      <c r="D45" s="8" t="s">
        <v>57</v>
      </c>
      <c r="E45" s="17">
        <v>1</v>
      </c>
      <c r="F45" s="9">
        <v>500</v>
      </c>
      <c r="G45" s="15">
        <f t="shared" si="3"/>
        <v>1000</v>
      </c>
    </row>
    <row r="46" spans="1:7" x14ac:dyDescent="0.4">
      <c r="A46" s="5" t="s">
        <v>6</v>
      </c>
      <c r="B46" s="24">
        <f>SUM(G36:G45)</f>
        <v>26900</v>
      </c>
      <c r="C46" s="24"/>
      <c r="D46" s="24"/>
      <c r="E46" s="24"/>
      <c r="F46" s="24"/>
      <c r="G46" s="25"/>
    </row>
    <row r="47" spans="1:7" ht="24.75" customHeight="1" x14ac:dyDescent="0.55000000000000004">
      <c r="A47" s="21" t="s">
        <v>59</v>
      </c>
      <c r="B47" s="22"/>
      <c r="C47" s="22"/>
      <c r="D47" s="22"/>
      <c r="E47" s="22"/>
      <c r="F47" s="22"/>
      <c r="G47" s="23"/>
    </row>
    <row r="48" spans="1:7" ht="18" customHeight="1" x14ac:dyDescent="0.4">
      <c r="A48" s="14" t="s">
        <v>60</v>
      </c>
      <c r="B48" s="17" t="s">
        <v>124</v>
      </c>
      <c r="C48" s="17">
        <v>4</v>
      </c>
      <c r="D48" s="17" t="s">
        <v>61</v>
      </c>
      <c r="E48" s="17">
        <v>1</v>
      </c>
      <c r="F48" s="18">
        <v>1000</v>
      </c>
      <c r="G48" s="15">
        <f>F48*E48*C48</f>
        <v>4000</v>
      </c>
    </row>
    <row r="49" spans="1:7" x14ac:dyDescent="0.4">
      <c r="A49" s="14" t="s">
        <v>62</v>
      </c>
      <c r="B49" s="17" t="s">
        <v>125</v>
      </c>
      <c r="C49" s="17">
        <v>4</v>
      </c>
      <c r="D49" s="17" t="s">
        <v>61</v>
      </c>
      <c r="E49" s="17">
        <v>1</v>
      </c>
      <c r="F49" s="18">
        <v>800</v>
      </c>
      <c r="G49" s="15">
        <f t="shared" ref="G49:G58" si="4">F49*E49*C49</f>
        <v>3200</v>
      </c>
    </row>
    <row r="50" spans="1:7" x14ac:dyDescent="0.4">
      <c r="A50" s="14" t="s">
        <v>63</v>
      </c>
      <c r="B50" s="17" t="s">
        <v>126</v>
      </c>
      <c r="C50" s="17">
        <v>2</v>
      </c>
      <c r="D50" s="17" t="s">
        <v>61</v>
      </c>
      <c r="E50" s="17">
        <v>1</v>
      </c>
      <c r="F50" s="18">
        <v>1000</v>
      </c>
      <c r="G50" s="15">
        <f t="shared" si="4"/>
        <v>2000</v>
      </c>
    </row>
    <row r="51" spans="1:7" x14ac:dyDescent="0.4">
      <c r="A51" s="14" t="s">
        <v>64</v>
      </c>
      <c r="B51" s="17" t="s">
        <v>123</v>
      </c>
      <c r="C51" s="17">
        <v>4</v>
      </c>
      <c r="D51" s="17" t="s">
        <v>61</v>
      </c>
      <c r="E51" s="17">
        <v>1</v>
      </c>
      <c r="F51" s="18">
        <v>500</v>
      </c>
      <c r="G51" s="15">
        <f t="shared" si="4"/>
        <v>2000</v>
      </c>
    </row>
    <row r="52" spans="1:7" x14ac:dyDescent="0.4">
      <c r="A52" s="14" t="s">
        <v>65</v>
      </c>
      <c r="B52" s="17" t="s">
        <v>66</v>
      </c>
      <c r="C52" s="17">
        <v>4</v>
      </c>
      <c r="D52" s="17" t="s">
        <v>61</v>
      </c>
      <c r="E52" s="17">
        <v>1</v>
      </c>
      <c r="F52" s="18">
        <v>800</v>
      </c>
      <c r="G52" s="15">
        <f t="shared" si="4"/>
        <v>3200</v>
      </c>
    </row>
    <row r="53" spans="1:7" x14ac:dyDescent="0.4">
      <c r="A53" s="14" t="s">
        <v>67</v>
      </c>
      <c r="B53" s="17" t="s">
        <v>127</v>
      </c>
      <c r="C53" s="17">
        <v>1</v>
      </c>
      <c r="D53" s="17" t="s">
        <v>68</v>
      </c>
      <c r="E53" s="17">
        <v>1</v>
      </c>
      <c r="F53" s="18">
        <v>1000</v>
      </c>
      <c r="G53" s="15">
        <f t="shared" si="4"/>
        <v>1000</v>
      </c>
    </row>
    <row r="54" spans="1:7" x14ac:dyDescent="0.4">
      <c r="A54" s="14" t="s">
        <v>69</v>
      </c>
      <c r="B54" s="17"/>
      <c r="C54" s="17">
        <v>4</v>
      </c>
      <c r="D54" s="17" t="s">
        <v>61</v>
      </c>
      <c r="E54" s="17">
        <v>1</v>
      </c>
      <c r="F54" s="18">
        <v>200</v>
      </c>
      <c r="G54" s="15">
        <f t="shared" si="4"/>
        <v>800</v>
      </c>
    </row>
    <row r="55" spans="1:7" x14ac:dyDescent="0.4">
      <c r="A55" s="14" t="s">
        <v>70</v>
      </c>
      <c r="B55" s="17" t="s">
        <v>71</v>
      </c>
      <c r="C55" s="17">
        <v>4</v>
      </c>
      <c r="D55" s="17" t="s">
        <v>61</v>
      </c>
      <c r="E55" s="17">
        <v>1</v>
      </c>
      <c r="F55" s="18">
        <v>200</v>
      </c>
      <c r="G55" s="15">
        <f t="shared" si="4"/>
        <v>800</v>
      </c>
    </row>
    <row r="56" spans="1:7" x14ac:dyDescent="0.4">
      <c r="A56" s="14" t="s">
        <v>72</v>
      </c>
      <c r="B56" s="17" t="s">
        <v>73</v>
      </c>
      <c r="C56" s="17">
        <v>1</v>
      </c>
      <c r="D56" s="17" t="s">
        <v>74</v>
      </c>
      <c r="E56" s="17">
        <v>1</v>
      </c>
      <c r="F56" s="18">
        <v>500</v>
      </c>
      <c r="G56" s="15">
        <f t="shared" si="4"/>
        <v>500</v>
      </c>
    </row>
    <row r="57" spans="1:7" x14ac:dyDescent="0.4">
      <c r="A57" s="14" t="s">
        <v>75</v>
      </c>
      <c r="B57" s="17"/>
      <c r="C57" s="17">
        <v>1</v>
      </c>
      <c r="D57" s="17" t="s">
        <v>76</v>
      </c>
      <c r="E57" s="17">
        <v>1</v>
      </c>
      <c r="F57" s="18">
        <v>1000</v>
      </c>
      <c r="G57" s="15">
        <f t="shared" si="4"/>
        <v>1000</v>
      </c>
    </row>
    <row r="58" spans="1:7" x14ac:dyDescent="0.4">
      <c r="A58" s="14" t="s">
        <v>77</v>
      </c>
      <c r="B58" s="17"/>
      <c r="C58" s="17">
        <v>2</v>
      </c>
      <c r="D58" s="17" t="s">
        <v>78</v>
      </c>
      <c r="E58" s="17">
        <v>1</v>
      </c>
      <c r="F58" s="18">
        <v>600</v>
      </c>
      <c r="G58" s="15">
        <f t="shared" si="4"/>
        <v>1200</v>
      </c>
    </row>
    <row r="59" spans="1:7" x14ac:dyDescent="0.4">
      <c r="A59" s="16" t="s">
        <v>79</v>
      </c>
      <c r="B59" s="24">
        <f>SUM(G48:G58)</f>
        <v>19700</v>
      </c>
      <c r="C59" s="24"/>
      <c r="D59" s="24"/>
      <c r="E59" s="24"/>
      <c r="F59" s="24"/>
      <c r="G59" s="25"/>
    </row>
    <row r="60" spans="1:7" ht="21" customHeight="1" x14ac:dyDescent="0.55000000000000004">
      <c r="A60" s="21" t="s">
        <v>100</v>
      </c>
      <c r="B60" s="22"/>
      <c r="C60" s="22"/>
      <c r="D60" s="22"/>
      <c r="E60" s="22"/>
      <c r="F60" s="22"/>
      <c r="G60" s="23"/>
    </row>
    <row r="61" spans="1:7" ht="17.25" customHeight="1" x14ac:dyDescent="0.4">
      <c r="A61" s="14" t="s">
        <v>101</v>
      </c>
      <c r="B61" s="17" t="s">
        <v>102</v>
      </c>
      <c r="C61" s="17">
        <v>10</v>
      </c>
      <c r="D61" s="17" t="s">
        <v>61</v>
      </c>
      <c r="E61" s="17">
        <v>1</v>
      </c>
      <c r="F61" s="18">
        <v>240</v>
      </c>
      <c r="G61" s="15">
        <f>F61*E61*C61</f>
        <v>2400</v>
      </c>
    </row>
    <row r="62" spans="1:7" s="19" customFormat="1" ht="17.25" customHeight="1" x14ac:dyDescent="0.4">
      <c r="A62" s="14" t="s">
        <v>139</v>
      </c>
      <c r="B62" s="17"/>
      <c r="C62" s="17">
        <v>250</v>
      </c>
      <c r="D62" s="17" t="s">
        <v>61</v>
      </c>
      <c r="E62" s="17">
        <v>1</v>
      </c>
      <c r="F62" s="18">
        <v>5</v>
      </c>
      <c r="G62" s="15">
        <f>F62*E62*C62</f>
        <v>1250</v>
      </c>
    </row>
    <row r="63" spans="1:7" x14ac:dyDescent="0.4">
      <c r="A63" s="14" t="s">
        <v>103</v>
      </c>
      <c r="B63" s="17" t="s">
        <v>109</v>
      </c>
      <c r="C63" s="17">
        <v>20</v>
      </c>
      <c r="D63" s="17" t="s">
        <v>61</v>
      </c>
      <c r="E63" s="17">
        <v>1</v>
      </c>
      <c r="F63" s="18">
        <v>6</v>
      </c>
      <c r="G63" s="15">
        <f t="shared" ref="G63:G66" si="5">F63*E63*C63</f>
        <v>120</v>
      </c>
    </row>
    <row r="64" spans="1:7" s="19" customFormat="1" x14ac:dyDescent="0.4">
      <c r="A64" s="14" t="s">
        <v>107</v>
      </c>
      <c r="B64" s="17" t="s">
        <v>105</v>
      </c>
      <c r="C64" s="17">
        <v>4</v>
      </c>
      <c r="D64" s="17" t="s">
        <v>108</v>
      </c>
      <c r="E64" s="17">
        <v>1</v>
      </c>
      <c r="F64" s="18">
        <v>100</v>
      </c>
      <c r="G64" s="15">
        <f t="shared" si="5"/>
        <v>400</v>
      </c>
    </row>
    <row r="65" spans="1:7" x14ac:dyDescent="0.4">
      <c r="A65" s="14" t="s">
        <v>104</v>
      </c>
      <c r="B65" s="17"/>
      <c r="C65" s="17">
        <v>40</v>
      </c>
      <c r="D65" s="17" t="s">
        <v>61</v>
      </c>
      <c r="E65" s="17">
        <v>1</v>
      </c>
      <c r="F65" s="18">
        <v>4</v>
      </c>
      <c r="G65" s="15">
        <f t="shared" si="5"/>
        <v>160</v>
      </c>
    </row>
    <row r="66" spans="1:7" x14ac:dyDescent="0.4">
      <c r="A66" s="14" t="s">
        <v>106</v>
      </c>
      <c r="B66" s="17"/>
      <c r="C66" s="17">
        <v>250</v>
      </c>
      <c r="D66" s="17" t="s">
        <v>61</v>
      </c>
      <c r="E66" s="17">
        <v>1</v>
      </c>
      <c r="F66" s="18">
        <v>4</v>
      </c>
      <c r="G66" s="15">
        <f t="shared" si="5"/>
        <v>1000</v>
      </c>
    </row>
    <row r="67" spans="1:7" ht="23.25" customHeight="1" x14ac:dyDescent="0.4">
      <c r="A67" s="20" t="s">
        <v>79</v>
      </c>
      <c r="B67" s="24">
        <f>SUM(G61:G66)</f>
        <v>5330</v>
      </c>
      <c r="C67" s="24"/>
      <c r="D67" s="24"/>
      <c r="E67" s="24"/>
      <c r="F67" s="24"/>
      <c r="G67" s="25"/>
    </row>
    <row r="68" spans="1:7" x14ac:dyDescent="0.4">
      <c r="A68" s="37"/>
      <c r="B68" s="38"/>
      <c r="C68" s="38"/>
      <c r="D68" s="38"/>
      <c r="E68" s="38"/>
      <c r="F68" s="38"/>
      <c r="G68" s="39"/>
    </row>
    <row r="69" spans="1:7" x14ac:dyDescent="0.4">
      <c r="A69" s="37"/>
      <c r="B69" s="38"/>
      <c r="C69" s="38"/>
      <c r="D69" s="38"/>
      <c r="E69" s="38"/>
      <c r="F69" s="38"/>
      <c r="G69" s="39"/>
    </row>
    <row r="70" spans="1:7" x14ac:dyDescent="0.4">
      <c r="A70" s="5" t="s">
        <v>8</v>
      </c>
      <c r="B70" s="24">
        <f>B67+B59+B46+B34+B25</f>
        <v>116580</v>
      </c>
      <c r="C70" s="24"/>
      <c r="D70" s="24"/>
      <c r="E70" s="24"/>
      <c r="F70" s="24"/>
      <c r="G70" s="25"/>
    </row>
    <row r="71" spans="1:7" x14ac:dyDescent="0.4">
      <c r="A71" s="5" t="s">
        <v>15</v>
      </c>
      <c r="B71" s="24">
        <f>B70*0.067</f>
        <v>7810.8600000000006</v>
      </c>
      <c r="C71" s="24"/>
      <c r="D71" s="24"/>
      <c r="E71" s="24"/>
      <c r="F71" s="24"/>
      <c r="G71" s="25"/>
    </row>
    <row r="72" spans="1:7" x14ac:dyDescent="0.4">
      <c r="A72" s="5" t="s">
        <v>9</v>
      </c>
      <c r="B72" s="24">
        <f>SUM(B70:G71)</f>
        <v>124390.86</v>
      </c>
      <c r="C72" s="24"/>
      <c r="D72" s="24"/>
      <c r="E72" s="24"/>
      <c r="F72" s="24"/>
      <c r="G72" s="25"/>
    </row>
    <row r="73" spans="1:7" x14ac:dyDescent="0.4">
      <c r="A73" s="6" t="s">
        <v>51</v>
      </c>
      <c r="B73" s="29">
        <v>120391</v>
      </c>
      <c r="C73" s="29"/>
      <c r="D73" s="29"/>
      <c r="E73" s="29"/>
      <c r="F73" s="29"/>
      <c r="G73" s="30"/>
    </row>
    <row r="74" spans="1:7" x14ac:dyDescent="0.4">
      <c r="A74" s="31" t="s">
        <v>10</v>
      </c>
      <c r="B74" s="32"/>
      <c r="C74" s="32"/>
      <c r="D74" s="32"/>
      <c r="E74" s="32"/>
      <c r="F74" s="32"/>
      <c r="G74" s="33"/>
    </row>
    <row r="75" spans="1:7" ht="17" thickBot="1" x14ac:dyDescent="0.45">
      <c r="A75" s="34"/>
      <c r="B75" s="35"/>
      <c r="C75" s="35"/>
      <c r="D75" s="35"/>
      <c r="E75" s="35"/>
      <c r="F75" s="35"/>
      <c r="G75" s="36"/>
    </row>
    <row r="83" spans="5:7" x14ac:dyDescent="0.4">
      <c r="E83" s="11"/>
      <c r="G83" s="11"/>
    </row>
    <row r="84" spans="5:7" x14ac:dyDescent="0.4">
      <c r="E84" s="11"/>
      <c r="G84" s="11"/>
    </row>
    <row r="85" spans="5:7" x14ac:dyDescent="0.4">
      <c r="E85" s="11"/>
      <c r="G85" s="11"/>
    </row>
    <row r="86" spans="5:7" x14ac:dyDescent="0.4">
      <c r="E86" s="11"/>
      <c r="G86" s="11"/>
    </row>
    <row r="87" spans="5:7" x14ac:dyDescent="0.4">
      <c r="E87" s="11"/>
      <c r="G87" s="11"/>
    </row>
    <row r="88" spans="5:7" x14ac:dyDescent="0.4">
      <c r="E88" s="11"/>
      <c r="G88" s="11"/>
    </row>
    <row r="89" spans="5:7" x14ac:dyDescent="0.4">
      <c r="E89" s="11"/>
      <c r="G89" s="11"/>
    </row>
    <row r="90" spans="5:7" x14ac:dyDescent="0.4">
      <c r="E90" s="11"/>
      <c r="G90" s="11"/>
    </row>
  </sheetData>
  <mergeCells count="17">
    <mergeCell ref="A60:G60"/>
    <mergeCell ref="B67:G67"/>
    <mergeCell ref="B73:G73"/>
    <mergeCell ref="A74:G75"/>
    <mergeCell ref="A68:G69"/>
    <mergeCell ref="B70:G70"/>
    <mergeCell ref="B71:G71"/>
    <mergeCell ref="B72:G72"/>
    <mergeCell ref="A47:G47"/>
    <mergeCell ref="B59:G59"/>
    <mergeCell ref="A1:G1"/>
    <mergeCell ref="A3:G3"/>
    <mergeCell ref="B46:G46"/>
    <mergeCell ref="A26:G26"/>
    <mergeCell ref="B25:G25"/>
    <mergeCell ref="B34:G34"/>
    <mergeCell ref="A35:G3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4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效果图方案1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2018-11-22T06:49:00Z</dcterms:modified>
</cp:coreProperties>
</file>