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 checkCompatibility="1"/>
  <mc:AlternateContent xmlns:mc="http://schemas.openxmlformats.org/markup-compatibility/2006">
    <mc:Choice Requires="x15">
      <x15ac:absPath xmlns:x15ac="http://schemas.microsoft.com/office/spreadsheetml/2010/11/ac" url="/Users/tdd/Desktop/9月份延期11月str meeting/11月份str/PO/结算/"/>
    </mc:Choice>
  </mc:AlternateContent>
  <xr:revisionPtr revIDLastSave="0" documentId="13_ncr:1_{E15684C8-A77A-8A4B-BF29-199C12305B78}" xr6:coauthVersionLast="47" xr6:coauthVersionMax="47" xr10:uidLastSave="{00000000-0000-0000-0000-000000000000}"/>
  <bookViews>
    <workbookView xWindow="700" yWindow="1360" windowWidth="28440" windowHeight="15980" tabRatio="500" xr2:uid="{00000000-000D-0000-FFFF-FFFF00000000}"/>
  </bookViews>
  <sheets>
    <sheet name="影棚录制 (2)" sheetId="2" r:id="rId1"/>
    <sheet name="影棚录制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3" i="2" l="1"/>
  <c r="I19" i="2"/>
  <c r="I21" i="2" s="1"/>
  <c r="I18" i="2"/>
  <c r="I14" i="2"/>
  <c r="I15" i="2"/>
  <c r="I16" i="2"/>
  <c r="I13" i="2"/>
  <c r="I12" i="2"/>
  <c r="I9" i="2"/>
  <c r="I10" i="2"/>
  <c r="I11" i="2"/>
  <c r="I7" i="2"/>
  <c r="I8" i="2"/>
  <c r="I17" i="2"/>
  <c r="I21" i="1"/>
  <c r="I19" i="1"/>
  <c r="I17" i="1"/>
  <c r="I13" i="1"/>
  <c r="I12" i="1"/>
  <c r="I11" i="1"/>
  <c r="I8" i="1"/>
  <c r="I22" i="2" l="1"/>
  <c r="I15" i="1"/>
  <c r="I24" i="2" l="1"/>
  <c r="I9" i="1"/>
  <c r="I7" i="1"/>
  <c r="I20" i="1" l="1"/>
  <c r="I22" i="1" l="1"/>
</calcChain>
</file>

<file path=xl/sharedStrings.xml><?xml version="1.0" encoding="utf-8"?>
<sst xmlns="http://schemas.openxmlformats.org/spreadsheetml/2006/main" count="113" uniqueCount="63">
  <si>
    <t>项目</t>
    <rPh sb="0" eb="1">
      <t>xiang'mu</t>
    </rPh>
    <phoneticPr fontId="1" type="noConversion"/>
  </si>
  <si>
    <t>子项</t>
    <rPh sb="0" eb="1">
      <t>zi'xiang</t>
    </rPh>
    <phoneticPr fontId="1" type="noConversion"/>
  </si>
  <si>
    <t>描述</t>
    <rPh sb="0" eb="1">
      <t>miao'shu</t>
    </rPh>
    <phoneticPr fontId="1" type="noConversion"/>
  </si>
  <si>
    <t>单价</t>
    <rPh sb="0" eb="1">
      <t>dan'jia</t>
    </rPh>
    <phoneticPr fontId="1" type="noConversion"/>
  </si>
  <si>
    <t>单位</t>
    <rPh sb="0" eb="1">
      <t>dan'wei</t>
    </rPh>
    <phoneticPr fontId="1" type="noConversion"/>
  </si>
  <si>
    <t>数量</t>
    <rPh sb="0" eb="1">
      <t>shu'liang</t>
    </rPh>
    <phoneticPr fontId="1" type="noConversion"/>
  </si>
  <si>
    <t>合计</t>
    <rPh sb="0" eb="1">
      <t>he'ji</t>
    </rPh>
    <phoneticPr fontId="1" type="noConversion"/>
  </si>
  <si>
    <t>序号</t>
    <rPh sb="0" eb="1">
      <t>xu'hao</t>
    </rPh>
    <phoneticPr fontId="1" type="noConversion"/>
  </si>
  <si>
    <t>项目名称</t>
    <phoneticPr fontId="1" type="noConversion"/>
  </si>
  <si>
    <t>含税总计</t>
    <phoneticPr fontId="1" type="noConversion"/>
  </si>
  <si>
    <t>康辉会展</t>
    <phoneticPr fontId="1" type="noConversion"/>
  </si>
  <si>
    <t>服务客户</t>
    <phoneticPr fontId="1" type="noConversion"/>
  </si>
  <si>
    <t>报价日期</t>
    <phoneticPr fontId="1" type="noConversion"/>
  </si>
  <si>
    <t>分项合计</t>
    <phoneticPr fontId="1" type="noConversion"/>
  </si>
  <si>
    <t>天数</t>
    <phoneticPr fontId="1" type="noConversion"/>
  </si>
  <si>
    <t>元/天</t>
    <phoneticPr fontId="1" type="noConversion"/>
  </si>
  <si>
    <t>服务费10%</t>
    <phoneticPr fontId="1" type="noConversion"/>
  </si>
  <si>
    <t>渲染输出</t>
    <phoneticPr fontId="1" type="noConversion"/>
  </si>
  <si>
    <t>元/小时</t>
    <rPh sb="0" eb="1">
      <t>yuan</t>
    </rPh>
    <rPh sb="2" eb="3">
      <t>xiao'shi</t>
    </rPh>
    <phoneticPr fontId="1" type="noConversion"/>
  </si>
  <si>
    <t>元/项</t>
    <rPh sb="0" eb="1">
      <t>yuan</t>
    </rPh>
    <rPh sb="2" eb="3">
      <t>xiao'shi</t>
    </rPh>
    <phoneticPr fontId="1" type="noConversion"/>
  </si>
  <si>
    <t>视频渲染输出</t>
    <rPh sb="0" eb="1">
      <t>yin'yue</t>
    </rPh>
    <rPh sb="2" eb="3">
      <t>tiao'xuanjian'jiban'quangou'mai</t>
    </rPh>
    <phoneticPr fontId="1" type="noConversion"/>
  </si>
  <si>
    <t>元/项</t>
    <phoneticPr fontId="1" type="noConversion"/>
  </si>
  <si>
    <t>联系人：</t>
    <phoneticPr fontId="1" type="noConversion"/>
  </si>
  <si>
    <t>报价人：</t>
    <phoneticPr fontId="1" type="noConversion"/>
  </si>
  <si>
    <t>施维雅策略会视频制作 2022年9月</t>
    <rPh sb="4" eb="5">
      <t>zhong'guo</t>
    </rPh>
    <rPh sb="6" eb="7">
      <t>cheng'shixin'yongjian'shegao'fenglun'tanbiao'zhunbao'jiabiao</t>
    </rPh>
    <phoneticPr fontId="1" type="noConversion"/>
  </si>
  <si>
    <t>施维雅 策略会</t>
    <phoneticPr fontId="1" type="noConversion"/>
  </si>
  <si>
    <t>AE包装</t>
    <rPh sb="0" eb="1">
      <t>su'caicu'jian</t>
    </rPh>
    <phoneticPr fontId="1" type="noConversion"/>
  </si>
  <si>
    <t>视频AE特效制作</t>
    <rPh sb="0" eb="1">
      <t>su'cai</t>
    </rPh>
    <rPh sb="2" eb="3">
      <t>cu'jiantiao'xuandeng</t>
    </rPh>
    <phoneticPr fontId="1" type="noConversion"/>
  </si>
  <si>
    <t>音乐、音效</t>
    <phoneticPr fontId="1" type="noConversion"/>
  </si>
  <si>
    <t>版权音乐、音乐剪辑、音效制作</t>
    <phoneticPr fontId="1" type="noConversion"/>
  </si>
  <si>
    <t>转场视频</t>
    <phoneticPr fontId="1" type="noConversion"/>
  </si>
  <si>
    <t>动态KV</t>
    <phoneticPr fontId="1" type="noConversion"/>
  </si>
  <si>
    <t>视频AE特效制作，包含循环动态KV以及KV进场动画</t>
    <rPh sb="0" eb="1">
      <t>su'cai</t>
    </rPh>
    <rPh sb="2" eb="3">
      <t>cu'jiantiao'xuandeng</t>
    </rPh>
    <phoneticPr fontId="1" type="noConversion"/>
  </si>
  <si>
    <t>元/套</t>
    <phoneticPr fontId="1" type="noConversion"/>
  </si>
  <si>
    <t>22年achievement</t>
    <phoneticPr fontId="1" type="noConversion"/>
  </si>
  <si>
    <t>倒计时视频
15min</t>
    <phoneticPr fontId="1" type="noConversion"/>
  </si>
  <si>
    <t>税金（小规模纳税人3%增值税专用发票）</t>
    <phoneticPr fontId="1" type="noConversion"/>
  </si>
  <si>
    <t xml:space="preserve">脚本大纲 </t>
    <phoneticPr fontId="1" type="noConversion"/>
  </si>
  <si>
    <t>视频主线，大纲发展</t>
    <phoneticPr fontId="1" type="noConversion"/>
  </si>
  <si>
    <t>项</t>
    <phoneticPr fontId="1" type="noConversion"/>
  </si>
  <si>
    <t>视频素材收集</t>
  </si>
  <si>
    <t>包含图片检索、对施维雅提供的素材进行整理等</t>
  </si>
  <si>
    <t>剪辑- 粗剪</t>
  </si>
  <si>
    <t>对视频内容和音乐等进行格式转换、整理、编辑等初步剪辑服务</t>
  </si>
  <si>
    <t>视频精剪</t>
  </si>
  <si>
    <t>根据视频创意逻辑对视频素材进行精剪，完成成片</t>
  </si>
  <si>
    <t>视效合成</t>
  </si>
  <si>
    <t>后期实效合称，含特效层分层合成比对等相应服务</t>
  </si>
  <si>
    <t>字幕</t>
  </si>
  <si>
    <t>按照剧本为视频添加字幕(不包括特效字幕)</t>
  </si>
  <si>
    <t>修图 Patch up</t>
  </si>
  <si>
    <t>对素材进行修补</t>
  </si>
  <si>
    <t>后期制作</t>
  </si>
  <si>
    <t>渲染输出</t>
  </si>
  <si>
    <t>视频</t>
    <phoneticPr fontId="1" type="noConversion"/>
  </si>
  <si>
    <t>问卷激励</t>
    <phoneticPr fontId="8" type="noConversion"/>
  </si>
  <si>
    <t>问卷激励，全体员工问题征集及激励</t>
    <phoneticPr fontId="8" type="noConversion"/>
  </si>
  <si>
    <t>其他</t>
    <phoneticPr fontId="1" type="noConversion"/>
  </si>
  <si>
    <t>个</t>
    <phoneticPr fontId="1" type="noConversion"/>
  </si>
  <si>
    <t>问卷调查系统</t>
    <phoneticPr fontId="1" type="noConversion"/>
  </si>
  <si>
    <t>系统开发</t>
    <phoneticPr fontId="1" type="noConversion"/>
  </si>
  <si>
    <t>次</t>
    <phoneticPr fontId="1" type="noConversion"/>
  </si>
  <si>
    <t>税金（6%）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</si>
</sst>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20"/>
      <color theme="1"/>
      <name val="DengXian"/>
      <family val="4"/>
      <charset val="134"/>
      <scheme val="minor"/>
    </font>
    <font>
      <sz val="12"/>
      <color theme="1"/>
      <name val="DengXian"/>
      <family val="4"/>
      <charset val="134"/>
      <scheme val="minor"/>
    </font>
    <font>
      <sz val="12"/>
      <color rgb="FFFF0000"/>
      <name val="DengXian"/>
      <family val="4"/>
      <charset val="134"/>
      <scheme val="minor"/>
    </font>
    <font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ont="1" applyFill="1"/>
    <xf numFmtId="0" fontId="0" fillId="0" borderId="8" xfId="0" applyBorder="1"/>
    <xf numFmtId="0" fontId="0" fillId="0" borderId="1" xfId="0" applyBorder="1"/>
    <xf numFmtId="0" fontId="3" fillId="0" borderId="1" xfId="0" applyFont="1" applyBorder="1"/>
    <xf numFmtId="0" fontId="0" fillId="0" borderId="1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4" xfId="0" applyFill="1" applyBorder="1" applyAlignment="1">
      <alignment horizontal="right" vertical="center"/>
    </xf>
    <xf numFmtId="0" fontId="0" fillId="0" borderId="16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9" xfId="0" applyFill="1" applyBorder="1"/>
    <xf numFmtId="0" fontId="0" fillId="2" borderId="6" xfId="0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1" xfId="0" applyBorder="1"/>
    <xf numFmtId="0" fontId="0" fillId="0" borderId="6" xfId="0" applyBorder="1"/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31" fontId="0" fillId="0" borderId="8" xfId="0" applyNumberFormat="1" applyBorder="1" applyAlignment="1">
      <alignment horizontal="center"/>
    </xf>
    <xf numFmtId="31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1" xfId="0" applyFont="1" applyBorder="1"/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vertical="center" wrapText="1"/>
      <protection locked="0"/>
    </xf>
    <xf numFmtId="0" fontId="0" fillId="0" borderId="2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0B9C-A96A-CF40-ACAC-9CF14698592A}">
  <sheetPr>
    <pageSetUpPr fitToPage="1"/>
  </sheetPr>
  <dimension ref="A1:I24"/>
  <sheetViews>
    <sheetView tabSelected="1" zoomScaleNormal="70" workbookViewId="0">
      <selection activeCell="C29" sqref="C29"/>
    </sheetView>
  </sheetViews>
  <sheetFormatPr baseColWidth="10" defaultColWidth="11" defaultRowHeight="16"/>
  <cols>
    <col min="1" max="1" width="6.1640625" customWidth="1"/>
    <col min="2" max="2" width="22.1640625" customWidth="1"/>
    <col min="3" max="3" width="22.6640625" customWidth="1"/>
    <col min="4" max="4" width="72.83203125" customWidth="1"/>
    <col min="6" max="6" width="17" bestFit="1" customWidth="1"/>
  </cols>
  <sheetData>
    <row r="1" spans="1:9" ht="27" thickBot="1">
      <c r="A1" s="38" t="s">
        <v>24</v>
      </c>
      <c r="B1" s="39"/>
      <c r="C1" s="39"/>
      <c r="D1" s="39"/>
      <c r="E1" s="39"/>
      <c r="F1" s="39"/>
      <c r="G1" s="39"/>
      <c r="H1" s="40"/>
      <c r="I1" s="41"/>
    </row>
    <row r="2" spans="1:9">
      <c r="A2" s="42" t="s">
        <v>11</v>
      </c>
      <c r="B2" s="43"/>
      <c r="C2" s="2" t="s">
        <v>10</v>
      </c>
      <c r="D2" s="2" t="s">
        <v>22</v>
      </c>
      <c r="E2" s="2" t="s">
        <v>12</v>
      </c>
      <c r="F2" s="46">
        <v>44818</v>
      </c>
      <c r="G2" s="46"/>
      <c r="H2" s="46"/>
      <c r="I2" s="47"/>
    </row>
    <row r="3" spans="1:9">
      <c r="A3" s="44" t="s">
        <v>8</v>
      </c>
      <c r="B3" s="45"/>
      <c r="C3" s="3" t="s">
        <v>25</v>
      </c>
      <c r="D3" s="3" t="s">
        <v>23</v>
      </c>
      <c r="E3" s="45"/>
      <c r="F3" s="45"/>
      <c r="G3" s="45"/>
      <c r="H3" s="45"/>
      <c r="I3" s="48"/>
    </row>
    <row r="4" spans="1:9" ht="14" customHeight="1">
      <c r="A4" s="17" t="s">
        <v>7</v>
      </c>
      <c r="B4" s="16" t="s">
        <v>0</v>
      </c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14</v>
      </c>
      <c r="I4" s="18" t="s">
        <v>6</v>
      </c>
    </row>
    <row r="5" spans="1:9">
      <c r="A5" s="35"/>
      <c r="B5" s="36"/>
      <c r="C5" s="36"/>
      <c r="D5" s="36"/>
      <c r="E5" s="36"/>
      <c r="F5" s="36"/>
      <c r="G5" s="36"/>
      <c r="H5" s="36"/>
      <c r="I5" s="37"/>
    </row>
    <row r="6" spans="1:9" s="1" customFormat="1">
      <c r="A6" s="33"/>
      <c r="B6" s="24"/>
      <c r="C6" s="22"/>
      <c r="D6" s="22"/>
      <c r="E6" s="22"/>
      <c r="F6" s="22"/>
      <c r="G6" s="22"/>
      <c r="H6" s="22"/>
      <c r="I6" s="23"/>
    </row>
    <row r="7" spans="1:9" s="1" customFormat="1" ht="16" customHeight="1">
      <c r="A7" s="51">
        <v>1</v>
      </c>
      <c r="B7" s="52" t="s">
        <v>54</v>
      </c>
      <c r="C7" s="3" t="s">
        <v>37</v>
      </c>
      <c r="D7" s="3" t="s">
        <v>38</v>
      </c>
      <c r="E7" s="4">
        <v>2000</v>
      </c>
      <c r="F7" s="4" t="s">
        <v>39</v>
      </c>
      <c r="G7" s="4">
        <v>1</v>
      </c>
      <c r="H7" s="4">
        <v>1</v>
      </c>
      <c r="I7" s="26">
        <f>E7*G7*H7</f>
        <v>2000</v>
      </c>
    </row>
    <row r="8" spans="1:9" s="1" customFormat="1" ht="16" customHeight="1">
      <c r="A8" s="51"/>
      <c r="B8" s="52"/>
      <c r="C8" s="4" t="s">
        <v>26</v>
      </c>
      <c r="D8" s="4" t="s">
        <v>27</v>
      </c>
      <c r="E8" s="4">
        <v>400</v>
      </c>
      <c r="F8" s="4" t="s">
        <v>18</v>
      </c>
      <c r="G8" s="4">
        <v>30</v>
      </c>
      <c r="H8" s="4">
        <v>1</v>
      </c>
      <c r="I8" s="26">
        <f>E8*G8*H8</f>
        <v>12000</v>
      </c>
    </row>
    <row r="9" spans="1:9" s="1" customFormat="1" ht="16" customHeight="1">
      <c r="A9" s="51"/>
      <c r="B9" s="52"/>
      <c r="C9" s="68" t="s">
        <v>40</v>
      </c>
      <c r="D9" s="69" t="s">
        <v>41</v>
      </c>
      <c r="E9" s="4">
        <v>150</v>
      </c>
      <c r="F9" s="4" t="s">
        <v>18</v>
      </c>
      <c r="G9" s="4">
        <v>12</v>
      </c>
      <c r="H9" s="67">
        <v>1</v>
      </c>
      <c r="I9" s="26">
        <f t="shared" ref="I9:I16" si="0">E9*G9*H9</f>
        <v>1800</v>
      </c>
    </row>
    <row r="10" spans="1:9" s="1" customFormat="1" ht="16" customHeight="1">
      <c r="A10" s="51"/>
      <c r="B10" s="52"/>
      <c r="C10" s="68" t="s">
        <v>42</v>
      </c>
      <c r="D10" s="70" t="s">
        <v>43</v>
      </c>
      <c r="E10" s="4">
        <v>150</v>
      </c>
      <c r="F10" s="4" t="s">
        <v>18</v>
      </c>
      <c r="G10" s="4">
        <v>24</v>
      </c>
      <c r="H10" s="67">
        <v>1</v>
      </c>
      <c r="I10" s="26">
        <f t="shared" si="0"/>
        <v>3600</v>
      </c>
    </row>
    <row r="11" spans="1:9" s="1" customFormat="1" ht="16" customHeight="1">
      <c r="A11" s="51"/>
      <c r="B11" s="52"/>
      <c r="C11" s="68" t="s">
        <v>44</v>
      </c>
      <c r="D11" s="70" t="s">
        <v>45</v>
      </c>
      <c r="E11" s="4">
        <v>800</v>
      </c>
      <c r="F11" s="4" t="s">
        <v>18</v>
      </c>
      <c r="G11" s="4">
        <v>20</v>
      </c>
      <c r="H11" s="67">
        <v>1</v>
      </c>
      <c r="I11" s="26">
        <f t="shared" si="0"/>
        <v>16000</v>
      </c>
    </row>
    <row r="12" spans="1:9" s="1" customFormat="1" ht="16" customHeight="1">
      <c r="A12" s="51"/>
      <c r="B12" s="52"/>
      <c r="C12" s="68" t="s">
        <v>46</v>
      </c>
      <c r="D12" s="70" t="s">
        <v>47</v>
      </c>
      <c r="E12" s="4">
        <v>500</v>
      </c>
      <c r="F12" s="4" t="s">
        <v>18</v>
      </c>
      <c r="G12" s="4">
        <v>8</v>
      </c>
      <c r="H12" s="67">
        <v>1</v>
      </c>
      <c r="I12" s="26">
        <f t="shared" si="0"/>
        <v>4000</v>
      </c>
    </row>
    <row r="13" spans="1:9" s="1" customFormat="1" ht="16" customHeight="1">
      <c r="A13" s="51"/>
      <c r="B13" s="52"/>
      <c r="C13" s="3" t="s">
        <v>28</v>
      </c>
      <c r="D13" s="3" t="s">
        <v>29</v>
      </c>
      <c r="E13" s="3">
        <v>4000</v>
      </c>
      <c r="F13" s="3" t="s">
        <v>21</v>
      </c>
      <c r="G13" s="3">
        <v>1</v>
      </c>
      <c r="H13" s="31">
        <v>2</v>
      </c>
      <c r="I13" s="32">
        <f t="shared" si="0"/>
        <v>8000</v>
      </c>
    </row>
    <row r="14" spans="1:9" s="1" customFormat="1" ht="16" customHeight="1">
      <c r="A14" s="51"/>
      <c r="B14" s="52"/>
      <c r="C14" s="68" t="s">
        <v>48</v>
      </c>
      <c r="D14" s="70" t="s">
        <v>49</v>
      </c>
      <c r="E14" s="4">
        <v>200</v>
      </c>
      <c r="F14" s="4" t="s">
        <v>18</v>
      </c>
      <c r="G14" s="4">
        <v>12</v>
      </c>
      <c r="H14" s="67">
        <v>1</v>
      </c>
      <c r="I14" s="32">
        <f t="shared" si="0"/>
        <v>2400</v>
      </c>
    </row>
    <row r="15" spans="1:9" s="1" customFormat="1" ht="16" customHeight="1">
      <c r="A15" s="51"/>
      <c r="B15" s="52"/>
      <c r="C15" s="71" t="s">
        <v>50</v>
      </c>
      <c r="D15" s="69" t="s">
        <v>51</v>
      </c>
      <c r="E15" s="4">
        <v>150</v>
      </c>
      <c r="F15" s="4" t="s">
        <v>18</v>
      </c>
      <c r="G15" s="4">
        <v>8</v>
      </c>
      <c r="H15" s="67">
        <v>1</v>
      </c>
      <c r="I15" s="32">
        <f t="shared" si="0"/>
        <v>1200</v>
      </c>
    </row>
    <row r="16" spans="1:9" s="1" customFormat="1" ht="16" customHeight="1">
      <c r="A16" s="51"/>
      <c r="B16" s="52"/>
      <c r="C16" s="73" t="s">
        <v>52</v>
      </c>
      <c r="D16" s="72" t="s">
        <v>53</v>
      </c>
      <c r="E16" s="4">
        <v>800</v>
      </c>
      <c r="F16" s="4" t="s">
        <v>18</v>
      </c>
      <c r="G16" s="4">
        <v>2</v>
      </c>
      <c r="H16" s="67">
        <v>1</v>
      </c>
      <c r="I16" s="32">
        <f t="shared" si="0"/>
        <v>1600</v>
      </c>
    </row>
    <row r="17" spans="1:9">
      <c r="A17" s="29">
        <v>2</v>
      </c>
      <c r="B17" s="34" t="s">
        <v>31</v>
      </c>
      <c r="C17" s="4" t="s">
        <v>26</v>
      </c>
      <c r="D17" s="4" t="s">
        <v>32</v>
      </c>
      <c r="E17" s="27">
        <v>6000</v>
      </c>
      <c r="F17" s="27" t="s">
        <v>33</v>
      </c>
      <c r="G17" s="27">
        <v>1</v>
      </c>
      <c r="H17" s="27">
        <v>1</v>
      </c>
      <c r="I17" s="28">
        <f>E17*G17*H17</f>
        <v>6000</v>
      </c>
    </row>
    <row r="18" spans="1:9" ht="19">
      <c r="A18" s="76">
        <v>3</v>
      </c>
      <c r="B18" s="34" t="s">
        <v>57</v>
      </c>
      <c r="C18" s="74" t="s">
        <v>55</v>
      </c>
      <c r="D18" s="75" t="s">
        <v>56</v>
      </c>
      <c r="E18" s="27">
        <v>300</v>
      </c>
      <c r="F18" s="27" t="s">
        <v>58</v>
      </c>
      <c r="G18" s="27">
        <v>20</v>
      </c>
      <c r="H18" s="27">
        <v>1</v>
      </c>
      <c r="I18" s="27">
        <f>E18*G18*H18</f>
        <v>6000</v>
      </c>
    </row>
    <row r="19" spans="1:9">
      <c r="A19" s="77"/>
      <c r="B19" s="34" t="s">
        <v>57</v>
      </c>
      <c r="C19" s="4" t="s">
        <v>59</v>
      </c>
      <c r="D19" s="4" t="s">
        <v>60</v>
      </c>
      <c r="E19" s="27">
        <v>5000</v>
      </c>
      <c r="F19" s="27" t="s">
        <v>61</v>
      </c>
      <c r="G19" s="27">
        <v>1</v>
      </c>
      <c r="H19" s="27">
        <v>1</v>
      </c>
      <c r="I19" s="27">
        <f>E19*G19*H19</f>
        <v>5000</v>
      </c>
    </row>
    <row r="20" spans="1:9" ht="17" thickBot="1">
      <c r="A20" s="58"/>
      <c r="B20" s="59"/>
      <c r="C20" s="59"/>
      <c r="D20" s="59"/>
      <c r="E20" s="59"/>
      <c r="F20" s="59"/>
      <c r="G20" s="59"/>
      <c r="H20" s="59"/>
      <c r="I20" s="60"/>
    </row>
    <row r="21" spans="1:9">
      <c r="A21" s="53" t="s">
        <v>13</v>
      </c>
      <c r="B21" s="54"/>
      <c r="C21" s="54"/>
      <c r="D21" s="54"/>
      <c r="E21" s="54"/>
      <c r="F21" s="54"/>
      <c r="G21" s="54"/>
      <c r="H21" s="5"/>
      <c r="I21" s="9">
        <f>SUM(I6:I19)</f>
        <v>69600</v>
      </c>
    </row>
    <row r="22" spans="1:9">
      <c r="A22" s="55" t="s">
        <v>16</v>
      </c>
      <c r="B22" s="56"/>
      <c r="C22" s="56"/>
      <c r="D22" s="56"/>
      <c r="E22" s="56"/>
      <c r="F22" s="56"/>
      <c r="G22" s="57"/>
      <c r="H22" s="8"/>
      <c r="I22" s="10">
        <f>I21*0.1</f>
        <v>6960</v>
      </c>
    </row>
    <row r="23" spans="1:9">
      <c r="A23" s="35" t="s">
        <v>62</v>
      </c>
      <c r="B23" s="36"/>
      <c r="C23" s="36"/>
      <c r="D23" s="36"/>
      <c r="E23" s="36"/>
      <c r="F23" s="36"/>
      <c r="G23" s="36"/>
      <c r="H23" s="6"/>
      <c r="I23" s="11">
        <f>(I21+I22)*0.06</f>
        <v>4593.5999999999995</v>
      </c>
    </row>
    <row r="24" spans="1:9" ht="17" thickBot="1">
      <c r="A24" s="49" t="s">
        <v>9</v>
      </c>
      <c r="B24" s="50"/>
      <c r="C24" s="50"/>
      <c r="D24" s="50"/>
      <c r="E24" s="50"/>
      <c r="F24" s="50"/>
      <c r="G24" s="50"/>
      <c r="H24" s="7"/>
      <c r="I24" s="12">
        <f>I21+I22+I23</f>
        <v>81153.600000000006</v>
      </c>
    </row>
  </sheetData>
  <mergeCells count="14">
    <mergeCell ref="A22:G22"/>
    <mergeCell ref="A23:G23"/>
    <mergeCell ref="A24:G24"/>
    <mergeCell ref="A18:A19"/>
    <mergeCell ref="A7:A16"/>
    <mergeCell ref="B7:B16"/>
    <mergeCell ref="A20:I20"/>
    <mergeCell ref="A21:G21"/>
    <mergeCell ref="A1:I1"/>
    <mergeCell ref="A2:B2"/>
    <mergeCell ref="F2:I2"/>
    <mergeCell ref="A3:B3"/>
    <mergeCell ref="E3:I3"/>
    <mergeCell ref="A5:I5"/>
  </mergeCells>
  <phoneticPr fontId="1" type="noConversion"/>
  <pageMargins left="0.25" right="0.25" top="0.75" bottom="0.75" header="0.3" footer="0.3"/>
  <pageSetup paperSize="9" fitToHeight="3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zoomScaleNormal="70" workbookViewId="0">
      <selection activeCell="D39" sqref="D39"/>
    </sheetView>
  </sheetViews>
  <sheetFormatPr baseColWidth="10" defaultColWidth="11" defaultRowHeight="16"/>
  <cols>
    <col min="1" max="1" width="6.1640625" customWidth="1"/>
    <col min="2" max="2" width="22.1640625" customWidth="1"/>
    <col min="3" max="3" width="22.6640625" customWidth="1"/>
    <col min="4" max="4" width="72.83203125" customWidth="1"/>
    <col min="6" max="6" width="17" bestFit="1" customWidth="1"/>
  </cols>
  <sheetData>
    <row r="1" spans="1:9" ht="27" thickBot="1">
      <c r="A1" s="38" t="s">
        <v>24</v>
      </c>
      <c r="B1" s="39"/>
      <c r="C1" s="39"/>
      <c r="D1" s="39"/>
      <c r="E1" s="39"/>
      <c r="F1" s="39"/>
      <c r="G1" s="39"/>
      <c r="H1" s="40"/>
      <c r="I1" s="41"/>
    </row>
    <row r="2" spans="1:9">
      <c r="A2" s="42" t="s">
        <v>11</v>
      </c>
      <c r="B2" s="43"/>
      <c r="C2" s="2" t="s">
        <v>10</v>
      </c>
      <c r="D2" s="2" t="s">
        <v>22</v>
      </c>
      <c r="E2" s="2" t="s">
        <v>12</v>
      </c>
      <c r="F2" s="46">
        <v>44818</v>
      </c>
      <c r="G2" s="46"/>
      <c r="H2" s="46"/>
      <c r="I2" s="47"/>
    </row>
    <row r="3" spans="1:9">
      <c r="A3" s="44" t="s">
        <v>8</v>
      </c>
      <c r="B3" s="45"/>
      <c r="C3" s="3" t="s">
        <v>25</v>
      </c>
      <c r="D3" s="3" t="s">
        <v>23</v>
      </c>
      <c r="E3" s="45"/>
      <c r="F3" s="45"/>
      <c r="G3" s="45"/>
      <c r="H3" s="45"/>
      <c r="I3" s="48"/>
    </row>
    <row r="4" spans="1:9" ht="14" customHeight="1">
      <c r="A4" s="17" t="s">
        <v>7</v>
      </c>
      <c r="B4" s="16" t="s">
        <v>0</v>
      </c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14</v>
      </c>
      <c r="I4" s="18" t="s">
        <v>6</v>
      </c>
    </row>
    <row r="5" spans="1:9">
      <c r="A5" s="35"/>
      <c r="B5" s="36"/>
      <c r="C5" s="36"/>
      <c r="D5" s="36"/>
      <c r="E5" s="36"/>
      <c r="F5" s="36"/>
      <c r="G5" s="36"/>
      <c r="H5" s="36"/>
      <c r="I5" s="37"/>
    </row>
    <row r="6" spans="1:9" s="1" customFormat="1">
      <c r="A6" s="13"/>
      <c r="B6" s="24"/>
      <c r="C6" s="22"/>
      <c r="D6" s="22"/>
      <c r="E6" s="22"/>
      <c r="F6" s="22"/>
      <c r="G6" s="22"/>
      <c r="H6" s="22"/>
      <c r="I6" s="23"/>
    </row>
    <row r="7" spans="1:9" s="1" customFormat="1" ht="16" customHeight="1">
      <c r="A7" s="51">
        <v>1</v>
      </c>
      <c r="B7" s="52" t="s">
        <v>34</v>
      </c>
      <c r="C7" s="4" t="s">
        <v>26</v>
      </c>
      <c r="D7" s="4" t="s">
        <v>27</v>
      </c>
      <c r="E7" s="4">
        <v>500</v>
      </c>
      <c r="F7" s="4" t="s">
        <v>18</v>
      </c>
      <c r="G7" s="4">
        <v>24</v>
      </c>
      <c r="H7" s="4">
        <v>1</v>
      </c>
      <c r="I7" s="26">
        <f>E7*G7*H7</f>
        <v>12000</v>
      </c>
    </row>
    <row r="8" spans="1:9" s="1" customFormat="1">
      <c r="A8" s="51"/>
      <c r="B8" s="52"/>
      <c r="C8" s="3" t="s">
        <v>28</v>
      </c>
      <c r="D8" s="3" t="s">
        <v>29</v>
      </c>
      <c r="E8" s="3">
        <v>3000</v>
      </c>
      <c r="F8" s="3" t="s">
        <v>21</v>
      </c>
      <c r="G8" s="3">
        <v>1</v>
      </c>
      <c r="H8" s="31">
        <v>1</v>
      </c>
      <c r="I8" s="32">
        <f t="shared" ref="I8" si="0">E8*G8*H8</f>
        <v>3000</v>
      </c>
    </row>
    <row r="9" spans="1:9" s="1" customFormat="1">
      <c r="A9" s="51"/>
      <c r="B9" s="52"/>
      <c r="C9" s="4" t="s">
        <v>17</v>
      </c>
      <c r="D9" s="4" t="s">
        <v>20</v>
      </c>
      <c r="E9" s="4">
        <v>500</v>
      </c>
      <c r="F9" s="4" t="s">
        <v>19</v>
      </c>
      <c r="G9" s="4">
        <v>1</v>
      </c>
      <c r="H9" s="4">
        <v>1</v>
      </c>
      <c r="I9" s="26">
        <f t="shared" ref="I9" si="1">E9*G9*H9</f>
        <v>500</v>
      </c>
    </row>
    <row r="10" spans="1:9" s="1" customFormat="1">
      <c r="A10" s="21"/>
      <c r="B10" s="22"/>
      <c r="C10" s="22"/>
      <c r="D10" s="22"/>
      <c r="E10" s="22"/>
      <c r="F10" s="22"/>
      <c r="G10" s="22"/>
      <c r="H10" s="22"/>
      <c r="I10" s="23"/>
    </row>
    <row r="11" spans="1:9" s="1" customFormat="1">
      <c r="A11" s="61">
        <v>2</v>
      </c>
      <c r="B11" s="64" t="s">
        <v>35</v>
      </c>
      <c r="C11" s="4" t="s">
        <v>26</v>
      </c>
      <c r="D11" s="4" t="s">
        <v>27</v>
      </c>
      <c r="E11" s="4">
        <v>500</v>
      </c>
      <c r="F11" s="4" t="s">
        <v>18</v>
      </c>
      <c r="G11" s="4">
        <v>12</v>
      </c>
      <c r="H11" s="4">
        <v>1</v>
      </c>
      <c r="I11" s="26">
        <f>E11*G11*H11</f>
        <v>6000</v>
      </c>
    </row>
    <row r="12" spans="1:9" s="1" customFormat="1">
      <c r="A12" s="62"/>
      <c r="B12" s="65"/>
      <c r="C12" s="3" t="s">
        <v>28</v>
      </c>
      <c r="D12" s="3" t="s">
        <v>29</v>
      </c>
      <c r="E12" s="3">
        <v>3000</v>
      </c>
      <c r="F12" s="3" t="s">
        <v>21</v>
      </c>
      <c r="G12" s="3">
        <v>1</v>
      </c>
      <c r="H12" s="31">
        <v>1</v>
      </c>
      <c r="I12" s="32">
        <f t="shared" ref="I12:I13" si="2">E12*G12*H12</f>
        <v>3000</v>
      </c>
    </row>
    <row r="13" spans="1:9" s="1" customFormat="1">
      <c r="A13" s="63"/>
      <c r="B13" s="66"/>
      <c r="C13" s="4" t="s">
        <v>17</v>
      </c>
      <c r="D13" s="4" t="s">
        <v>20</v>
      </c>
      <c r="E13" s="4">
        <v>500</v>
      </c>
      <c r="F13" s="4" t="s">
        <v>19</v>
      </c>
      <c r="G13" s="4">
        <v>1</v>
      </c>
      <c r="H13" s="4">
        <v>1</v>
      </c>
      <c r="I13" s="26">
        <f t="shared" si="2"/>
        <v>500</v>
      </c>
    </row>
    <row r="14" spans="1:9" s="1" customFormat="1">
      <c r="A14" s="29"/>
      <c r="B14" s="25"/>
      <c r="C14" s="27"/>
      <c r="D14" s="27"/>
      <c r="E14" s="27"/>
      <c r="F14" s="27"/>
      <c r="G14" s="27"/>
      <c r="H14" s="27"/>
      <c r="I14" s="28"/>
    </row>
    <row r="15" spans="1:9" s="1" customFormat="1">
      <c r="A15" s="29">
        <v>3</v>
      </c>
      <c r="B15" s="25" t="s">
        <v>30</v>
      </c>
      <c r="C15" s="4" t="s">
        <v>26</v>
      </c>
      <c r="D15" s="4" t="s">
        <v>27</v>
      </c>
      <c r="E15" s="27">
        <v>500</v>
      </c>
      <c r="F15" s="27" t="s">
        <v>15</v>
      </c>
      <c r="G15" s="27">
        <v>6</v>
      </c>
      <c r="H15" s="27">
        <v>1</v>
      </c>
      <c r="I15" s="28">
        <f>E15*G15*H15</f>
        <v>3000</v>
      </c>
    </row>
    <row r="16" spans="1:9">
      <c r="A16" s="14"/>
      <c r="B16" s="15"/>
      <c r="C16" s="15"/>
      <c r="D16" s="15"/>
      <c r="E16" s="19"/>
      <c r="F16" s="19"/>
      <c r="G16" s="19"/>
      <c r="H16" s="19"/>
      <c r="I16" s="20"/>
    </row>
    <row r="17" spans="1:9">
      <c r="A17" s="29">
        <v>4</v>
      </c>
      <c r="B17" s="30" t="s">
        <v>31</v>
      </c>
      <c r="C17" s="4" t="s">
        <v>26</v>
      </c>
      <c r="D17" s="4" t="s">
        <v>32</v>
      </c>
      <c r="E17" s="27">
        <v>4000</v>
      </c>
      <c r="F17" s="27" t="s">
        <v>33</v>
      </c>
      <c r="G17" s="27">
        <v>1</v>
      </c>
      <c r="H17" s="27">
        <v>1</v>
      </c>
      <c r="I17" s="28">
        <f>E17*G17*H17</f>
        <v>4000</v>
      </c>
    </row>
    <row r="18" spans="1:9" ht="17" thickBot="1">
      <c r="A18" s="58"/>
      <c r="B18" s="59"/>
      <c r="C18" s="59"/>
      <c r="D18" s="59"/>
      <c r="E18" s="59"/>
      <c r="F18" s="59"/>
      <c r="G18" s="59"/>
      <c r="H18" s="59"/>
      <c r="I18" s="60"/>
    </row>
    <row r="19" spans="1:9">
      <c r="A19" s="53" t="s">
        <v>13</v>
      </c>
      <c r="B19" s="54"/>
      <c r="C19" s="54"/>
      <c r="D19" s="54"/>
      <c r="E19" s="54"/>
      <c r="F19" s="54"/>
      <c r="G19" s="54"/>
      <c r="H19" s="5"/>
      <c r="I19" s="9">
        <f>SUM(I6:I17)</f>
        <v>32000</v>
      </c>
    </row>
    <row r="20" spans="1:9">
      <c r="A20" s="55" t="s">
        <v>16</v>
      </c>
      <c r="B20" s="56"/>
      <c r="C20" s="56"/>
      <c r="D20" s="56"/>
      <c r="E20" s="56"/>
      <c r="F20" s="56"/>
      <c r="G20" s="57"/>
      <c r="H20" s="8"/>
      <c r="I20" s="10">
        <f>I19*0.1</f>
        <v>3200</v>
      </c>
    </row>
    <row r="21" spans="1:9">
      <c r="A21" s="35" t="s">
        <v>36</v>
      </c>
      <c r="B21" s="36"/>
      <c r="C21" s="36"/>
      <c r="D21" s="36"/>
      <c r="E21" s="36"/>
      <c r="F21" s="36"/>
      <c r="G21" s="36"/>
      <c r="H21" s="6"/>
      <c r="I21" s="11">
        <f>(I19+I20)*0.03</f>
        <v>1056</v>
      </c>
    </row>
    <row r="22" spans="1:9" ht="17" thickBot="1">
      <c r="A22" s="49" t="s">
        <v>9</v>
      </c>
      <c r="B22" s="50"/>
      <c r="C22" s="50"/>
      <c r="D22" s="50"/>
      <c r="E22" s="50"/>
      <c r="F22" s="50"/>
      <c r="G22" s="50"/>
      <c r="H22" s="7"/>
      <c r="I22" s="12">
        <f>I19+I20+I21</f>
        <v>36256</v>
      </c>
    </row>
  </sheetData>
  <mergeCells count="15">
    <mergeCell ref="A22:G22"/>
    <mergeCell ref="A7:A9"/>
    <mergeCell ref="B7:B9"/>
    <mergeCell ref="A19:G19"/>
    <mergeCell ref="A21:G21"/>
    <mergeCell ref="A20:G20"/>
    <mergeCell ref="A18:I18"/>
    <mergeCell ref="A11:A13"/>
    <mergeCell ref="B11:B13"/>
    <mergeCell ref="A5:I5"/>
    <mergeCell ref="A1:I1"/>
    <mergeCell ref="A2:B2"/>
    <mergeCell ref="A3:B3"/>
    <mergeCell ref="F2:I2"/>
    <mergeCell ref="E3:I3"/>
  </mergeCells>
  <phoneticPr fontId="1" type="noConversion"/>
  <pageMargins left="0.25" right="0.25" top="0.75" bottom="0.75" header="0.3" footer="0.3"/>
  <pageSetup paperSize="9" fitToHeight="3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影棚录制 (2)</vt:lpstr>
      <vt:lpstr>影棚录制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2017222ꆳ222222硂硂硂硂硂Ƶ꺏꺏꺏(1123-v3).doc</dc:creator>
  <cp:lastModifiedBy>Microsoft Office User</cp:lastModifiedBy>
  <cp:lastPrinted>2018-03-29T09:06:50Z</cp:lastPrinted>
  <dcterms:created xsi:type="dcterms:W3CDTF">2018-03-29T05:11:33Z</dcterms:created>
  <dcterms:modified xsi:type="dcterms:W3CDTF">2022-09-27T07:54:44Z</dcterms:modified>
</cp:coreProperties>
</file>