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olls-Royce\Training\2025\PR &amp; PO\7月\Enchanting Performance\"/>
    </mc:Choice>
  </mc:AlternateContent>
  <xr:revisionPtr revIDLastSave="0" documentId="13_ncr:1_{9B266786-4F3F-4B75-BD84-C928823D8755}" xr6:coauthVersionLast="47" xr6:coauthVersionMax="47" xr10:uidLastSave="{00000000-0000-0000-0000-000000000000}"/>
  <bookViews>
    <workbookView xWindow="-120" yWindow="-120" windowWidth="29040" windowHeight="15990" xr2:uid="{8286A35A-2FBF-4AA0-BCF1-E1A0A099FDB6}"/>
  </bookViews>
  <sheets>
    <sheet name="5-RR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 localSheetId="0">'5-RR'!$A$2:$H$72</definedName>
    <definedName name="_xlnm.Print_Area">#REF!</definedName>
    <definedName name="sij">#REF!</definedName>
    <definedName name="v">#REF!</definedName>
    <definedName name="xm">[4]伦敦办明细!$A$299:$A$312</definedName>
    <definedName name="二分v">#REF!</definedName>
    <definedName name="分v我">#REF!</definedName>
    <definedName name="额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F46" i="1"/>
  <c r="F45" i="1"/>
  <c r="F44" i="1"/>
  <c r="F42" i="1"/>
  <c r="F53" i="1"/>
  <c r="F48" i="1"/>
  <c r="F31" i="1"/>
  <c r="F32" i="1" s="1"/>
  <c r="D15" i="1" s="1"/>
  <c r="F27" i="1"/>
  <c r="F26" i="1"/>
  <c r="F25" i="1"/>
  <c r="F28" i="1" l="1"/>
  <c r="C67" i="1" l="1"/>
  <c r="F67" i="1" s="1"/>
  <c r="F62" i="1"/>
  <c r="F61" i="1"/>
  <c r="F56" i="1"/>
  <c r="F55" i="1"/>
  <c r="F54" i="1"/>
  <c r="F52" i="1"/>
  <c r="F51" i="1"/>
  <c r="F50" i="1"/>
  <c r="F49" i="1"/>
  <c r="F43" i="1"/>
  <c r="F37" i="1"/>
  <c r="F38" i="1" s="1"/>
  <c r="F57" i="1" l="1"/>
  <c r="F63" i="1"/>
  <c r="D18" i="1"/>
  <c r="D14" i="1"/>
  <c r="D16" i="1"/>
  <c r="D17" i="1" l="1"/>
  <c r="F68" i="1"/>
  <c r="D19" i="1" l="1"/>
  <c r="D20" i="1" s="1"/>
  <c r="D21" i="1" s="1"/>
  <c r="D22" i="1" s="1"/>
  <c r="C71" i="1"/>
  <c r="F71" i="1" s="1"/>
  <c r="F72" i="1" s="1"/>
</calcChain>
</file>

<file path=xl/sharedStrings.xml><?xml version="1.0" encoding="utf-8"?>
<sst xmlns="http://schemas.openxmlformats.org/spreadsheetml/2006/main" count="155" uniqueCount="122">
  <si>
    <t>Both in EN &amp; CN</t>
  </si>
  <si>
    <r>
      <t>Agency code</t>
    </r>
    <r>
      <rPr>
        <sz val="14"/>
        <color indexed="8"/>
        <rFont val="宋体"/>
        <family val="3"/>
        <charset val="134"/>
      </rPr>
      <t>：</t>
    </r>
    <r>
      <rPr>
        <sz val="14"/>
        <color indexed="8"/>
        <rFont val="Riviera Nights Light"/>
        <family val="1"/>
      </rPr>
      <t>4063697</t>
    </r>
    <phoneticPr fontId="2" type="noConversion"/>
  </si>
  <si>
    <t>Document Number:46002718</t>
  </si>
  <si>
    <t>Agency Name: COMFORT INTERNATIONAL M.I.C.E. SERVICE CO., LTD.</t>
  </si>
  <si>
    <t>Agency Address:1510, 12th Floor, No.13 Nongzhangguan South Road, Nongchaoyang District, Beijing</t>
  </si>
  <si>
    <t>Contact Info.13910193620</t>
  </si>
  <si>
    <r>
      <rPr>
        <b/>
        <sz val="14"/>
        <color indexed="9"/>
        <rFont val="Riviera Nights Light"/>
        <family val="1"/>
      </rPr>
      <t xml:space="preserve">Item
</t>
    </r>
    <r>
      <rPr>
        <b/>
        <sz val="14"/>
        <color indexed="9"/>
        <rFont val="Noto Sans SC Light"/>
        <family val="1"/>
      </rPr>
      <t>项目</t>
    </r>
  </si>
  <si>
    <r>
      <rPr>
        <b/>
        <sz val="14"/>
        <color indexed="9"/>
        <rFont val="Riviera Nights Light"/>
        <family val="1"/>
      </rPr>
      <t xml:space="preserve">Budget(RMB)
</t>
    </r>
    <r>
      <rPr>
        <b/>
        <sz val="14"/>
        <color indexed="9"/>
        <rFont val="Noto Sans SC Light"/>
        <family val="1"/>
      </rPr>
      <t>预算（人民币）</t>
    </r>
  </si>
  <si>
    <r>
      <rPr>
        <b/>
        <sz val="14"/>
        <color indexed="9"/>
        <rFont val="Riviera Nights Light"/>
        <family val="1"/>
      </rPr>
      <t xml:space="preserve">Remark
</t>
    </r>
    <r>
      <rPr>
        <b/>
        <sz val="14"/>
        <color indexed="9"/>
        <rFont val="Noto Sans SC Light"/>
        <family val="1"/>
      </rPr>
      <t>备注</t>
    </r>
  </si>
  <si>
    <r>
      <rPr>
        <b/>
        <sz val="14"/>
        <color indexed="9"/>
        <rFont val="Riviera Nights Light"/>
        <family val="1"/>
      </rPr>
      <t xml:space="preserve">Description
</t>
    </r>
    <r>
      <rPr>
        <b/>
        <sz val="14"/>
        <color indexed="9"/>
        <rFont val="Noto Sans SC Light"/>
        <family val="1"/>
      </rPr>
      <t>描述</t>
    </r>
  </si>
  <si>
    <t>A</t>
  </si>
  <si>
    <r>
      <rPr>
        <b/>
        <sz val="14"/>
        <color indexed="8"/>
        <rFont val="Riviera Nights Light"/>
        <family val="1"/>
      </rPr>
      <t xml:space="preserve">Meeting Package
</t>
    </r>
    <r>
      <rPr>
        <b/>
        <sz val="14"/>
        <color indexed="8"/>
        <rFont val="Noto Sans SC Light"/>
        <family val="1"/>
      </rPr>
      <t>会议包价</t>
    </r>
  </si>
  <si>
    <t>F</t>
  </si>
  <si>
    <r>
      <rPr>
        <b/>
        <sz val="14"/>
        <color indexed="8"/>
        <rFont val="Riviera Nights Light"/>
        <family val="1"/>
      </rPr>
      <t xml:space="preserve">Registration
</t>
    </r>
    <r>
      <rPr>
        <b/>
        <sz val="14"/>
        <color indexed="8"/>
        <rFont val="Noto Sans SC Light"/>
        <family val="1"/>
      </rPr>
      <t>培训报名</t>
    </r>
  </si>
  <si>
    <t>H</t>
  </si>
  <si>
    <r>
      <rPr>
        <b/>
        <sz val="14"/>
        <color indexed="8"/>
        <rFont val="Riviera Nights Light"/>
        <family val="1"/>
      </rPr>
      <t xml:space="preserve">Printing
</t>
    </r>
    <r>
      <rPr>
        <b/>
        <sz val="14"/>
        <color indexed="8"/>
        <rFont val="Noto Sans SC Light"/>
        <family val="1"/>
      </rPr>
      <t>教材印刷以及物料</t>
    </r>
  </si>
  <si>
    <t>I</t>
  </si>
  <si>
    <t>人员</t>
  </si>
  <si>
    <t>J</t>
  </si>
  <si>
    <r>
      <rPr>
        <b/>
        <sz val="14"/>
        <color indexed="8"/>
        <rFont val="Riviera Nights Light"/>
        <family val="1"/>
      </rPr>
      <t xml:space="preserve">Agency Fees
</t>
    </r>
    <r>
      <rPr>
        <b/>
        <sz val="14"/>
        <color indexed="8"/>
        <rFont val="Noto Sans SC Light"/>
        <family val="1"/>
      </rPr>
      <t>服务费</t>
    </r>
  </si>
  <si>
    <t>净价</t>
  </si>
  <si>
    <r>
      <rPr>
        <b/>
        <sz val="14"/>
        <color indexed="8"/>
        <rFont val="Riviera Nights Light"/>
        <family val="1"/>
      </rPr>
      <t xml:space="preserve">Business Tax
</t>
    </r>
    <r>
      <rPr>
        <b/>
        <sz val="14"/>
        <color indexed="8"/>
        <rFont val="Noto Sans SC Light"/>
        <family val="1"/>
      </rPr>
      <t>税金</t>
    </r>
  </si>
  <si>
    <r>
      <rPr>
        <b/>
        <sz val="14"/>
        <color indexed="8"/>
        <rFont val="Riviera Nights Light"/>
        <family val="1"/>
      </rPr>
      <t>GRAND- Total</t>
    </r>
    <r>
      <rPr>
        <b/>
        <sz val="14"/>
        <color indexed="8"/>
        <rFont val="Noto Sans SC Light"/>
        <family val="1"/>
      </rPr>
      <t>共计</t>
    </r>
    <r>
      <rPr>
        <b/>
        <sz val="14"/>
        <color indexed="8"/>
        <rFont val="Riviera Nights Light"/>
        <family val="1"/>
      </rPr>
      <t>(Business Tax included)</t>
    </r>
  </si>
  <si>
    <t>DETAILS</t>
  </si>
  <si>
    <r>
      <rPr>
        <b/>
        <sz val="14"/>
        <color indexed="9"/>
        <rFont val="Riviera Nights Light"/>
        <family val="1"/>
      </rPr>
      <t xml:space="preserve">A  Meeting
</t>
    </r>
    <r>
      <rPr>
        <b/>
        <sz val="14"/>
        <color indexed="9"/>
        <rFont val="Noto Sans SC Light"/>
        <family val="1"/>
      </rPr>
      <t>会议</t>
    </r>
  </si>
  <si>
    <r>
      <rPr>
        <b/>
        <sz val="14"/>
        <color indexed="9"/>
        <rFont val="Riviera Nights Light"/>
        <family val="1"/>
      </rPr>
      <t xml:space="preserve">Unit Price (RMB)
</t>
    </r>
    <r>
      <rPr>
        <b/>
        <sz val="14"/>
        <color indexed="9"/>
        <rFont val="Noto Sans SC Light"/>
        <family val="1"/>
      </rPr>
      <t>单价（人民币）</t>
    </r>
  </si>
  <si>
    <r>
      <rPr>
        <b/>
        <sz val="14"/>
        <color indexed="9"/>
        <rFont val="Riviera Nights Light"/>
        <family val="1"/>
      </rPr>
      <t xml:space="preserve">No. of days
</t>
    </r>
    <r>
      <rPr>
        <b/>
        <sz val="14"/>
        <color indexed="9"/>
        <rFont val="Noto Sans SC Light"/>
        <family val="1"/>
      </rPr>
      <t>天数</t>
    </r>
  </si>
  <si>
    <r>
      <rPr>
        <b/>
        <sz val="14"/>
        <color indexed="9"/>
        <rFont val="Riviera Nights Light"/>
        <family val="1"/>
      </rPr>
      <t xml:space="preserve">QTY
</t>
    </r>
    <r>
      <rPr>
        <b/>
        <sz val="14"/>
        <color indexed="9"/>
        <rFont val="Noto Sans SC Light"/>
        <family val="1"/>
      </rPr>
      <t>人数</t>
    </r>
  </si>
  <si>
    <r>
      <rPr>
        <b/>
        <sz val="14"/>
        <color indexed="9"/>
        <rFont val="Riviera Nights Light"/>
        <family val="1"/>
      </rPr>
      <t xml:space="preserve">Total Price (RMB)
</t>
    </r>
    <r>
      <rPr>
        <b/>
        <sz val="14"/>
        <color indexed="9"/>
        <rFont val="Noto Sans SC Light"/>
        <family val="1"/>
      </rPr>
      <t>总价（人民币）</t>
    </r>
  </si>
  <si>
    <r>
      <rPr>
        <sz val="14"/>
        <color indexed="8"/>
        <rFont val="Riviera Nights Light"/>
        <family val="1"/>
      </rPr>
      <t xml:space="preserve">Beijing </t>
    </r>
    <r>
      <rPr>
        <sz val="14"/>
        <color indexed="8"/>
        <rFont val="Noto Sans SC Light"/>
        <family val="1"/>
      </rPr>
      <t xml:space="preserve">北京
</t>
    </r>
    <r>
      <rPr>
        <sz val="14"/>
        <color indexed="8"/>
        <rFont val="Riviera Nights Light"/>
        <family val="1"/>
      </rPr>
      <t>Option 1</t>
    </r>
    <r>
      <rPr>
        <sz val="14"/>
        <color indexed="8"/>
        <rFont val="Noto Sans SC Light"/>
        <family val="1"/>
      </rPr>
      <t xml:space="preserve">
（产品培训）</t>
    </r>
  </si>
  <si>
    <t>00140</t>
    <phoneticPr fontId="2" type="noConversion"/>
  </si>
  <si>
    <r>
      <rPr>
        <sz val="14"/>
        <color theme="1"/>
        <rFont val="Riviera Nights Light"/>
        <family val="1"/>
      </rPr>
      <t xml:space="preserve">5-star hotel training room (about 150 square meters), two tea breaks and buffet lunch per day
</t>
    </r>
    <r>
      <rPr>
        <sz val="14"/>
        <color rgb="FFFF0000"/>
        <rFont val="宋体"/>
        <family val="3"/>
        <charset val="134"/>
      </rPr>
      <t>北京柏悦</t>
    </r>
    <r>
      <rPr>
        <sz val="14"/>
        <color theme="1"/>
        <rFont val="宋体"/>
        <family val="3"/>
        <charset val="134"/>
      </rPr>
      <t>酒店或同级别国际连锁五星级酒店</t>
    </r>
    <r>
      <rPr>
        <sz val="14"/>
        <color theme="1"/>
        <rFont val="Riviera Nights Light"/>
        <family val="1"/>
      </rPr>
      <t xml:space="preserve">,
</t>
    </r>
    <r>
      <rPr>
        <sz val="14"/>
        <color theme="1"/>
        <rFont val="宋体"/>
        <family val="3"/>
        <charset val="134"/>
      </rPr>
      <t>会议室面积</t>
    </r>
    <r>
      <rPr>
        <sz val="14"/>
        <color rgb="FFFF0000"/>
        <rFont val="Riviera Nights Light"/>
        <family val="1"/>
      </rPr>
      <t>150</t>
    </r>
    <r>
      <rPr>
        <sz val="14"/>
        <color theme="1"/>
        <rFont val="宋体"/>
        <family val="3"/>
        <charset val="134"/>
      </rPr>
      <t>平米左右，每天两次茶歇一次自助午餐</t>
    </r>
    <r>
      <rPr>
        <sz val="14"/>
        <color theme="1"/>
        <rFont val="Riviera Nights Light"/>
        <family val="1"/>
      </rPr>
      <t xml:space="preserve"> , </t>
    </r>
    <r>
      <rPr>
        <sz val="14"/>
        <color theme="1"/>
        <rFont val="宋体"/>
        <family val="3"/>
        <charset val="134"/>
      </rPr>
      <t>鱼骨摆台，每天预计</t>
    </r>
    <r>
      <rPr>
        <sz val="14"/>
        <color rgb="FFFF0000"/>
        <rFont val="Riviera Nights Light"/>
        <family val="1"/>
      </rPr>
      <t>40</t>
    </r>
    <r>
      <rPr>
        <sz val="14"/>
        <color theme="1"/>
        <rFont val="宋体"/>
        <family val="3"/>
        <charset val="134"/>
      </rPr>
      <t xml:space="preserve">人
</t>
    </r>
    <r>
      <rPr>
        <sz val="14"/>
        <color theme="8"/>
        <rFont val="宋体"/>
        <family val="3"/>
        <charset val="134"/>
      </rPr>
      <t>该价格为保底人数</t>
    </r>
    <r>
      <rPr>
        <sz val="14"/>
        <color theme="8"/>
        <rFont val="Riviera Nights Light"/>
        <family val="1"/>
      </rPr>
      <t>40</t>
    </r>
    <r>
      <rPr>
        <sz val="14"/>
        <color theme="8"/>
        <rFont val="宋体"/>
        <family val="3"/>
        <charset val="134"/>
      </rPr>
      <t>人的单价</t>
    </r>
  </si>
  <si>
    <r>
      <rPr>
        <b/>
        <sz val="14"/>
        <color indexed="8"/>
        <rFont val="Riviera Nights Light"/>
        <family val="1"/>
      </rPr>
      <t xml:space="preserve">A  Meeting </t>
    </r>
    <r>
      <rPr>
        <b/>
        <sz val="14"/>
        <color indexed="8"/>
        <rFont val="Noto Sans SC Light"/>
        <family val="1"/>
      </rPr>
      <t>会议</t>
    </r>
  </si>
  <si>
    <r>
      <rPr>
        <b/>
        <sz val="14"/>
        <color indexed="9"/>
        <rFont val="Riviera Nights Light"/>
        <family val="1"/>
      </rPr>
      <t xml:space="preserve">No. of item
</t>
    </r>
    <r>
      <rPr>
        <b/>
        <sz val="14"/>
        <color indexed="9"/>
        <rFont val="Noto Sans SC Light"/>
        <family val="1"/>
      </rPr>
      <t>次数</t>
    </r>
  </si>
  <si>
    <r>
      <rPr>
        <b/>
        <sz val="14"/>
        <color indexed="9"/>
        <rFont val="Riviera Nights Light"/>
        <family val="1"/>
      </rPr>
      <t xml:space="preserve">QTY
</t>
    </r>
    <r>
      <rPr>
        <b/>
        <sz val="14"/>
        <color indexed="9"/>
        <rFont val="Noto Sans SC Light"/>
        <family val="1"/>
      </rPr>
      <t>数量</t>
    </r>
  </si>
  <si>
    <r>
      <rPr>
        <b/>
        <sz val="14"/>
        <color indexed="9"/>
        <rFont val="Riviera Nights Light"/>
        <family val="1"/>
      </rPr>
      <t xml:space="preserve">F.  Registration
</t>
    </r>
    <r>
      <rPr>
        <b/>
        <sz val="14"/>
        <color indexed="9"/>
        <rFont val="Noto Sans SC Light"/>
        <family val="1"/>
      </rPr>
      <t>培训报名</t>
    </r>
  </si>
  <si>
    <r>
      <rPr>
        <b/>
        <sz val="14"/>
        <color indexed="9"/>
        <rFont val="Riviera Nights Light"/>
        <family val="1"/>
      </rPr>
      <t xml:space="preserve">Days
</t>
    </r>
    <r>
      <rPr>
        <b/>
        <sz val="14"/>
        <color indexed="9"/>
        <rFont val="Noto Sans SC Light"/>
        <family val="1"/>
      </rPr>
      <t>天数</t>
    </r>
  </si>
  <si>
    <t>RSVP</t>
  </si>
  <si>
    <t>00600</t>
    <phoneticPr fontId="2" type="noConversion"/>
  </si>
  <si>
    <t>前期邮件和报名准备，物料安排，收集报名（微信群的建立，邮件）</t>
  </si>
  <si>
    <r>
      <rPr>
        <b/>
        <sz val="14"/>
        <color indexed="8"/>
        <rFont val="Riviera Nights Light"/>
        <family val="1"/>
      </rPr>
      <t xml:space="preserve">F.  Registration </t>
    </r>
    <r>
      <rPr>
        <b/>
        <sz val="14"/>
        <color indexed="8"/>
        <rFont val="Noto Sans SC Light"/>
        <family val="1"/>
      </rPr>
      <t>培训报名</t>
    </r>
  </si>
  <si>
    <r>
      <rPr>
        <b/>
        <sz val="14"/>
        <color indexed="9"/>
        <rFont val="Riviera Nights Light"/>
        <family val="1"/>
      </rPr>
      <t xml:space="preserve">No. of item
</t>
    </r>
    <r>
      <rPr>
        <b/>
        <sz val="14"/>
        <color indexed="9"/>
        <rFont val="Noto Sans SC Light"/>
        <family val="1"/>
      </rPr>
      <t>人数</t>
    </r>
  </si>
  <si>
    <r>
      <rPr>
        <b/>
        <sz val="14"/>
        <color indexed="9"/>
        <rFont val="Riviera Nights Light"/>
        <family val="1"/>
      </rPr>
      <t xml:space="preserve">QTY
</t>
    </r>
    <r>
      <rPr>
        <b/>
        <sz val="14"/>
        <color indexed="9"/>
        <rFont val="Noto Sans SC Light"/>
        <family val="1"/>
      </rPr>
      <t>天数</t>
    </r>
    <r>
      <rPr>
        <b/>
        <sz val="14"/>
        <color indexed="9"/>
        <rFont val="Riviera Nights Light"/>
        <family val="1"/>
      </rPr>
      <t>/</t>
    </r>
    <r>
      <rPr>
        <b/>
        <sz val="14"/>
        <color indexed="9"/>
        <rFont val="Noto Sans SC Light"/>
        <family val="1"/>
      </rPr>
      <t>次数</t>
    </r>
  </si>
  <si>
    <r>
      <rPr>
        <b/>
        <sz val="14"/>
        <color indexed="9"/>
        <rFont val="Riviera Nights Light"/>
        <family val="1"/>
      </rPr>
      <t xml:space="preserve">H.    Printing
</t>
    </r>
    <r>
      <rPr>
        <b/>
        <sz val="14"/>
        <color indexed="9"/>
        <rFont val="宋体"/>
        <family val="3"/>
        <charset val="134"/>
      </rPr>
      <t>教材印刷以及物料</t>
    </r>
  </si>
  <si>
    <t>培训教材印刷</t>
  </si>
  <si>
    <t>00740</t>
    <phoneticPr fontId="2" type="noConversion"/>
  </si>
  <si>
    <t>Print training handbooks for trainees of all trainings
为所有非技术培训印刷学员用教材，250克铜双面哑膜</t>
  </si>
  <si>
    <t>电子水牌设计</t>
  </si>
  <si>
    <t>00750</t>
    <phoneticPr fontId="2" type="noConversion"/>
  </si>
  <si>
    <r>
      <rPr>
        <sz val="14"/>
        <rFont val="Noto Sans SC Light"/>
        <family val="1"/>
      </rPr>
      <t>人名桌卡</t>
    </r>
  </si>
  <si>
    <t>00760</t>
    <phoneticPr fontId="2" type="noConversion"/>
  </si>
  <si>
    <r>
      <rPr>
        <sz val="14"/>
        <rFont val="Noto Sans SC Light"/>
        <family val="1"/>
      </rPr>
      <t>200</t>
    </r>
    <r>
      <rPr>
        <sz val="14"/>
        <rFont val="Noto Sans SC Light"/>
        <family val="1"/>
      </rPr>
      <t>克铜版纸打印</t>
    </r>
  </si>
  <si>
    <r>
      <rPr>
        <sz val="14"/>
        <rFont val="Noto Sans SC Light"/>
        <family val="1"/>
      </rPr>
      <t>卡纸</t>
    </r>
  </si>
  <si>
    <t>00800</t>
    <phoneticPr fontId="2" type="noConversion"/>
  </si>
  <si>
    <r>
      <rPr>
        <sz val="14"/>
        <rFont val="Noto Sans SC Light"/>
        <family val="1"/>
      </rPr>
      <t>无痕软钉胶</t>
    </r>
  </si>
  <si>
    <t>00820</t>
    <phoneticPr fontId="2" type="noConversion"/>
  </si>
  <si>
    <t>120g/套</t>
  </si>
  <si>
    <r>
      <rPr>
        <sz val="14"/>
        <rFont val="Noto Sans SC Light"/>
        <family val="1"/>
      </rPr>
      <t>黑色中性笔</t>
    </r>
  </si>
  <si>
    <t>00830</t>
    <phoneticPr fontId="2" type="noConversion"/>
  </si>
  <si>
    <r>
      <rPr>
        <sz val="14"/>
        <rFont val="Noto Sans SC Light"/>
        <family val="1"/>
      </rPr>
      <t>马克笔</t>
    </r>
  </si>
  <si>
    <t>00840</t>
    <phoneticPr fontId="2" type="noConversion"/>
  </si>
  <si>
    <t>蓝色/黑色/绿色  3组每组10支预估</t>
  </si>
  <si>
    <r>
      <rPr>
        <sz val="14"/>
        <rFont val="Noto Sans SC Light"/>
        <family val="1"/>
      </rPr>
      <t>立式白板</t>
    </r>
  </si>
  <si>
    <t>00870</t>
    <phoneticPr fontId="2" type="noConversion"/>
  </si>
  <si>
    <t>90*60，带可移动支架</t>
  </si>
  <si>
    <r>
      <rPr>
        <sz val="14"/>
        <rFont val="Noto Sans SC Light"/>
        <family val="1"/>
      </rPr>
      <t>培训海报</t>
    </r>
  </si>
  <si>
    <t>00930</t>
    <phoneticPr fontId="2" type="noConversion"/>
  </si>
  <si>
    <t>90*150，250克双面哑膜</t>
  </si>
  <si>
    <r>
      <rPr>
        <sz val="14"/>
        <rFont val="Noto Sans SC Light"/>
        <family val="1"/>
      </rPr>
      <t>场景卡</t>
    </r>
  </si>
  <si>
    <t>00940</t>
    <phoneticPr fontId="2" type="noConversion"/>
  </si>
  <si>
    <t>塑封 A5尺寸，250克双面哑膜</t>
  </si>
  <si>
    <t>手套</t>
  </si>
  <si>
    <t>00990</t>
    <phoneticPr fontId="2" type="noConversion"/>
  </si>
  <si>
    <t>专用高级缎面手套</t>
  </si>
  <si>
    <r>
      <rPr>
        <b/>
        <sz val="10"/>
        <color indexed="8"/>
        <rFont val="Riviera Nights Light"/>
        <family val="1"/>
      </rPr>
      <t xml:space="preserve">H.    Printing
</t>
    </r>
    <r>
      <rPr>
        <b/>
        <sz val="10"/>
        <color indexed="8"/>
        <rFont val="宋体"/>
        <family val="3"/>
        <charset val="134"/>
      </rPr>
      <t>教材印刷以及物料</t>
    </r>
  </si>
  <si>
    <r>
      <rPr>
        <b/>
        <sz val="14"/>
        <color indexed="9"/>
        <rFont val="Riviera Nights Light"/>
        <family val="1"/>
      </rPr>
      <t xml:space="preserve">I.  
</t>
    </r>
    <r>
      <rPr>
        <b/>
        <sz val="14"/>
        <color indexed="9"/>
        <rFont val="Noto Sans SC Light"/>
        <family val="1"/>
      </rPr>
      <t>人员</t>
    </r>
  </si>
  <si>
    <t>其他人员</t>
  </si>
  <si>
    <t>有劳斯莱斯合作经验</t>
  </si>
  <si>
    <t>摄影师</t>
  </si>
  <si>
    <t>01050</t>
    <phoneticPr fontId="2" type="noConversion"/>
  </si>
  <si>
    <t>3500元/天，培训图片记录，以及车辆宣传推广</t>
  </si>
  <si>
    <t>图片直播</t>
  </si>
  <si>
    <t>01060</t>
    <phoneticPr fontId="2" type="noConversion"/>
  </si>
  <si>
    <t>2300/天</t>
  </si>
  <si>
    <r>
      <rPr>
        <b/>
        <sz val="14"/>
        <color indexed="8"/>
        <rFont val="Riviera Nights Light"/>
        <family val="1"/>
      </rPr>
      <t xml:space="preserve">I. </t>
    </r>
    <r>
      <rPr>
        <b/>
        <sz val="14"/>
        <color indexed="8"/>
        <rFont val="宋体"/>
        <family val="3"/>
        <charset val="134"/>
      </rPr>
      <t>人员</t>
    </r>
  </si>
  <si>
    <r>
      <rPr>
        <b/>
        <sz val="14"/>
        <color indexed="9"/>
        <rFont val="Riviera Nights Light"/>
        <family val="1"/>
      </rPr>
      <t xml:space="preserve">J . Agency Fees
</t>
    </r>
    <r>
      <rPr>
        <b/>
        <sz val="14"/>
        <color indexed="9"/>
        <rFont val="Noto Sans SC Light"/>
        <family val="1"/>
      </rPr>
      <t>服务费用</t>
    </r>
  </si>
  <si>
    <r>
      <rPr>
        <b/>
        <sz val="14"/>
        <color indexed="9"/>
        <rFont val="Noto Sans SC Light"/>
        <family val="1"/>
      </rPr>
      <t>准备阶段</t>
    </r>
  </si>
  <si>
    <r>
      <rPr>
        <sz val="14"/>
        <color indexed="8"/>
        <rFont val="Noto Sans SC Light"/>
        <family val="1"/>
      </rPr>
      <t>客户经理（准备阶段）</t>
    </r>
  </si>
  <si>
    <t>01120</t>
    <phoneticPr fontId="2" type="noConversion"/>
  </si>
  <si>
    <r>
      <rPr>
        <sz val="14"/>
        <color indexed="8"/>
        <rFont val="Noto Sans SC Light"/>
        <family val="1"/>
      </rPr>
      <t>前期准备工作</t>
    </r>
  </si>
  <si>
    <r>
      <rPr>
        <b/>
        <sz val="14"/>
        <color indexed="8"/>
        <rFont val="Riviera Nights Light"/>
        <family val="1"/>
      </rPr>
      <t xml:space="preserve">J. Agency Fees
</t>
    </r>
    <r>
      <rPr>
        <b/>
        <sz val="14"/>
        <color indexed="8"/>
        <rFont val="Noto Sans SC Light"/>
        <family val="1"/>
      </rPr>
      <t>服务费用</t>
    </r>
  </si>
  <si>
    <r>
      <rPr>
        <b/>
        <sz val="14"/>
        <color indexed="9"/>
        <rFont val="Riviera Nights Light"/>
        <family val="1"/>
      </rPr>
      <t xml:space="preserve">K. Business Tax
</t>
    </r>
    <r>
      <rPr>
        <b/>
        <sz val="14"/>
        <color indexed="9"/>
        <rFont val="Noto Sans SC Light"/>
        <family val="1"/>
      </rPr>
      <t>税金</t>
    </r>
  </si>
  <si>
    <r>
      <rPr>
        <b/>
        <sz val="14"/>
        <color indexed="9"/>
        <rFont val="Riviera Nights Light"/>
        <family val="1"/>
      </rPr>
      <t xml:space="preserve">% </t>
    </r>
    <r>
      <rPr>
        <b/>
        <sz val="14"/>
        <color indexed="9"/>
        <rFont val="Noto Sans SC Light"/>
        <family val="1"/>
      </rPr>
      <t>比例</t>
    </r>
  </si>
  <si>
    <r>
      <rPr>
        <sz val="14"/>
        <color indexed="8"/>
        <rFont val="Riviera Nights Light"/>
        <family val="1"/>
      </rPr>
      <t xml:space="preserve">Business Tax </t>
    </r>
    <r>
      <rPr>
        <sz val="14"/>
        <color indexed="8"/>
        <rFont val="Noto Sans SC Light"/>
        <family val="1"/>
      </rPr>
      <t>税金</t>
    </r>
  </si>
  <si>
    <r>
      <rPr>
        <sz val="14"/>
        <color indexed="8"/>
        <rFont val="Riviera Nights Light"/>
        <family val="1"/>
      </rPr>
      <t>VAT</t>
    </r>
    <r>
      <rPr>
        <sz val="14"/>
        <color indexed="8"/>
        <rFont val="Noto Sans SC Light"/>
        <family val="1"/>
      </rPr>
      <t>专用增值税发票</t>
    </r>
  </si>
  <si>
    <r>
      <rPr>
        <b/>
        <sz val="14"/>
        <color indexed="8"/>
        <rFont val="Riviera Nights Light"/>
        <family val="1"/>
      </rPr>
      <t xml:space="preserve">K. Business Tax
</t>
    </r>
    <r>
      <rPr>
        <b/>
        <sz val="14"/>
        <color indexed="8"/>
        <rFont val="Noto Sans SC Light"/>
        <family val="1"/>
      </rPr>
      <t>税金</t>
    </r>
  </si>
  <si>
    <t>Project Name:  Rolls-Royce Dealer Training organization</t>
    <phoneticPr fontId="2" type="noConversion"/>
  </si>
  <si>
    <t>Project Date:JUL 2025</t>
    <phoneticPr fontId="2" type="noConversion"/>
  </si>
  <si>
    <t>Quotation Date:JUL 2025</t>
    <phoneticPr fontId="2" type="noConversion"/>
  </si>
  <si>
    <r>
      <rPr>
        <sz val="14"/>
        <color indexed="8"/>
        <rFont val="Riviera Nights Light"/>
        <family val="1"/>
      </rPr>
      <t xml:space="preserve">Hangzhou </t>
    </r>
    <r>
      <rPr>
        <sz val="14"/>
        <color indexed="8"/>
        <rFont val="Noto Sans SC Light"/>
        <family val="1"/>
      </rPr>
      <t xml:space="preserve">杭州
</t>
    </r>
    <r>
      <rPr>
        <sz val="14"/>
        <color indexed="8"/>
        <rFont val="Riviera Nights Light"/>
        <family val="1"/>
      </rPr>
      <t>Option 4</t>
    </r>
    <r>
      <rPr>
        <sz val="14"/>
        <color indexed="8"/>
        <rFont val="Noto Sans SC Light"/>
        <family val="1"/>
      </rPr>
      <t xml:space="preserve">
（</t>
    </r>
    <r>
      <rPr>
        <sz val="14"/>
        <color indexed="8"/>
        <rFont val="Riviera Nights Light"/>
        <family val="1"/>
      </rPr>
      <t>HIGH TOUCH Strategy</t>
    </r>
    <r>
      <rPr>
        <sz val="14"/>
        <color indexed="8"/>
        <rFont val="Noto Sans SC Light"/>
        <family val="1"/>
      </rPr>
      <t>）</t>
    </r>
  </si>
  <si>
    <t>00120</t>
    <phoneticPr fontId="2" type="noConversion"/>
  </si>
  <si>
    <r>
      <rPr>
        <sz val="14"/>
        <color theme="1"/>
        <rFont val="Riviera Nights Light"/>
        <family val="1"/>
      </rPr>
      <t xml:space="preserve">5-star hotel training room (about 150 square meters), two tea breaks and buffet lunch per day
</t>
    </r>
    <r>
      <rPr>
        <sz val="14"/>
        <color rgb="FFFF0000"/>
        <rFont val="宋体"/>
        <family val="3"/>
        <charset val="134"/>
      </rPr>
      <t>杭州城中香格里拉</t>
    </r>
    <r>
      <rPr>
        <sz val="14"/>
        <color theme="1"/>
        <rFont val="宋体"/>
        <family val="3"/>
        <charset val="134"/>
      </rPr>
      <t>酒店或同级别国际连锁五星级酒店</t>
    </r>
    <r>
      <rPr>
        <sz val="14"/>
        <color theme="1"/>
        <rFont val="Riviera Nights Light"/>
        <family val="1"/>
      </rPr>
      <t xml:space="preserve">,
</t>
    </r>
    <r>
      <rPr>
        <sz val="14"/>
        <color theme="1"/>
        <rFont val="宋体"/>
        <family val="3"/>
        <charset val="134"/>
      </rPr>
      <t>会议室面积</t>
    </r>
    <r>
      <rPr>
        <sz val="14"/>
        <color rgb="FFFF0000"/>
        <rFont val="Riviera Nights Light"/>
        <family val="1"/>
      </rPr>
      <t>150</t>
    </r>
    <r>
      <rPr>
        <sz val="14"/>
        <color theme="1"/>
        <rFont val="宋体"/>
        <family val="3"/>
        <charset val="134"/>
      </rPr>
      <t>平米左右，每天两次茶歇一次自助午餐</t>
    </r>
    <r>
      <rPr>
        <sz val="14"/>
        <color theme="1"/>
        <rFont val="Riviera Nights Light"/>
        <family val="1"/>
      </rPr>
      <t xml:space="preserve"> , </t>
    </r>
    <r>
      <rPr>
        <sz val="14"/>
        <color theme="1"/>
        <rFont val="宋体"/>
        <family val="3"/>
        <charset val="134"/>
      </rPr>
      <t>鱼骨摆台，每天预计</t>
    </r>
    <r>
      <rPr>
        <sz val="14"/>
        <color rgb="FFFF0000"/>
        <rFont val="Riviera Nights Light"/>
        <family val="1"/>
      </rPr>
      <t>40</t>
    </r>
    <r>
      <rPr>
        <sz val="14"/>
        <color theme="1"/>
        <rFont val="宋体"/>
        <family val="3"/>
        <charset val="134"/>
      </rPr>
      <t xml:space="preserve">人
</t>
    </r>
    <r>
      <rPr>
        <sz val="14"/>
        <color theme="8"/>
        <rFont val="宋体"/>
        <family val="3"/>
        <charset val="134"/>
      </rPr>
      <t>该价格为保底人数</t>
    </r>
    <r>
      <rPr>
        <sz val="14"/>
        <color theme="8"/>
        <rFont val="Riviera Nights Light"/>
        <family val="1"/>
      </rPr>
      <t>40</t>
    </r>
    <r>
      <rPr>
        <sz val="14"/>
        <color theme="8"/>
        <rFont val="宋体"/>
        <family val="3"/>
        <charset val="134"/>
      </rPr>
      <t>人的单价</t>
    </r>
  </si>
  <si>
    <r>
      <rPr>
        <sz val="14"/>
        <color indexed="8"/>
        <rFont val="Riviera Nights Light"/>
        <family val="1"/>
      </rPr>
      <t xml:space="preserve">Guangzhou </t>
    </r>
    <r>
      <rPr>
        <sz val="14"/>
        <color indexed="8"/>
        <rFont val="Noto Sans SC Light"/>
        <family val="1"/>
      </rPr>
      <t xml:space="preserve">广州
</t>
    </r>
    <r>
      <rPr>
        <sz val="14"/>
        <color indexed="8"/>
        <rFont val="Riviera Nights Light"/>
        <family val="1"/>
      </rPr>
      <t>Option 5</t>
    </r>
    <r>
      <rPr>
        <sz val="14"/>
        <color indexed="8"/>
        <rFont val="Noto Sans SC Light"/>
        <family val="1"/>
      </rPr>
      <t xml:space="preserve">
（</t>
    </r>
    <r>
      <rPr>
        <sz val="14"/>
        <color indexed="8"/>
        <rFont val="Riviera Nights Light"/>
        <family val="1"/>
      </rPr>
      <t>HIGH TOUCH Strategy</t>
    </r>
    <r>
      <rPr>
        <sz val="14"/>
        <color indexed="8"/>
        <rFont val="Noto Sans SC Light"/>
        <family val="1"/>
      </rPr>
      <t>）</t>
    </r>
  </si>
  <si>
    <t>00130</t>
    <phoneticPr fontId="2" type="noConversion"/>
  </si>
  <si>
    <r>
      <rPr>
        <sz val="14"/>
        <color theme="1"/>
        <rFont val="Riviera Nights Light"/>
        <family val="1"/>
      </rPr>
      <t xml:space="preserve">5-star hotel training room (about 150 square meters), two tea breaks and buffet lunch per day
</t>
    </r>
    <r>
      <rPr>
        <sz val="14"/>
        <color rgb="FFFF0000"/>
        <rFont val="宋体"/>
        <family val="3"/>
        <charset val="134"/>
      </rPr>
      <t>广州康莱德</t>
    </r>
    <r>
      <rPr>
        <sz val="14"/>
        <color theme="1"/>
        <rFont val="宋体"/>
        <family val="3"/>
        <charset val="134"/>
      </rPr>
      <t>酒店或同级别国际连锁五星级酒店</t>
    </r>
    <r>
      <rPr>
        <sz val="14"/>
        <color theme="1"/>
        <rFont val="Riviera Nights Light"/>
        <family val="1"/>
      </rPr>
      <t xml:space="preserve">,
</t>
    </r>
    <r>
      <rPr>
        <sz val="14"/>
        <color theme="1"/>
        <rFont val="宋体"/>
        <family val="3"/>
        <charset val="134"/>
      </rPr>
      <t>会议室面积</t>
    </r>
    <r>
      <rPr>
        <sz val="14"/>
        <color rgb="FFFF0000"/>
        <rFont val="宋体"/>
        <family val="3"/>
        <charset val="134"/>
      </rPr>
      <t>126</t>
    </r>
    <r>
      <rPr>
        <sz val="14"/>
        <color theme="1"/>
        <rFont val="宋体"/>
        <family val="3"/>
        <charset val="134"/>
      </rPr>
      <t>平米左右，每天两次茶歇一次自助午餐</t>
    </r>
    <r>
      <rPr>
        <sz val="14"/>
        <color theme="1"/>
        <rFont val="Riviera Nights Light"/>
        <family val="1"/>
      </rPr>
      <t xml:space="preserve"> , </t>
    </r>
    <r>
      <rPr>
        <sz val="14"/>
        <color theme="1"/>
        <rFont val="宋体"/>
        <family val="3"/>
        <charset val="134"/>
      </rPr>
      <t>鱼骨摆台，每天预计</t>
    </r>
    <r>
      <rPr>
        <sz val="14"/>
        <color rgb="FFFF0000"/>
        <rFont val="Riviera Nights Light"/>
        <family val="1"/>
      </rPr>
      <t>40</t>
    </r>
    <r>
      <rPr>
        <sz val="14"/>
        <color theme="1"/>
        <rFont val="宋体"/>
        <family val="3"/>
        <charset val="134"/>
      </rPr>
      <t xml:space="preserve">人
</t>
    </r>
    <r>
      <rPr>
        <sz val="14"/>
        <color theme="8"/>
        <rFont val="宋体"/>
        <family val="3"/>
        <charset val="134"/>
      </rPr>
      <t>该价格为保底人数</t>
    </r>
    <r>
      <rPr>
        <sz val="14"/>
        <color theme="8"/>
        <rFont val="Riviera Nights Light"/>
        <family val="1"/>
      </rPr>
      <t>35</t>
    </r>
    <r>
      <rPr>
        <sz val="14"/>
        <color theme="8"/>
        <rFont val="宋体"/>
        <family val="3"/>
        <charset val="134"/>
      </rPr>
      <t>人的单价</t>
    </r>
  </si>
  <si>
    <r>
      <rPr>
        <b/>
        <sz val="14"/>
        <color indexed="8"/>
        <rFont val="Riviera Nights Light"/>
        <family val="1"/>
      </rPr>
      <t xml:space="preserve">Set Up
</t>
    </r>
    <r>
      <rPr>
        <b/>
        <sz val="14"/>
        <color indexed="8"/>
        <rFont val="Noto Sans SC Light"/>
        <family val="1"/>
      </rPr>
      <t>搭建</t>
    </r>
  </si>
  <si>
    <r>
      <rPr>
        <b/>
        <sz val="14"/>
        <color indexed="9"/>
        <rFont val="Riviera Nights Light"/>
        <family val="1"/>
      </rPr>
      <t xml:space="preserve">C. Training Facility Rental
</t>
    </r>
    <r>
      <rPr>
        <b/>
        <sz val="14"/>
        <color indexed="9"/>
        <rFont val="Noto Sans SC Light"/>
        <family val="1"/>
      </rPr>
      <t>教具运输</t>
    </r>
  </si>
  <si>
    <t>00320</t>
    <phoneticPr fontId="2" type="noConversion"/>
  </si>
  <si>
    <r>
      <rPr>
        <b/>
        <sz val="14"/>
        <color indexed="8"/>
        <rFont val="Riviera Nights Light"/>
        <family val="1"/>
      </rPr>
      <t xml:space="preserve">C. Training Facility Rental </t>
    </r>
    <r>
      <rPr>
        <b/>
        <sz val="14"/>
        <color indexed="8"/>
        <rFont val="Noto Sans SC Light"/>
        <family val="1"/>
      </rPr>
      <t>教具租用</t>
    </r>
  </si>
  <si>
    <r>
      <t xml:space="preserve">trasportation Beijing </t>
    </r>
    <r>
      <rPr>
        <sz val="14"/>
        <color rgb="FFFF0000"/>
        <rFont val="Riviera Nights Light"/>
        <family val="1"/>
      </rPr>
      <t xml:space="preserve">Shanghai </t>
    </r>
    <r>
      <rPr>
        <sz val="14"/>
        <color indexed="8"/>
        <rFont val="Riviera Nights Light"/>
        <family val="1"/>
      </rPr>
      <t xml:space="preserve"> Return Route
</t>
    </r>
    <r>
      <rPr>
        <sz val="14"/>
        <color indexed="8"/>
        <rFont val="Noto Sans SC Light"/>
        <family val="1"/>
      </rPr>
      <t>教具北京</t>
    </r>
    <r>
      <rPr>
        <sz val="14"/>
        <color indexed="8"/>
        <rFont val="Riviera Nights Light"/>
        <family val="1"/>
      </rPr>
      <t>-</t>
    </r>
    <r>
      <rPr>
        <sz val="14"/>
        <color rgb="FFFF0000"/>
        <rFont val="Noto Sans SC Light"/>
        <family val="1"/>
      </rPr>
      <t>各地</t>
    </r>
    <r>
      <rPr>
        <sz val="14"/>
        <color indexed="8"/>
        <rFont val="Noto Sans SC Light"/>
        <family val="1"/>
      </rPr>
      <t>往返运输</t>
    </r>
    <phoneticPr fontId="2" type="noConversion"/>
  </si>
  <si>
    <t>C</t>
    <phoneticPr fontId="2" type="noConversion"/>
  </si>
  <si>
    <r>
      <rPr>
        <sz val="14"/>
        <rFont val="Noto Sans SC Light"/>
        <family val="1"/>
      </rPr>
      <t>签到立牌</t>
    </r>
  </si>
  <si>
    <t>00780</t>
    <phoneticPr fontId="2" type="noConversion"/>
  </si>
  <si>
    <t>A4亚克力立牌</t>
  </si>
  <si>
    <r>
      <rPr>
        <sz val="14"/>
        <rFont val="Noto Sans SC Light"/>
        <family val="1"/>
      </rPr>
      <t>签到二维码打印</t>
    </r>
  </si>
  <si>
    <t>00770</t>
    <phoneticPr fontId="2" type="noConversion"/>
  </si>
  <si>
    <t xml:space="preserve"> 250克铜双面哑膜</t>
  </si>
  <si>
    <r>
      <rPr>
        <sz val="14"/>
        <rFont val="Noto Sans SC Light"/>
        <family val="1"/>
      </rPr>
      <t>喷胶</t>
    </r>
  </si>
  <si>
    <t>00810</t>
    <phoneticPr fontId="2" type="noConversion"/>
  </si>
  <si>
    <r>
      <rPr>
        <sz val="14"/>
        <rFont val="Noto Sans SC Light"/>
        <family val="1"/>
      </rPr>
      <t xml:space="preserve">PB </t>
    </r>
    <r>
      <rPr>
        <sz val="14"/>
        <rFont val="Noto Sans SC Light"/>
        <family val="1"/>
      </rPr>
      <t>板纸</t>
    </r>
  </si>
  <si>
    <t>00880</t>
    <phoneticPr fontId="2" type="noConversion"/>
  </si>
  <si>
    <t>0.034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</si>
</sst>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[$€-2]\ #,##0"/>
    <numFmt numFmtId="166" formatCode="0_);[Red]\(0\)"/>
    <numFmt numFmtId="167" formatCode="\¥#,##0.00_);[Red]\(\¥#,##0.00\)"/>
  </numFmts>
  <fonts count="29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4"/>
      <color indexed="8"/>
      <name val="Riviera Nights Light"/>
      <family val="1"/>
    </font>
    <font>
      <sz val="14"/>
      <color indexed="8"/>
      <name val="Riviera Nights Light"/>
      <family val="1"/>
    </font>
    <font>
      <sz val="14"/>
      <color indexed="8"/>
      <name val="宋体"/>
      <family val="3"/>
      <charset val="134"/>
    </font>
    <font>
      <sz val="10"/>
      <name val="Arial"/>
      <family val="2"/>
    </font>
    <font>
      <b/>
      <sz val="14"/>
      <color indexed="9"/>
      <name val="Riviera Nights Light"/>
      <family val="1"/>
    </font>
    <font>
      <b/>
      <sz val="14"/>
      <color indexed="9"/>
      <name val="Noto Sans SC Light"/>
      <family val="1"/>
    </font>
    <font>
      <b/>
      <sz val="14"/>
      <color indexed="8"/>
      <name val="Noto Sans SC Light"/>
      <family val="1"/>
    </font>
    <font>
      <sz val="12"/>
      <name val="宋体"/>
      <family val="3"/>
      <charset val="134"/>
    </font>
    <font>
      <sz val="14"/>
      <color indexed="8"/>
      <name val="Noto Sans SC Light"/>
      <family val="1"/>
    </font>
    <font>
      <sz val="11"/>
      <color rgb="FF000000"/>
      <name val="Riviera Nights Light"/>
      <family val="1"/>
    </font>
    <font>
      <sz val="14"/>
      <color theme="1"/>
      <name val="Riviera Nights Light"/>
      <family val="1"/>
    </font>
    <font>
      <sz val="14"/>
      <color rgb="FFFF0000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rgb="FFFF0000"/>
      <name val="Riviera Nights Light"/>
      <family val="1"/>
    </font>
    <font>
      <sz val="14"/>
      <color theme="8"/>
      <name val="宋体"/>
      <family val="3"/>
      <charset val="134"/>
    </font>
    <font>
      <sz val="14"/>
      <color theme="8"/>
      <name val="Riviera Nights Light"/>
      <family val="1"/>
    </font>
    <font>
      <sz val="14"/>
      <name val="Riviera Nights Light"/>
      <family val="1"/>
    </font>
    <font>
      <sz val="14"/>
      <name val="Noto Sans SC Light"/>
      <family val="1"/>
    </font>
    <font>
      <sz val="14"/>
      <name val="宋体"/>
      <family val="3"/>
      <charset val="134"/>
    </font>
    <font>
      <b/>
      <sz val="14"/>
      <color indexed="9"/>
      <name val="宋体"/>
      <family val="3"/>
      <charset val="134"/>
    </font>
    <font>
      <sz val="11"/>
      <color indexed="8"/>
      <name val="Riviera Nights Light"/>
      <family val="1"/>
    </font>
    <font>
      <b/>
      <sz val="10"/>
      <color indexed="8"/>
      <name val="Riviera Nights Light"/>
      <family val="1"/>
    </font>
    <font>
      <b/>
      <sz val="10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4"/>
      <color rgb="FFFF0000"/>
      <name val="Noto Sans SC Light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3" tint="0.59999389629810485"/>
        <bgColor indexed="8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>
      <alignment vertical="center"/>
    </xf>
    <xf numFmtId="0" fontId="1" fillId="0" borderId="0"/>
    <xf numFmtId="165" fontId="3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164" fontId="3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0" xfId="1"/>
    <xf numFmtId="49" fontId="1" fillId="0" borderId="0" xfId="1" applyNumberFormat="1"/>
    <xf numFmtId="0" fontId="5" fillId="0" borderId="0" xfId="1" applyFont="1" applyAlignment="1">
      <alignment vertical="center"/>
    </xf>
    <xf numFmtId="165" fontId="4" fillId="2" borderId="4" xfId="2" applyFont="1" applyFill="1" applyBorder="1" applyAlignment="1">
      <alignment horizontal="left" vertical="center"/>
    </xf>
    <xf numFmtId="165" fontId="4" fillId="2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165" fontId="4" fillId="2" borderId="5" xfId="2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14" fontId="5" fillId="2" borderId="0" xfId="1" applyNumberFormat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49" fontId="5" fillId="2" borderId="0" xfId="1" applyNumberFormat="1" applyFont="1" applyFill="1" applyAlignment="1">
      <alignment vertical="center" wrapText="1"/>
    </xf>
    <xf numFmtId="166" fontId="5" fillId="2" borderId="5" xfId="1" applyNumberFormat="1" applyFont="1" applyFill="1" applyBorder="1" applyAlignment="1">
      <alignment vertical="center" wrapText="1"/>
    </xf>
    <xf numFmtId="49" fontId="5" fillId="2" borderId="0" xfId="1" applyNumberFormat="1" applyFont="1" applyFill="1" applyAlignment="1">
      <alignment vertical="center"/>
    </xf>
    <xf numFmtId="166" fontId="5" fillId="2" borderId="5" xfId="1" applyNumberFormat="1" applyFont="1" applyFill="1" applyBorder="1" applyAlignment="1">
      <alignment vertical="center"/>
    </xf>
    <xf numFmtId="0" fontId="4" fillId="2" borderId="6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vertical="center"/>
    </xf>
    <xf numFmtId="0" fontId="5" fillId="2" borderId="7" xfId="1" applyFont="1" applyFill="1" applyBorder="1" applyAlignment="1">
      <alignment horizontal="center" vertical="center"/>
    </xf>
    <xf numFmtId="49" fontId="5" fillId="2" borderId="7" xfId="1" applyNumberFormat="1" applyFont="1" applyFill="1" applyBorder="1" applyAlignment="1">
      <alignment horizontal="center" vertical="center"/>
    </xf>
    <xf numFmtId="166" fontId="5" fillId="2" borderId="8" xfId="1" applyNumberFormat="1" applyFont="1" applyFill="1" applyBorder="1" applyAlignment="1">
      <alignment horizontal="center" vertical="center"/>
    </xf>
    <xf numFmtId="0" fontId="8" fillId="3" borderId="9" xfId="3" applyFont="1" applyFill="1" applyBorder="1" applyAlignment="1">
      <alignment horizontal="center" vertical="center" wrapText="1"/>
    </xf>
    <xf numFmtId="49" fontId="8" fillId="3" borderId="9" xfId="3" applyNumberFormat="1" applyFont="1" applyFill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40" fontId="4" fillId="0" borderId="9" xfId="4" applyNumberFormat="1" applyFont="1" applyBorder="1" applyAlignment="1">
      <alignment vertical="center" wrapText="1"/>
    </xf>
    <xf numFmtId="49" fontId="4" fillId="0" borderId="9" xfId="4" applyNumberFormat="1" applyFont="1" applyBorder="1" applyAlignment="1">
      <alignment vertical="center" wrapText="1"/>
    </xf>
    <xf numFmtId="165" fontId="5" fillId="0" borderId="9" xfId="2" applyFont="1" applyBorder="1" applyAlignment="1">
      <alignment vertical="center" wrapText="1"/>
    </xf>
    <xf numFmtId="49" fontId="4" fillId="0" borderId="0" xfId="4" applyNumberFormat="1" applyFont="1" applyAlignment="1">
      <alignment vertical="center" wrapText="1"/>
    </xf>
    <xf numFmtId="40" fontId="4" fillId="7" borderId="9" xfId="3" applyNumberFormat="1" applyFont="1" applyFill="1" applyBorder="1" applyAlignment="1">
      <alignment vertical="center" wrapText="1"/>
    </xf>
    <xf numFmtId="49" fontId="4" fillId="7" borderId="9" xfId="3" applyNumberFormat="1" applyFont="1" applyFill="1" applyBorder="1" applyAlignment="1">
      <alignment vertical="center" wrapText="1"/>
    </xf>
    <xf numFmtId="167" fontId="4" fillId="7" borderId="9" xfId="3" applyNumberFormat="1" applyFont="1" applyFill="1" applyBorder="1" applyAlignment="1">
      <alignment horizontal="right" vertical="center" wrapText="1"/>
    </xf>
    <xf numFmtId="0" fontId="4" fillId="4" borderId="4" xfId="1" applyFont="1" applyFill="1" applyBorder="1" applyAlignment="1">
      <alignment horizontal="left" vertical="center"/>
    </xf>
    <xf numFmtId="0" fontId="5" fillId="4" borderId="0" xfId="1" applyFont="1" applyFill="1" applyAlignment="1">
      <alignment horizontal="left" vertical="center"/>
    </xf>
    <xf numFmtId="0" fontId="5" fillId="4" borderId="0" xfId="1" applyFont="1" applyFill="1" applyAlignment="1">
      <alignment vertical="center"/>
    </xf>
    <xf numFmtId="0" fontId="5" fillId="4" borderId="0" xfId="1" applyFont="1" applyFill="1" applyAlignment="1">
      <alignment horizontal="center" vertical="center"/>
    </xf>
    <xf numFmtId="49" fontId="5" fillId="4" borderId="0" xfId="1" applyNumberFormat="1" applyFont="1" applyFill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40" fontId="8" fillId="3" borderId="9" xfId="3" applyNumberFormat="1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vertical="center" wrapText="1"/>
    </xf>
    <xf numFmtId="0" fontId="5" fillId="2" borderId="9" xfId="3" applyFont="1" applyFill="1" applyBorder="1" applyAlignment="1">
      <alignment horizontal="center" vertical="center" wrapText="1"/>
    </xf>
    <xf numFmtId="0" fontId="5" fillId="2" borderId="9" xfId="3" applyFont="1" applyFill="1" applyBorder="1" applyAlignment="1">
      <alignment horizontal="left" vertical="center" wrapText="1"/>
    </xf>
    <xf numFmtId="0" fontId="13" fillId="0" borderId="9" xfId="1" applyFont="1" applyBorder="1" applyAlignment="1">
      <alignment horizontal="center" vertical="center"/>
    </xf>
    <xf numFmtId="40" fontId="5" fillId="2" borderId="9" xfId="3" applyNumberFormat="1" applyFont="1" applyFill="1" applyBorder="1" applyAlignment="1">
      <alignment horizontal="right" vertical="center" wrapText="1"/>
    </xf>
    <xf numFmtId="49" fontId="5" fillId="2" borderId="9" xfId="3" applyNumberFormat="1" applyFont="1" applyFill="1" applyBorder="1" applyAlignment="1">
      <alignment horizontal="right" vertical="center" wrapText="1"/>
    </xf>
    <xf numFmtId="165" fontId="14" fillId="2" borderId="9" xfId="2" applyFont="1" applyFill="1" applyBorder="1" applyAlignment="1">
      <alignment horizontal="left" vertical="center" wrapText="1"/>
    </xf>
    <xf numFmtId="40" fontId="4" fillId="7" borderId="9" xfId="3" applyNumberFormat="1" applyFont="1" applyFill="1" applyBorder="1" applyAlignment="1">
      <alignment horizontal="right" vertical="center" wrapText="1"/>
    </xf>
    <xf numFmtId="49" fontId="4" fillId="7" borderId="9" xfId="3" applyNumberFormat="1" applyFont="1" applyFill="1" applyBorder="1" applyAlignment="1">
      <alignment horizontal="right" vertical="center" wrapText="1"/>
    </xf>
    <xf numFmtId="40" fontId="20" fillId="0" borderId="9" xfId="3" applyNumberFormat="1" applyFont="1" applyBorder="1" applyAlignment="1">
      <alignment horizontal="right" vertical="center" wrapText="1"/>
    </xf>
    <xf numFmtId="0" fontId="5" fillId="0" borderId="9" xfId="3" applyFont="1" applyBorder="1" applyAlignment="1">
      <alignment horizontal="center" vertical="center" wrapText="1"/>
    </xf>
    <xf numFmtId="49" fontId="20" fillId="0" borderId="9" xfId="3" applyNumberFormat="1" applyFont="1" applyBorder="1" applyAlignment="1">
      <alignment horizontal="right" vertical="center" wrapText="1"/>
    </xf>
    <xf numFmtId="0" fontId="5" fillId="0" borderId="9" xfId="3" applyFont="1" applyBorder="1" applyAlignment="1">
      <alignment horizontal="left" vertical="center" wrapText="1"/>
    </xf>
    <xf numFmtId="40" fontId="5" fillId="0" borderId="9" xfId="3" applyNumberFormat="1" applyFont="1" applyBorder="1" applyAlignment="1">
      <alignment horizontal="right" vertical="center" wrapText="1"/>
    </xf>
    <xf numFmtId="49" fontId="5" fillId="0" borderId="9" xfId="3" applyNumberFormat="1" applyFont="1" applyBorder="1" applyAlignment="1">
      <alignment horizontal="right" vertical="center" wrapText="1"/>
    </xf>
    <xf numFmtId="0" fontId="17" fillId="0" borderId="0" xfId="1" applyFont="1" applyAlignment="1">
      <alignment vertical="center"/>
    </xf>
    <xf numFmtId="0" fontId="21" fillId="0" borderId="9" xfId="3" applyFont="1" applyBorder="1" applyAlignment="1">
      <alignment horizontal="left" vertical="center" wrapText="1"/>
    </xf>
    <xf numFmtId="0" fontId="20" fillId="0" borderId="9" xfId="3" applyFont="1" applyBorder="1" applyAlignment="1">
      <alignment horizontal="center" vertical="center" wrapText="1"/>
    </xf>
    <xf numFmtId="40" fontId="5" fillId="0" borderId="9" xfId="4" applyNumberFormat="1" applyFont="1" applyBorder="1" applyAlignment="1">
      <alignment vertical="center" wrapText="1"/>
    </xf>
    <xf numFmtId="0" fontId="22" fillId="0" borderId="9" xfId="3" applyFont="1" applyBorder="1" applyAlignment="1">
      <alignment horizontal="left" vertical="center" wrapText="1"/>
    </xf>
    <xf numFmtId="0" fontId="5" fillId="0" borderId="9" xfId="2" applyNumberFormat="1" applyFont="1" applyBorder="1" applyAlignment="1">
      <alignment vertical="center" wrapText="1"/>
    </xf>
    <xf numFmtId="0" fontId="24" fillId="0" borderId="0" xfId="1" applyFont="1" applyAlignment="1">
      <alignment vertical="center"/>
    </xf>
    <xf numFmtId="0" fontId="12" fillId="0" borderId="9" xfId="3" applyFont="1" applyBorder="1" applyAlignment="1">
      <alignment horizontal="center" vertical="center" wrapText="1"/>
    </xf>
    <xf numFmtId="40" fontId="12" fillId="0" borderId="9" xfId="3" applyNumberFormat="1" applyFont="1" applyBorder="1" applyAlignment="1">
      <alignment horizontal="right" vertical="center" wrapText="1"/>
    </xf>
    <xf numFmtId="49" fontId="12" fillId="0" borderId="9" xfId="3" applyNumberFormat="1" applyFont="1" applyBorder="1" applyAlignment="1">
      <alignment horizontal="right" vertical="center" wrapText="1"/>
    </xf>
    <xf numFmtId="40" fontId="12" fillId="2" borderId="9" xfId="3" applyNumberFormat="1" applyFont="1" applyFill="1" applyBorder="1" applyAlignment="1">
      <alignment horizontal="right" vertical="center" wrapText="1"/>
    </xf>
    <xf numFmtId="40" fontId="25" fillId="7" borderId="9" xfId="3" applyNumberFormat="1" applyFont="1" applyFill="1" applyBorder="1" applyAlignment="1">
      <alignment horizontal="right" vertical="center" wrapText="1"/>
    </xf>
    <xf numFmtId="49" fontId="25" fillId="7" borderId="9" xfId="3" applyNumberFormat="1" applyFont="1" applyFill="1" applyBorder="1" applyAlignment="1">
      <alignment horizontal="right" vertical="center" wrapText="1"/>
    </xf>
    <xf numFmtId="165" fontId="25" fillId="2" borderId="9" xfId="2" applyFont="1" applyFill="1" applyBorder="1" applyAlignment="1">
      <alignment vertical="center" wrapText="1"/>
    </xf>
    <xf numFmtId="165" fontId="25" fillId="2" borderId="9" xfId="2" applyFont="1" applyFill="1" applyBorder="1">
      <alignment vertical="center"/>
    </xf>
    <xf numFmtId="40" fontId="25" fillId="9" borderId="9" xfId="3" applyNumberFormat="1" applyFont="1" applyFill="1" applyBorder="1" applyAlignment="1">
      <alignment horizontal="right" vertical="center" wrapText="1"/>
    </xf>
    <xf numFmtId="49" fontId="25" fillId="9" borderId="9" xfId="3" applyNumberFormat="1" applyFont="1" applyFill="1" applyBorder="1" applyAlignment="1">
      <alignment horizontal="right" vertical="center" wrapText="1"/>
    </xf>
    <xf numFmtId="0" fontId="8" fillId="10" borderId="9" xfId="3" applyFont="1" applyFill="1" applyBorder="1" applyAlignment="1">
      <alignment horizontal="center" vertical="center" wrapText="1"/>
    </xf>
    <xf numFmtId="40" fontId="5" fillId="8" borderId="9" xfId="3" applyNumberFormat="1" applyFont="1" applyFill="1" applyBorder="1" applyAlignment="1">
      <alignment horizontal="right" vertical="center" wrapText="1"/>
    </xf>
    <xf numFmtId="0" fontId="12" fillId="0" borderId="9" xfId="3" applyFont="1" applyBorder="1" applyAlignment="1">
      <alignment horizontal="left" vertical="center" wrapText="1"/>
    </xf>
    <xf numFmtId="49" fontId="5" fillId="0" borderId="9" xfId="3" applyNumberFormat="1" applyFont="1" applyBorder="1" applyAlignment="1">
      <alignment horizontal="center" vertical="center" wrapText="1"/>
    </xf>
    <xf numFmtId="9" fontId="5" fillId="0" borderId="9" xfId="3" applyNumberFormat="1" applyFont="1" applyBorder="1" applyAlignment="1">
      <alignment horizontal="center" vertical="center" wrapText="1"/>
    </xf>
    <xf numFmtId="49" fontId="5" fillId="0" borderId="0" xfId="1" applyNumberFormat="1" applyFont="1" applyAlignment="1">
      <alignment vertical="center"/>
    </xf>
    <xf numFmtId="0" fontId="4" fillId="0" borderId="4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5" fillId="4" borderId="9" xfId="3" applyFont="1" applyFill="1" applyBorder="1" applyAlignment="1">
      <alignment horizontal="center" vertical="center" wrapText="1"/>
    </xf>
    <xf numFmtId="40" fontId="5" fillId="2" borderId="9" xfId="4" applyNumberFormat="1" applyFont="1" applyFill="1" applyBorder="1" applyAlignment="1">
      <alignment vertical="center" wrapText="1"/>
    </xf>
    <xf numFmtId="165" fontId="5" fillId="4" borderId="9" xfId="2" applyFont="1" applyFill="1" applyBorder="1" applyAlignment="1">
      <alignment vertical="center" wrapText="1"/>
    </xf>
    <xf numFmtId="165" fontId="4" fillId="0" borderId="9" xfId="2" applyFont="1" applyBorder="1" applyAlignment="1">
      <alignment horizontal="left" vertical="center" wrapText="1"/>
    </xf>
    <xf numFmtId="165" fontId="4" fillId="0" borderId="9" xfId="2" applyFont="1" applyBorder="1" applyAlignment="1">
      <alignment horizontal="left" vertical="center"/>
    </xf>
    <xf numFmtId="40" fontId="5" fillId="4" borderId="9" xfId="4" applyNumberFormat="1" applyFont="1" applyFill="1" applyBorder="1" applyAlignment="1">
      <alignment horizontal="right" vertical="center" wrapText="1"/>
    </xf>
    <xf numFmtId="165" fontId="4" fillId="6" borderId="9" xfId="2" applyFont="1" applyFill="1" applyBorder="1">
      <alignment vertical="center"/>
    </xf>
    <xf numFmtId="165" fontId="4" fillId="5" borderId="9" xfId="2" applyFont="1" applyFill="1" applyBorder="1" applyAlignment="1">
      <alignment horizontal="left" vertical="center" wrapText="1"/>
    </xf>
    <xf numFmtId="165" fontId="4" fillId="5" borderId="9" xfId="2" applyFont="1" applyFill="1" applyBorder="1" applyAlignment="1">
      <alignment horizontal="left" vertical="center"/>
    </xf>
    <xf numFmtId="40" fontId="5" fillId="5" borderId="10" xfId="4" applyNumberFormat="1" applyFont="1" applyFill="1" applyBorder="1" applyAlignment="1">
      <alignment horizontal="right" vertical="center" wrapText="1"/>
    </xf>
    <xf numFmtId="40" fontId="5" fillId="5" borderId="11" xfId="4" applyNumberFormat="1" applyFont="1" applyFill="1" applyBorder="1" applyAlignment="1">
      <alignment horizontal="right" vertical="center" wrapText="1"/>
    </xf>
    <xf numFmtId="165" fontId="4" fillId="2" borderId="1" xfId="2" applyFont="1" applyFill="1" applyBorder="1" applyAlignment="1">
      <alignment horizontal="left" vertical="center"/>
    </xf>
    <xf numFmtId="165" fontId="4" fillId="2" borderId="2" xfId="2" applyFont="1" applyFill="1" applyBorder="1" applyAlignment="1">
      <alignment horizontal="left" vertical="center"/>
    </xf>
    <xf numFmtId="165" fontId="4" fillId="2" borderId="3" xfId="2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8" fillId="3" borderId="9" xfId="3" applyFont="1" applyFill="1" applyBorder="1" applyAlignment="1">
      <alignment horizontal="center" vertical="center" wrapText="1"/>
    </xf>
    <xf numFmtId="40" fontId="5" fillId="5" borderId="9" xfId="4" applyNumberFormat="1" applyFont="1" applyFill="1" applyBorder="1" applyAlignment="1">
      <alignment horizontal="right" vertical="center" wrapText="1"/>
    </xf>
    <xf numFmtId="165" fontId="4" fillId="6" borderId="9" xfId="2" applyFont="1" applyFill="1" applyBorder="1" applyAlignment="1">
      <alignment horizontal="center" vertical="center" wrapText="1"/>
    </xf>
    <xf numFmtId="165" fontId="4" fillId="6" borderId="9" xfId="2" applyFont="1" applyFill="1" applyBorder="1" applyAlignment="1">
      <alignment horizontal="center" vertical="center"/>
    </xf>
    <xf numFmtId="40" fontId="4" fillId="7" borderId="9" xfId="5" applyNumberFormat="1" applyFont="1" applyFill="1" applyBorder="1" applyAlignment="1">
      <alignment horizontal="right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165" fontId="4" fillId="6" borderId="9" xfId="2" applyFont="1" applyFill="1" applyBorder="1" applyAlignment="1">
      <alignment vertical="center" wrapText="1"/>
    </xf>
    <xf numFmtId="165" fontId="4" fillId="2" borderId="10" xfId="2" applyFont="1" applyFill="1" applyBorder="1" applyAlignment="1">
      <alignment horizontal="center" vertical="center" wrapText="1"/>
    </xf>
    <xf numFmtId="165" fontId="4" fillId="2" borderId="12" xfId="2" applyFont="1" applyFill="1" applyBorder="1" applyAlignment="1">
      <alignment horizontal="center" vertical="center" wrapText="1"/>
    </xf>
    <xf numFmtId="165" fontId="4" fillId="2" borderId="11" xfId="2" applyFont="1" applyFill="1" applyBorder="1" applyAlignment="1">
      <alignment horizontal="center" vertical="center" wrapText="1"/>
    </xf>
    <xf numFmtId="165" fontId="25" fillId="6" borderId="9" xfId="2" applyFont="1" applyFill="1" applyBorder="1" applyAlignment="1">
      <alignment vertical="center" wrapText="1"/>
    </xf>
    <xf numFmtId="165" fontId="25" fillId="6" borderId="9" xfId="2" applyFont="1" applyFill="1" applyBorder="1">
      <alignment vertical="center"/>
    </xf>
    <xf numFmtId="0" fontId="9" fillId="10" borderId="10" xfId="3" applyFont="1" applyFill="1" applyBorder="1" applyAlignment="1">
      <alignment horizontal="left" vertical="center" wrapText="1"/>
    </xf>
    <xf numFmtId="0" fontId="8" fillId="10" borderId="12" xfId="3" applyFont="1" applyFill="1" applyBorder="1" applyAlignment="1">
      <alignment horizontal="left" vertical="center" wrapText="1"/>
    </xf>
    <xf numFmtId="0" fontId="8" fillId="10" borderId="11" xfId="3" applyFont="1" applyFill="1" applyBorder="1" applyAlignment="1">
      <alignment horizontal="left" vertical="center" wrapText="1"/>
    </xf>
    <xf numFmtId="0" fontId="8" fillId="10" borderId="10" xfId="3" applyFont="1" applyFill="1" applyBorder="1" applyAlignment="1">
      <alignment horizontal="left" vertical="center" wrapText="1"/>
    </xf>
  </cellXfs>
  <cellStyles count="6">
    <cellStyle name="Normal" xfId="0" builtinId="0"/>
    <cellStyle name="Normal_Sheet1" xfId="3" xr:uid="{111CCA6C-2C09-4E92-B523-9E40990709E3}"/>
    <cellStyle name="千位分隔 2 2" xfId="5" xr:uid="{ABD06B21-A2C5-4878-9EB9-BD4D29DB219C}"/>
    <cellStyle name="常规 14 3" xfId="2" xr:uid="{7F4BA4DE-CFEA-48C6-B7E9-9C81FDFA2F54}"/>
    <cellStyle name="常规 5" xfId="1" xr:uid="{3F02DA74-B746-461C-A9BF-99B273079FBF}"/>
    <cellStyle name="常规 9" xfId="4" xr:uid="{A051C6D7-F182-4854-9629-148BC88C64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424B4-8228-4317-8017-45977D050B60}">
  <sheetPr>
    <pageSetUpPr fitToPage="1"/>
  </sheetPr>
  <dimension ref="A1:J74"/>
  <sheetViews>
    <sheetView tabSelected="1" topLeftCell="A13" zoomScale="86" zoomScaleNormal="86" workbookViewId="0">
      <selection activeCell="D27" sqref="D27"/>
    </sheetView>
  </sheetViews>
  <sheetFormatPr defaultColWidth="7.5703125" defaultRowHeight="20.25"/>
  <cols>
    <col min="1" max="1" width="15.42578125" style="3" customWidth="1"/>
    <col min="2" max="2" width="61.28515625" style="3" customWidth="1"/>
    <col min="3" max="3" width="22.42578125" style="3" bestFit="1" customWidth="1"/>
    <col min="4" max="4" width="18.140625" style="3" customWidth="1"/>
    <col min="5" max="5" width="6.42578125" style="3" customWidth="1"/>
    <col min="6" max="6" width="21.28515625" style="3" bestFit="1" customWidth="1"/>
    <col min="7" max="7" width="18.140625" style="80" customWidth="1"/>
    <col min="8" max="8" width="112.85546875" style="3" customWidth="1"/>
    <col min="9" max="9" width="42.5703125" style="3" customWidth="1"/>
    <col min="10" max="10" width="12.5703125" style="3" bestFit="1" customWidth="1"/>
    <col min="11" max="16384" width="7.5703125" style="3"/>
  </cols>
  <sheetData>
    <row r="1" spans="1:8" s="1" customFormat="1" ht="28.15" customHeight="1">
      <c r="G1" s="2"/>
    </row>
    <row r="2" spans="1:8">
      <c r="A2" s="95" t="s">
        <v>0</v>
      </c>
      <c r="B2" s="96"/>
      <c r="C2" s="96"/>
      <c r="D2" s="96"/>
      <c r="E2" s="96"/>
      <c r="F2" s="96"/>
      <c r="G2" s="96"/>
      <c r="H2" s="97"/>
    </row>
    <row r="3" spans="1:8" ht="25.15" customHeight="1">
      <c r="A3" s="4"/>
      <c r="B3" s="5"/>
      <c r="C3" s="5"/>
      <c r="D3" s="5"/>
      <c r="E3" s="5"/>
      <c r="F3" s="5"/>
      <c r="G3" s="6"/>
      <c r="H3" s="7"/>
    </row>
    <row r="4" spans="1:8" ht="25.15" customHeight="1">
      <c r="A4" s="8"/>
      <c r="B4" s="9" t="s">
        <v>96</v>
      </c>
      <c r="C4" s="10"/>
      <c r="D4" s="9"/>
      <c r="E4" s="11"/>
      <c r="F4" s="11"/>
      <c r="G4" s="12"/>
      <c r="H4" s="13"/>
    </row>
    <row r="5" spans="1:8" ht="25.15" customHeight="1">
      <c r="A5" s="8"/>
      <c r="B5" s="9" t="s">
        <v>97</v>
      </c>
      <c r="C5" s="10"/>
      <c r="D5" s="9"/>
      <c r="E5" s="11"/>
      <c r="F5" s="11"/>
      <c r="G5" s="12"/>
      <c r="H5" s="13"/>
    </row>
    <row r="6" spans="1:8" ht="25.15" customHeight="1">
      <c r="A6" s="8"/>
      <c r="B6" s="9" t="s">
        <v>98</v>
      </c>
      <c r="C6" s="10"/>
      <c r="D6" s="14"/>
      <c r="E6" s="11"/>
      <c r="F6" s="11"/>
      <c r="G6" s="12"/>
      <c r="H6" s="13"/>
    </row>
    <row r="7" spans="1:8" ht="25.15" customHeight="1">
      <c r="A7" s="8"/>
      <c r="B7" s="9" t="s">
        <v>1</v>
      </c>
      <c r="C7" s="10"/>
      <c r="D7" s="14"/>
      <c r="E7" s="11"/>
      <c r="F7" s="11"/>
      <c r="G7" s="12"/>
      <c r="H7" s="13"/>
    </row>
    <row r="8" spans="1:8" ht="25.15" customHeight="1">
      <c r="A8" s="8"/>
      <c r="B8" s="9" t="s">
        <v>2</v>
      </c>
      <c r="C8" s="10"/>
      <c r="D8" s="14"/>
      <c r="E8" s="11"/>
      <c r="F8" s="11"/>
      <c r="G8" s="12"/>
      <c r="H8" s="13"/>
    </row>
    <row r="9" spans="1:8">
      <c r="A9" s="8"/>
      <c r="B9" s="9" t="s">
        <v>3</v>
      </c>
      <c r="C9" s="10"/>
      <c r="D9" s="15"/>
      <c r="E9" s="15"/>
      <c r="F9" s="15"/>
      <c r="G9" s="16"/>
      <c r="H9" s="17"/>
    </row>
    <row r="10" spans="1:8">
      <c r="A10" s="8"/>
      <c r="B10" s="9" t="s">
        <v>4</v>
      </c>
      <c r="C10" s="10"/>
      <c r="D10" s="15"/>
      <c r="E10" s="10"/>
      <c r="F10" s="10"/>
      <c r="G10" s="18"/>
      <c r="H10" s="19"/>
    </row>
    <row r="11" spans="1:8">
      <c r="A11" s="8"/>
      <c r="B11" s="98" t="s">
        <v>5</v>
      </c>
      <c r="C11" s="98"/>
      <c r="D11" s="98"/>
      <c r="E11" s="98"/>
      <c r="F11" s="98"/>
      <c r="G11" s="98"/>
      <c r="H11" s="99"/>
    </row>
    <row r="12" spans="1:8">
      <c r="A12" s="20"/>
      <c r="B12" s="21"/>
      <c r="C12" s="22"/>
      <c r="D12" s="21"/>
      <c r="E12" s="23"/>
      <c r="F12" s="23"/>
      <c r="G12" s="24"/>
      <c r="H12" s="25"/>
    </row>
    <row r="13" spans="1:8" ht="43.5">
      <c r="A13" s="26"/>
      <c r="B13" s="100" t="s">
        <v>6</v>
      </c>
      <c r="C13" s="100"/>
      <c r="D13" s="100" t="s">
        <v>7</v>
      </c>
      <c r="E13" s="100"/>
      <c r="F13" s="26" t="s">
        <v>8</v>
      </c>
      <c r="G13" s="27"/>
      <c r="H13" s="26" t="s">
        <v>9</v>
      </c>
    </row>
    <row r="14" spans="1:8" ht="42.75" customHeight="1">
      <c r="A14" s="28" t="s">
        <v>10</v>
      </c>
      <c r="B14" s="87" t="s">
        <v>11</v>
      </c>
      <c r="C14" s="88"/>
      <c r="D14" s="89">
        <f>F28</f>
        <v>224000</v>
      </c>
      <c r="E14" s="89"/>
      <c r="F14" s="29"/>
      <c r="G14" s="30"/>
      <c r="H14" s="31"/>
    </row>
    <row r="15" spans="1:8" ht="42.75" customHeight="1">
      <c r="A15" s="28" t="s">
        <v>110</v>
      </c>
      <c r="B15" s="87" t="s">
        <v>105</v>
      </c>
      <c r="C15" s="88"/>
      <c r="D15" s="89">
        <f>F32</f>
        <v>1000</v>
      </c>
      <c r="E15" s="89"/>
      <c r="F15" s="29"/>
      <c r="G15" s="30"/>
      <c r="H15" s="31"/>
    </row>
    <row r="16" spans="1:8" ht="42.75" customHeight="1">
      <c r="A16" s="28" t="s">
        <v>12</v>
      </c>
      <c r="B16" s="87" t="s">
        <v>13</v>
      </c>
      <c r="C16" s="88"/>
      <c r="D16" s="89">
        <f>F38</f>
        <v>6744.1466700000001</v>
      </c>
      <c r="E16" s="89"/>
      <c r="F16" s="29"/>
      <c r="G16" s="30"/>
      <c r="H16" s="31"/>
    </row>
    <row r="17" spans="1:8" ht="42.75" customHeight="1">
      <c r="A17" s="28" t="s">
        <v>14</v>
      </c>
      <c r="B17" s="87" t="s">
        <v>15</v>
      </c>
      <c r="C17" s="88"/>
      <c r="D17" s="89">
        <f>F57</f>
        <v>14725</v>
      </c>
      <c r="E17" s="89"/>
      <c r="F17" s="29"/>
      <c r="G17" s="30"/>
      <c r="H17" s="31"/>
    </row>
    <row r="18" spans="1:8" ht="42.75" customHeight="1">
      <c r="A18" s="28" t="s">
        <v>16</v>
      </c>
      <c r="B18" s="87" t="s">
        <v>17</v>
      </c>
      <c r="C18" s="88"/>
      <c r="D18" s="89">
        <f>F63</f>
        <v>12800</v>
      </c>
      <c r="E18" s="89"/>
      <c r="F18" s="29"/>
      <c r="G18" s="30"/>
      <c r="H18" s="31"/>
    </row>
    <row r="19" spans="1:8" ht="42.75" customHeight="1">
      <c r="A19" s="28" t="s">
        <v>18</v>
      </c>
      <c r="B19" s="87" t="s">
        <v>19</v>
      </c>
      <c r="C19" s="88"/>
      <c r="D19" s="89">
        <f>F68</f>
        <v>28683.641000000003</v>
      </c>
      <c r="E19" s="89"/>
      <c r="F19" s="29"/>
      <c r="G19" s="30"/>
      <c r="H19" s="31"/>
    </row>
    <row r="20" spans="1:8" ht="42.75" customHeight="1">
      <c r="A20" s="28"/>
      <c r="B20" s="91" t="s">
        <v>20</v>
      </c>
      <c r="C20" s="92"/>
      <c r="D20" s="93">
        <f>SUM(D14:D19)</f>
        <v>287952.78766999999</v>
      </c>
      <c r="E20" s="94"/>
      <c r="F20" s="29"/>
      <c r="G20" s="32"/>
    </row>
    <row r="21" spans="1:8" ht="42.75" customHeight="1">
      <c r="A21" s="28"/>
      <c r="B21" s="91" t="s">
        <v>21</v>
      </c>
      <c r="C21" s="92"/>
      <c r="D21" s="101">
        <f>D20*6%</f>
        <v>17277.1672602</v>
      </c>
      <c r="E21" s="101"/>
      <c r="F21" s="29"/>
      <c r="G21" s="30"/>
      <c r="H21" s="31"/>
    </row>
    <row r="22" spans="1:8">
      <c r="A22" s="102" t="s">
        <v>22</v>
      </c>
      <c r="B22" s="103"/>
      <c r="C22" s="103"/>
      <c r="D22" s="104">
        <f>D20+D21</f>
        <v>305229.95493020001</v>
      </c>
      <c r="E22" s="104"/>
      <c r="F22" s="33"/>
      <c r="G22" s="34"/>
      <c r="H22" s="35"/>
    </row>
    <row r="23" spans="1:8">
      <c r="A23" s="36" t="s">
        <v>23</v>
      </c>
      <c r="B23" s="37"/>
      <c r="C23" s="38"/>
      <c r="D23" s="37"/>
      <c r="E23" s="39"/>
      <c r="F23" s="39"/>
      <c r="G23" s="40"/>
      <c r="H23" s="41"/>
    </row>
    <row r="24" spans="1:8" ht="87">
      <c r="A24" s="26" t="s">
        <v>24</v>
      </c>
      <c r="B24" s="26" t="s">
        <v>6</v>
      </c>
      <c r="C24" s="42" t="s">
        <v>25</v>
      </c>
      <c r="D24" s="43" t="s">
        <v>26</v>
      </c>
      <c r="E24" s="43" t="s">
        <v>27</v>
      </c>
      <c r="F24" s="42" t="s">
        <v>28</v>
      </c>
      <c r="G24" s="27"/>
      <c r="H24" s="26" t="s">
        <v>9</v>
      </c>
    </row>
    <row r="25" spans="1:8" ht="80.45" customHeight="1">
      <c r="A25" s="105"/>
      <c r="B25" s="45" t="s">
        <v>99</v>
      </c>
      <c r="C25" s="46">
        <v>500</v>
      </c>
      <c r="D25" s="44">
        <v>4</v>
      </c>
      <c r="E25" s="44">
        <v>35</v>
      </c>
      <c r="F25" s="47">
        <f>C25*D25*E25</f>
        <v>70000</v>
      </c>
      <c r="G25" s="48" t="s">
        <v>100</v>
      </c>
      <c r="H25" s="49" t="s">
        <v>101</v>
      </c>
    </row>
    <row r="26" spans="1:8" ht="101.25">
      <c r="A26" s="105"/>
      <c r="B26" s="45" t="s">
        <v>102</v>
      </c>
      <c r="C26" s="46">
        <v>600</v>
      </c>
      <c r="D26" s="44">
        <v>2</v>
      </c>
      <c r="E26" s="44">
        <v>35</v>
      </c>
      <c r="F26" s="47">
        <f>C26*D26*E26</f>
        <v>42000</v>
      </c>
      <c r="G26" s="48" t="s">
        <v>103</v>
      </c>
      <c r="H26" s="49" t="s">
        <v>104</v>
      </c>
    </row>
    <row r="27" spans="1:8" ht="101.25">
      <c r="A27" s="105"/>
      <c r="B27" s="45" t="s">
        <v>29</v>
      </c>
      <c r="C27" s="46">
        <v>700</v>
      </c>
      <c r="D27" s="44">
        <v>4</v>
      </c>
      <c r="E27" s="44">
        <v>40</v>
      </c>
      <c r="F27" s="47">
        <f>C27*D27*E27</f>
        <v>112000</v>
      </c>
      <c r="G27" s="48" t="s">
        <v>30</v>
      </c>
      <c r="H27" s="49" t="s">
        <v>31</v>
      </c>
    </row>
    <row r="28" spans="1:8" ht="25.5" customHeight="1">
      <c r="A28" s="90" t="s">
        <v>32</v>
      </c>
      <c r="B28" s="90"/>
      <c r="C28" s="90"/>
      <c r="D28" s="90"/>
      <c r="E28" s="90"/>
      <c r="F28" s="50">
        <f>SUM(F25:F27)</f>
        <v>224000</v>
      </c>
      <c r="G28" s="51"/>
      <c r="H28" s="50"/>
    </row>
    <row r="29" spans="1:8" ht="25.15" customHeight="1">
      <c r="A29" s="106"/>
      <c r="B29" s="107"/>
      <c r="C29" s="107"/>
      <c r="D29" s="107"/>
      <c r="E29" s="107"/>
      <c r="F29" s="107"/>
      <c r="G29" s="107"/>
      <c r="H29" s="108"/>
    </row>
    <row r="30" spans="1:8" ht="92.1" customHeight="1">
      <c r="A30" s="26" t="s">
        <v>106</v>
      </c>
      <c r="B30" s="26" t="s">
        <v>6</v>
      </c>
      <c r="C30" s="42" t="s">
        <v>25</v>
      </c>
      <c r="D30" s="43" t="s">
        <v>33</v>
      </c>
      <c r="E30" s="43" t="s">
        <v>34</v>
      </c>
      <c r="F30" s="42" t="s">
        <v>28</v>
      </c>
      <c r="G30" s="27"/>
      <c r="H30" s="26" t="s">
        <v>9</v>
      </c>
    </row>
    <row r="31" spans="1:8" ht="43.5">
      <c r="A31" s="84">
        <v>1</v>
      </c>
      <c r="B31" s="55" t="s">
        <v>109</v>
      </c>
      <c r="C31" s="85">
        <v>500</v>
      </c>
      <c r="D31" s="44">
        <v>2</v>
      </c>
      <c r="E31" s="53">
        <v>1</v>
      </c>
      <c r="F31" s="56">
        <f>C31*D31*E31</f>
        <v>1000</v>
      </c>
      <c r="G31" s="57" t="s">
        <v>107</v>
      </c>
      <c r="H31" s="86"/>
    </row>
    <row r="32" spans="1:8" ht="25.15" customHeight="1">
      <c r="A32" s="109" t="s">
        <v>108</v>
      </c>
      <c r="B32" s="90"/>
      <c r="C32" s="90"/>
      <c r="D32" s="90"/>
      <c r="E32" s="90"/>
      <c r="F32" s="50">
        <f>SUM(F31:F31)</f>
        <v>1000</v>
      </c>
      <c r="G32" s="51"/>
      <c r="H32" s="50"/>
    </row>
    <row r="33" spans="1:9" ht="25.15" customHeight="1">
      <c r="A33" s="81"/>
      <c r="B33" s="82"/>
      <c r="C33" s="82"/>
      <c r="D33" s="82"/>
      <c r="E33" s="82"/>
      <c r="F33" s="82"/>
      <c r="G33" s="82"/>
      <c r="H33" s="83"/>
    </row>
    <row r="34" spans="1:9" ht="25.15" customHeight="1">
      <c r="A34" s="81"/>
      <c r="B34" s="82"/>
      <c r="C34" s="82"/>
      <c r="D34" s="82"/>
      <c r="E34" s="82"/>
      <c r="F34" s="82"/>
      <c r="G34" s="82"/>
      <c r="H34" s="83"/>
    </row>
    <row r="35" spans="1:9" ht="25.15" customHeight="1">
      <c r="A35" s="110"/>
      <c r="B35" s="111"/>
      <c r="C35" s="111"/>
      <c r="D35" s="111"/>
      <c r="E35" s="111"/>
      <c r="F35" s="111"/>
      <c r="G35" s="111"/>
      <c r="H35" s="112"/>
    </row>
    <row r="36" spans="1:9" ht="87">
      <c r="A36" s="26" t="s">
        <v>35</v>
      </c>
      <c r="B36" s="26" t="s">
        <v>6</v>
      </c>
      <c r="C36" s="42" t="s">
        <v>25</v>
      </c>
      <c r="D36" s="43" t="s">
        <v>33</v>
      </c>
      <c r="E36" s="43" t="s">
        <v>36</v>
      </c>
      <c r="F36" s="42" t="s">
        <v>28</v>
      </c>
      <c r="G36" s="27"/>
      <c r="H36" s="26" t="s">
        <v>9</v>
      </c>
    </row>
    <row r="37" spans="1:9" ht="46.15" customHeight="1">
      <c r="A37" s="53">
        <v>1</v>
      </c>
      <c r="B37" s="59" t="s">
        <v>37</v>
      </c>
      <c r="C37" s="61">
        <v>1348.829334</v>
      </c>
      <c r="D37" s="60">
        <v>5</v>
      </c>
      <c r="E37" s="60">
        <v>1</v>
      </c>
      <c r="F37" s="52">
        <f>C37*D37*E37</f>
        <v>6744.1466700000001</v>
      </c>
      <c r="G37" s="54" t="s">
        <v>38</v>
      </c>
      <c r="H37" s="62" t="s">
        <v>39</v>
      </c>
      <c r="I37" s="63"/>
    </row>
    <row r="38" spans="1:9" ht="25.15" customHeight="1">
      <c r="A38" s="109" t="s">
        <v>40</v>
      </c>
      <c r="B38" s="90"/>
      <c r="C38" s="90"/>
      <c r="D38" s="90"/>
      <c r="E38" s="90"/>
      <c r="F38" s="50">
        <f>SUM(F37:F37)</f>
        <v>6744.1466700000001</v>
      </c>
      <c r="G38" s="51"/>
      <c r="H38" s="50"/>
    </row>
    <row r="39" spans="1:9" ht="25.15" customHeight="1">
      <c r="A39" s="106"/>
      <c r="B39" s="107"/>
      <c r="C39" s="107"/>
      <c r="D39" s="107"/>
      <c r="E39" s="107"/>
      <c r="F39" s="107"/>
      <c r="G39" s="107"/>
      <c r="H39" s="108"/>
    </row>
    <row r="40" spans="1:9" ht="25.15" customHeight="1">
      <c r="A40" s="106"/>
      <c r="B40" s="107"/>
      <c r="C40" s="107"/>
      <c r="D40" s="107"/>
      <c r="E40" s="107"/>
      <c r="F40" s="107"/>
      <c r="G40" s="107"/>
      <c r="H40" s="108"/>
    </row>
    <row r="41" spans="1:9" s="64" customFormat="1" ht="87">
      <c r="A41" s="26" t="s">
        <v>43</v>
      </c>
      <c r="B41" s="26" t="s">
        <v>6</v>
      </c>
      <c r="C41" s="42" t="s">
        <v>25</v>
      </c>
      <c r="D41" s="43" t="s">
        <v>33</v>
      </c>
      <c r="E41" s="43" t="s">
        <v>34</v>
      </c>
      <c r="F41" s="42" t="s">
        <v>28</v>
      </c>
      <c r="G41" s="27"/>
      <c r="H41" s="26" t="s">
        <v>9</v>
      </c>
    </row>
    <row r="42" spans="1:9" s="64" customFormat="1" ht="52.5" customHeight="1">
      <c r="A42" s="65">
        <v>1</v>
      </c>
      <c r="B42" s="59" t="s">
        <v>44</v>
      </c>
      <c r="C42" s="66">
        <v>20</v>
      </c>
      <c r="D42" s="65">
        <v>5</v>
      </c>
      <c r="E42" s="53">
        <v>35</v>
      </c>
      <c r="F42" s="66">
        <f>C42*D42*E42</f>
        <v>3500</v>
      </c>
      <c r="G42" s="67" t="s">
        <v>45</v>
      </c>
      <c r="H42" s="59" t="s">
        <v>46</v>
      </c>
    </row>
    <row r="43" spans="1:9" s="64" customFormat="1" ht="52.5" customHeight="1">
      <c r="A43" s="65">
        <v>2</v>
      </c>
      <c r="B43" s="59" t="s">
        <v>47</v>
      </c>
      <c r="C43" s="68">
        <v>100</v>
      </c>
      <c r="D43" s="65">
        <v>1</v>
      </c>
      <c r="E43" s="53">
        <v>1</v>
      </c>
      <c r="F43" s="66">
        <f t="shared" ref="F43:F56" si="0">C43*D43*E43</f>
        <v>100</v>
      </c>
      <c r="G43" s="67" t="s">
        <v>48</v>
      </c>
      <c r="H43" s="59"/>
    </row>
    <row r="44" spans="1:9" s="64" customFormat="1" ht="52.5" customHeight="1">
      <c r="A44" s="65">
        <v>3</v>
      </c>
      <c r="B44" s="59" t="s">
        <v>49</v>
      </c>
      <c r="C44" s="68">
        <v>5</v>
      </c>
      <c r="D44" s="65">
        <v>5</v>
      </c>
      <c r="E44" s="53">
        <v>35</v>
      </c>
      <c r="F44" s="66">
        <f>C44*D44*E44</f>
        <v>875</v>
      </c>
      <c r="G44" s="67" t="s">
        <v>50</v>
      </c>
      <c r="H44" s="59" t="s">
        <v>51</v>
      </c>
    </row>
    <row r="45" spans="1:9" s="64" customFormat="1" ht="52.5" customHeight="1">
      <c r="A45" s="65">
        <v>4</v>
      </c>
      <c r="B45" s="59" t="s">
        <v>114</v>
      </c>
      <c r="C45" s="68">
        <v>5</v>
      </c>
      <c r="D45" s="65">
        <v>5</v>
      </c>
      <c r="E45" s="53">
        <v>1</v>
      </c>
      <c r="F45" s="66">
        <f>C45*D45*E45</f>
        <v>25</v>
      </c>
      <c r="G45" s="67" t="s">
        <v>115</v>
      </c>
      <c r="H45" s="59" t="s">
        <v>116</v>
      </c>
    </row>
    <row r="46" spans="1:9" s="64" customFormat="1" ht="52.5" customHeight="1">
      <c r="A46" s="65">
        <v>5</v>
      </c>
      <c r="B46" s="59" t="s">
        <v>111</v>
      </c>
      <c r="C46" s="68">
        <v>30</v>
      </c>
      <c r="D46" s="65">
        <v>5</v>
      </c>
      <c r="E46" s="53">
        <v>1</v>
      </c>
      <c r="F46" s="66">
        <f>C46*D46*E46</f>
        <v>150</v>
      </c>
      <c r="G46" s="67" t="s">
        <v>112</v>
      </c>
      <c r="H46" s="59" t="s">
        <v>113</v>
      </c>
    </row>
    <row r="47" spans="1:9" s="64" customFormat="1" ht="52.5" customHeight="1">
      <c r="A47" s="65">
        <v>6</v>
      </c>
      <c r="B47" s="59" t="s">
        <v>52</v>
      </c>
      <c r="C47" s="68">
        <v>10</v>
      </c>
      <c r="D47" s="65">
        <v>5</v>
      </c>
      <c r="E47" s="53">
        <v>30</v>
      </c>
      <c r="F47" s="66">
        <f>C47*D47*E47</f>
        <v>1500</v>
      </c>
      <c r="G47" s="67" t="s">
        <v>53</v>
      </c>
      <c r="H47" s="59"/>
    </row>
    <row r="48" spans="1:9" s="64" customFormat="1" ht="52.5" customHeight="1">
      <c r="A48" s="65">
        <v>7</v>
      </c>
      <c r="B48" s="59" t="s">
        <v>117</v>
      </c>
      <c r="C48" s="68">
        <v>5</v>
      </c>
      <c r="D48" s="65">
        <v>5</v>
      </c>
      <c r="E48" s="53">
        <v>8</v>
      </c>
      <c r="F48" s="66">
        <f>C48*D48*E48</f>
        <v>200</v>
      </c>
      <c r="G48" s="67" t="s">
        <v>118</v>
      </c>
      <c r="H48" s="59"/>
    </row>
    <row r="49" spans="1:9" s="64" customFormat="1" ht="52.5" customHeight="1">
      <c r="A49" s="65">
        <v>8</v>
      </c>
      <c r="B49" s="59" t="s">
        <v>54</v>
      </c>
      <c r="C49" s="68">
        <v>10</v>
      </c>
      <c r="D49" s="65">
        <v>5</v>
      </c>
      <c r="E49" s="53">
        <v>18</v>
      </c>
      <c r="F49" s="66">
        <f t="shared" si="0"/>
        <v>900</v>
      </c>
      <c r="G49" s="67" t="s">
        <v>55</v>
      </c>
      <c r="H49" s="59" t="s">
        <v>56</v>
      </c>
    </row>
    <row r="50" spans="1:9" s="64" customFormat="1" ht="52.5" customHeight="1">
      <c r="A50" s="65">
        <v>9</v>
      </c>
      <c r="B50" s="59" t="s">
        <v>57</v>
      </c>
      <c r="C50" s="68">
        <v>2</v>
      </c>
      <c r="D50" s="65">
        <v>5</v>
      </c>
      <c r="E50" s="53">
        <v>35</v>
      </c>
      <c r="F50" s="66">
        <f t="shared" si="0"/>
        <v>350</v>
      </c>
      <c r="G50" s="67" t="s">
        <v>58</v>
      </c>
      <c r="H50" s="59"/>
    </row>
    <row r="51" spans="1:9" s="64" customFormat="1" ht="52.5" customHeight="1">
      <c r="A51" s="65">
        <v>10</v>
      </c>
      <c r="B51" s="59" t="s">
        <v>59</v>
      </c>
      <c r="C51" s="68">
        <v>2</v>
      </c>
      <c r="D51" s="65">
        <v>5</v>
      </c>
      <c r="E51" s="53">
        <v>35</v>
      </c>
      <c r="F51" s="66">
        <f t="shared" si="0"/>
        <v>350</v>
      </c>
      <c r="G51" s="67" t="s">
        <v>60</v>
      </c>
      <c r="H51" s="59" t="s">
        <v>61</v>
      </c>
    </row>
    <row r="52" spans="1:9" s="64" customFormat="1" ht="52.5" customHeight="1">
      <c r="A52" s="65">
        <v>11</v>
      </c>
      <c r="B52" s="59" t="s">
        <v>62</v>
      </c>
      <c r="C52" s="68">
        <v>40</v>
      </c>
      <c r="D52" s="65">
        <v>5</v>
      </c>
      <c r="E52" s="53">
        <v>10</v>
      </c>
      <c r="F52" s="66">
        <f t="shared" si="0"/>
        <v>2000</v>
      </c>
      <c r="G52" s="67" t="s">
        <v>63</v>
      </c>
      <c r="H52" s="59" t="s">
        <v>64</v>
      </c>
    </row>
    <row r="53" spans="1:9" s="64" customFormat="1" ht="52.5" customHeight="1">
      <c r="A53" s="65">
        <v>12</v>
      </c>
      <c r="B53" s="59" t="s">
        <v>119</v>
      </c>
      <c r="C53" s="68">
        <v>10</v>
      </c>
      <c r="D53" s="65">
        <v>5</v>
      </c>
      <c r="E53" s="53">
        <v>8</v>
      </c>
      <c r="F53" s="66">
        <f>C53*D53*E53</f>
        <v>400</v>
      </c>
      <c r="G53" s="67" t="s">
        <v>120</v>
      </c>
      <c r="H53" s="59"/>
    </row>
    <row r="54" spans="1:9" s="64" customFormat="1" ht="52.5" customHeight="1">
      <c r="A54" s="65">
        <v>13</v>
      </c>
      <c r="B54" s="59" t="s">
        <v>65</v>
      </c>
      <c r="C54" s="68">
        <v>10</v>
      </c>
      <c r="D54" s="65">
        <v>5</v>
      </c>
      <c r="E54" s="53">
        <v>35</v>
      </c>
      <c r="F54" s="66">
        <f t="shared" si="0"/>
        <v>1750</v>
      </c>
      <c r="G54" s="67" t="s">
        <v>66</v>
      </c>
      <c r="H54" s="59" t="s">
        <v>67</v>
      </c>
    </row>
    <row r="55" spans="1:9" s="64" customFormat="1" ht="52.5" customHeight="1">
      <c r="A55" s="65">
        <v>14</v>
      </c>
      <c r="B55" s="59" t="s">
        <v>68</v>
      </c>
      <c r="C55" s="68">
        <v>10</v>
      </c>
      <c r="D55" s="65">
        <v>5</v>
      </c>
      <c r="E55" s="53">
        <v>35</v>
      </c>
      <c r="F55" s="66">
        <f t="shared" si="0"/>
        <v>1750</v>
      </c>
      <c r="G55" s="67" t="s">
        <v>69</v>
      </c>
      <c r="H55" s="59" t="s">
        <v>70</v>
      </c>
    </row>
    <row r="56" spans="1:9" s="64" customFormat="1" ht="52.5" customHeight="1">
      <c r="A56" s="65">
        <v>15</v>
      </c>
      <c r="B56" s="59" t="s">
        <v>71</v>
      </c>
      <c r="C56" s="68">
        <v>5</v>
      </c>
      <c r="D56" s="65">
        <v>5</v>
      </c>
      <c r="E56" s="53">
        <v>35</v>
      </c>
      <c r="F56" s="66">
        <f t="shared" si="0"/>
        <v>875</v>
      </c>
      <c r="G56" s="67" t="s">
        <v>72</v>
      </c>
      <c r="H56" s="59" t="s">
        <v>73</v>
      </c>
    </row>
    <row r="57" spans="1:9" s="64" customFormat="1" ht="25.15" customHeight="1">
      <c r="A57" s="113" t="s">
        <v>74</v>
      </c>
      <c r="B57" s="114"/>
      <c r="C57" s="114"/>
      <c r="D57" s="114"/>
      <c r="E57" s="114"/>
      <c r="F57" s="69">
        <f>SUM(F42:F56)</f>
        <v>14725</v>
      </c>
      <c r="G57" s="70"/>
      <c r="H57" s="69"/>
    </row>
    <row r="58" spans="1:9" s="64" customFormat="1" ht="25.15" customHeight="1">
      <c r="A58" s="71"/>
      <c r="B58" s="72"/>
      <c r="C58" s="72"/>
      <c r="D58" s="72"/>
      <c r="E58" s="72"/>
      <c r="F58" s="73"/>
      <c r="G58" s="74"/>
      <c r="H58" s="73"/>
    </row>
    <row r="59" spans="1:9" ht="87">
      <c r="A59" s="26" t="s">
        <v>75</v>
      </c>
      <c r="B59" s="26" t="s">
        <v>6</v>
      </c>
      <c r="C59" s="42" t="s">
        <v>25</v>
      </c>
      <c r="D59" s="43" t="s">
        <v>33</v>
      </c>
      <c r="E59" s="43" t="s">
        <v>34</v>
      </c>
      <c r="F59" s="42" t="s">
        <v>28</v>
      </c>
      <c r="G59" s="27"/>
      <c r="H59" s="26" t="s">
        <v>9</v>
      </c>
    </row>
    <row r="60" spans="1:9" ht="29.65" customHeight="1">
      <c r="A60" s="75"/>
      <c r="B60" s="115" t="s">
        <v>76</v>
      </c>
      <c r="C60" s="116"/>
      <c r="D60" s="116"/>
      <c r="E60" s="116"/>
      <c r="F60" s="116"/>
      <c r="G60" s="116"/>
      <c r="H60" s="117"/>
    </row>
    <row r="61" spans="1:9" ht="46.5" customHeight="1">
      <c r="A61" s="53">
        <v>1</v>
      </c>
      <c r="B61" s="59" t="s">
        <v>78</v>
      </c>
      <c r="C61" s="76">
        <v>3500</v>
      </c>
      <c r="D61" s="53">
        <v>3</v>
      </c>
      <c r="E61" s="53">
        <v>1</v>
      </c>
      <c r="F61" s="56">
        <f t="shared" ref="F61:F62" si="1">C61*D61*E61</f>
        <v>10500</v>
      </c>
      <c r="G61" s="57" t="s">
        <v>79</v>
      </c>
      <c r="H61" s="77" t="s">
        <v>80</v>
      </c>
      <c r="I61" s="58" t="s">
        <v>77</v>
      </c>
    </row>
    <row r="62" spans="1:9" ht="46.5" customHeight="1">
      <c r="A62" s="53">
        <v>2</v>
      </c>
      <c r="B62" s="59" t="s">
        <v>81</v>
      </c>
      <c r="C62" s="76">
        <v>2300</v>
      </c>
      <c r="D62" s="53">
        <v>1</v>
      </c>
      <c r="E62" s="53">
        <v>1</v>
      </c>
      <c r="F62" s="56">
        <f t="shared" si="1"/>
        <v>2300</v>
      </c>
      <c r="G62" s="57" t="s">
        <v>82</v>
      </c>
      <c r="H62" s="77" t="s">
        <v>83</v>
      </c>
      <c r="I62" s="58" t="s">
        <v>77</v>
      </c>
    </row>
    <row r="63" spans="1:9" ht="25.15" customHeight="1">
      <c r="A63" s="109" t="s">
        <v>84</v>
      </c>
      <c r="B63" s="90"/>
      <c r="C63" s="90"/>
      <c r="D63" s="90"/>
      <c r="E63" s="90"/>
      <c r="F63" s="50">
        <f>SUM(F60:F62)</f>
        <v>12800</v>
      </c>
      <c r="G63" s="51"/>
      <c r="H63" s="50"/>
    </row>
    <row r="64" spans="1:9" ht="25.15" customHeight="1">
      <c r="A64" s="106"/>
      <c r="B64" s="107"/>
      <c r="C64" s="107"/>
      <c r="D64" s="107"/>
      <c r="E64" s="107"/>
      <c r="F64" s="107"/>
      <c r="G64" s="107"/>
      <c r="H64" s="108"/>
    </row>
    <row r="65" spans="1:10" ht="133.5">
      <c r="A65" s="26" t="s">
        <v>85</v>
      </c>
      <c r="B65" s="26" t="s">
        <v>6</v>
      </c>
      <c r="C65" s="42" t="s">
        <v>25</v>
      </c>
      <c r="D65" s="43" t="s">
        <v>41</v>
      </c>
      <c r="E65" s="43" t="s">
        <v>42</v>
      </c>
      <c r="F65" s="42" t="s">
        <v>28</v>
      </c>
      <c r="G65" s="27"/>
      <c r="H65" s="26" t="s">
        <v>9</v>
      </c>
    </row>
    <row r="66" spans="1:10" ht="33" customHeight="1">
      <c r="A66" s="75"/>
      <c r="B66" s="118" t="s">
        <v>86</v>
      </c>
      <c r="C66" s="116"/>
      <c r="D66" s="116"/>
      <c r="E66" s="116"/>
      <c r="F66" s="116"/>
      <c r="G66" s="116"/>
      <c r="H66" s="117"/>
    </row>
    <row r="67" spans="1:10" ht="46.5" customHeight="1">
      <c r="A67" s="53">
        <v>1</v>
      </c>
      <c r="B67" s="55" t="s">
        <v>87</v>
      </c>
      <c r="C67" s="47">
        <f>I67</f>
        <v>843636.5</v>
      </c>
      <c r="D67" s="53">
        <v>1</v>
      </c>
      <c r="E67" s="78" t="s">
        <v>121</v>
      </c>
      <c r="F67" s="56">
        <f>C67*E67</f>
        <v>28683.641000000003</v>
      </c>
      <c r="G67" s="57" t="s">
        <v>88</v>
      </c>
      <c r="H67" s="55" t="s">
        <v>89</v>
      </c>
      <c r="I67" s="3">
        <v>843636.5</v>
      </c>
      <c r="J67" s="3">
        <v>843635.9</v>
      </c>
    </row>
    <row r="68" spans="1:10" ht="33.75" customHeight="1">
      <c r="A68" s="109" t="s">
        <v>90</v>
      </c>
      <c r="B68" s="90"/>
      <c r="C68" s="90"/>
      <c r="D68" s="90"/>
      <c r="E68" s="90"/>
      <c r="F68" s="50">
        <f>SUM(F67:F67)</f>
        <v>28683.641000000003</v>
      </c>
      <c r="G68" s="51"/>
      <c r="H68" s="50"/>
    </row>
    <row r="69" spans="1:10">
      <c r="A69" s="106"/>
      <c r="B69" s="107"/>
      <c r="C69" s="107"/>
      <c r="D69" s="107"/>
      <c r="E69" s="107"/>
      <c r="F69" s="107"/>
      <c r="G69" s="107"/>
      <c r="H69" s="108"/>
    </row>
    <row r="70" spans="1:10" ht="87">
      <c r="A70" s="26" t="s">
        <v>91</v>
      </c>
      <c r="B70" s="26" t="s">
        <v>6</v>
      </c>
      <c r="C70" s="42" t="s">
        <v>25</v>
      </c>
      <c r="D70" s="43" t="s">
        <v>33</v>
      </c>
      <c r="E70" s="43" t="s">
        <v>92</v>
      </c>
      <c r="F70" s="42" t="s">
        <v>28</v>
      </c>
      <c r="G70" s="27"/>
      <c r="H70" s="26" t="s">
        <v>9</v>
      </c>
    </row>
    <row r="71" spans="1:10" ht="46.5" customHeight="1">
      <c r="A71" s="53">
        <v>1</v>
      </c>
      <c r="B71" s="55" t="s">
        <v>93</v>
      </c>
      <c r="C71" s="56">
        <f>F28+F38+F57+F63+F68+F32</f>
        <v>287952.78766999999</v>
      </c>
      <c r="D71" s="53">
        <v>1</v>
      </c>
      <c r="E71" s="79">
        <v>0.06</v>
      </c>
      <c r="F71" s="56">
        <f>C71*D71*E71</f>
        <v>17277.1672602</v>
      </c>
      <c r="G71" s="57"/>
      <c r="H71" s="55" t="s">
        <v>94</v>
      </c>
    </row>
    <row r="72" spans="1:10" ht="70.150000000000006" customHeight="1">
      <c r="A72" s="109" t="s">
        <v>95</v>
      </c>
      <c r="B72" s="90"/>
      <c r="C72" s="90"/>
      <c r="D72" s="90"/>
      <c r="E72" s="90"/>
      <c r="F72" s="50">
        <f>SUM(F71)</f>
        <v>17277.1672602</v>
      </c>
      <c r="G72" s="51"/>
      <c r="H72" s="50"/>
    </row>
    <row r="74" spans="1:10">
      <c r="C74" s="3">
        <v>18353178.829999998</v>
      </c>
    </row>
  </sheetData>
  <mergeCells count="38">
    <mergeCell ref="A68:E68"/>
    <mergeCell ref="A69:H69"/>
    <mergeCell ref="A72:E72"/>
    <mergeCell ref="A57:E57"/>
    <mergeCell ref="B60:H60"/>
    <mergeCell ref="A63:E63"/>
    <mergeCell ref="A64:H64"/>
    <mergeCell ref="B66:H66"/>
    <mergeCell ref="A39:H39"/>
    <mergeCell ref="A32:E32"/>
    <mergeCell ref="A29:H29"/>
    <mergeCell ref="A40:H40"/>
    <mergeCell ref="A35:H35"/>
    <mergeCell ref="A38:E38"/>
    <mergeCell ref="A2:H2"/>
    <mergeCell ref="B11:H11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A28:E28"/>
    <mergeCell ref="B20:C20"/>
    <mergeCell ref="D20:E20"/>
    <mergeCell ref="B21:C21"/>
    <mergeCell ref="D21:E21"/>
    <mergeCell ref="A22:C22"/>
    <mergeCell ref="D22:E22"/>
    <mergeCell ref="A25:A27"/>
  </mergeCells>
  <phoneticPr fontId="2" type="noConversion"/>
  <pageMargins left="0.7" right="0.7" top="0.78740157499999996" bottom="0.78740157499999996" header="0.3" footer="0.3"/>
  <pageSetup paperSize="9" scale="31" fitToHeight="0" orientation="portrait" r:id="rId1"/>
  <headerFooter>
    <oddFooter>&amp;C_x000D_&amp;1#&amp;"BMW Group Condensed"&amp;12&amp;KC00000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5-RR</vt:lpstr>
      <vt:lpstr>'5-RR'!Print_Area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Gao Kate, CR-V-5-C</cp:lastModifiedBy>
  <cp:lastPrinted>2025-07-28T07:12:09Z</cp:lastPrinted>
  <dcterms:created xsi:type="dcterms:W3CDTF">2025-07-07T08:32:58Z</dcterms:created>
  <dcterms:modified xsi:type="dcterms:W3CDTF">2025-07-28T07:15:10Z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935750-240b-48e4-a615-66942a738439_Enabled">
    <vt:lpwstr>true</vt:lpwstr>
  </property>
  <property fmtid="{D5CDD505-2E9C-101B-9397-08002B2CF9AE}" pid="3" name="MSIP_Label_e6935750-240b-48e4-a615-66942a738439_SetDate">
    <vt:lpwstr>2025-07-28T05:20:13Z</vt:lpwstr>
  </property>
  <property fmtid="{D5CDD505-2E9C-101B-9397-08002B2CF9AE}" pid="4" name="MSIP_Label_e6935750-240b-48e4-a615-66942a738439_Method">
    <vt:lpwstr>Standard</vt:lpwstr>
  </property>
  <property fmtid="{D5CDD505-2E9C-101B-9397-08002B2CF9AE}" pid="5" name="MSIP_Label_e6935750-240b-48e4-a615-66942a738439_Name">
    <vt:lpwstr>e6935750-240b-48e4-a615-66942a738439</vt:lpwstr>
  </property>
  <property fmtid="{D5CDD505-2E9C-101B-9397-08002B2CF9AE}" pid="6" name="MSIP_Label_e6935750-240b-48e4-a615-66942a738439_SiteId">
    <vt:lpwstr>ce849bab-cc1c-465b-b62e-18f07c9ac198</vt:lpwstr>
  </property>
  <property fmtid="{D5CDD505-2E9C-101B-9397-08002B2CF9AE}" pid="7" name="MSIP_Label_e6935750-240b-48e4-a615-66942a738439_ActionId">
    <vt:lpwstr>d6fdb9d5-5f60-4bf8-85fd-3e2ecb629bef</vt:lpwstr>
  </property>
  <property fmtid="{D5CDD505-2E9C-101B-9397-08002B2CF9AE}" pid="8" name="MSIP_Label_e6935750-240b-48e4-a615-66942a738439_ContentBits">
    <vt:lpwstr>2</vt:lpwstr>
  </property>
  <property fmtid="{D5CDD505-2E9C-101B-9397-08002B2CF9AE}" pid="9" name="MSIP_Label_e6935750-240b-48e4-a615-66942a738439_Tag">
    <vt:lpwstr>10, 3, 0, 1</vt:lpwstr>
  </property>
</Properties>
</file>