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C4FECA5B-BC06-224A-9CED-3638AD31E365}" xr6:coauthVersionLast="47" xr6:coauthVersionMax="47" xr10:uidLastSave="{00000000-0000-0000-0000-000000000000}"/>
  <bookViews>
    <workbookView xWindow="0" yWindow="760" windowWidth="29400" windowHeight="174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4" l="1"/>
  <c r="L22" i="14"/>
  <c r="L21" i="14"/>
  <c r="L20" i="14"/>
  <c r="Q14" i="14" l="1"/>
  <c r="R14" i="14" s="1"/>
  <c r="Q15" i="14"/>
  <c r="R15" i="14" s="1"/>
  <c r="P15" i="14"/>
  <c r="Q9" i="14"/>
  <c r="R9" i="14" s="1"/>
  <c r="P14" i="14"/>
  <c r="P9" i="14"/>
  <c r="P16" i="14"/>
  <c r="K16" i="14"/>
  <c r="Q16" i="14" s="1"/>
  <c r="G16" i="14"/>
  <c r="P12" i="14"/>
  <c r="K12" i="14"/>
  <c r="Q12" i="14" s="1"/>
  <c r="G12" i="14"/>
  <c r="P11" i="14"/>
  <c r="K11" i="14"/>
  <c r="Q11" i="14" s="1"/>
  <c r="G11" i="14"/>
  <c r="K10" i="14"/>
  <c r="Q10" i="14" s="1"/>
  <c r="J10" i="14"/>
  <c r="P10" i="14" s="1"/>
  <c r="I10" i="14"/>
  <c r="H10" i="14"/>
  <c r="G10" i="14"/>
  <c r="P2" i="14"/>
  <c r="K2" i="14"/>
  <c r="Q2" i="14" s="1"/>
  <c r="G2" i="14"/>
  <c r="P4" i="14" l="1"/>
  <c r="Q4" i="14"/>
  <c r="R16" i="14"/>
  <c r="R2" i="14"/>
  <c r="R12" i="14"/>
  <c r="R11" i="14"/>
  <c r="R10" i="14"/>
  <c r="P8" i="14" l="1"/>
  <c r="K8" i="14"/>
  <c r="Q8" i="14" s="1"/>
  <c r="G8" i="14"/>
  <c r="R8" i="14" l="1"/>
  <c r="P7" i="14" l="1"/>
  <c r="K7" i="14"/>
  <c r="Q7" i="14" s="1"/>
  <c r="G7" i="14"/>
  <c r="R7" i="14" l="1"/>
  <c r="Q6" i="14"/>
  <c r="P6" i="14"/>
  <c r="P17" i="14"/>
  <c r="P13" i="14"/>
  <c r="P5" i="14"/>
  <c r="R6" i="14" l="1"/>
  <c r="Q17" i="14" l="1"/>
  <c r="K20" i="14"/>
  <c r="Q20" i="14" s="1"/>
  <c r="J20" i="14"/>
  <c r="I20" i="14"/>
  <c r="H20" i="14"/>
  <c r="G20" i="14"/>
  <c r="K23" i="14"/>
  <c r="Q23" i="14" s="1"/>
  <c r="J23" i="14"/>
  <c r="I23" i="14"/>
  <c r="H23" i="14"/>
  <c r="G23" i="14"/>
  <c r="K22" i="14"/>
  <c r="Q22" i="14" s="1"/>
  <c r="J22" i="14"/>
  <c r="P22" i="14" s="1"/>
  <c r="I22" i="14"/>
  <c r="H22" i="14"/>
  <c r="G22" i="14"/>
  <c r="C13" i="15" l="1"/>
  <c r="R17" i="14"/>
  <c r="K21" i="14" l="1"/>
  <c r="Q21" i="14" s="1"/>
  <c r="J21" i="14"/>
  <c r="I21" i="14"/>
  <c r="H21" i="14"/>
  <c r="G21" i="14"/>
  <c r="K13" i="14"/>
  <c r="Q13" i="14" s="1"/>
  <c r="G13" i="14"/>
  <c r="R13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23" i="14"/>
  <c r="P23" i="14" s="1"/>
  <c r="P19" i="14"/>
  <c r="Q28" i="14"/>
  <c r="P28" i="14"/>
  <c r="P21" i="14" l="1"/>
  <c r="R22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8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K5" i="14"/>
  <c r="Q5" i="14" s="1"/>
  <c r="Q19" i="14" s="1"/>
  <c r="Q27" i="14" s="1"/>
  <c r="G5" i="14"/>
  <c r="R83" i="23" l="1"/>
  <c r="P20" i="14"/>
  <c r="P25" i="14" s="1"/>
  <c r="Q86" i="23"/>
  <c r="Q85" i="23"/>
  <c r="Q84" i="23"/>
  <c r="C16" i="15" l="1"/>
  <c r="C15" i="15"/>
  <c r="E16" i="15"/>
  <c r="E15" i="15"/>
  <c r="E14" i="15"/>
  <c r="E13" i="15"/>
  <c r="C12" i="15"/>
  <c r="E12" i="15"/>
  <c r="C11" i="15"/>
  <c r="E11" i="15"/>
  <c r="R5" i="14"/>
  <c r="C14" i="15" l="1"/>
  <c r="E17" i="15"/>
  <c r="C17" i="15"/>
  <c r="R19" i="14"/>
  <c r="R21" i="14" l="1"/>
  <c r="G20" i="15"/>
  <c r="R23" i="14" l="1"/>
  <c r="E18" i="15" l="1"/>
  <c r="C10" i="15"/>
  <c r="Q25" i="14" l="1"/>
  <c r="E10" i="15"/>
  <c r="C18" i="15"/>
  <c r="R4" i="14"/>
  <c r="R20" i="14" l="1"/>
  <c r="G13" i="15"/>
  <c r="R25" i="14" l="1"/>
  <c r="P30" i="14"/>
  <c r="C21" i="15" s="1"/>
  <c r="D10" i="15" l="1"/>
  <c r="D12" i="15"/>
  <c r="Q30" i="14"/>
  <c r="R30" i="14" s="1"/>
  <c r="R27" i="14"/>
  <c r="G14" i="15"/>
  <c r="G17" i="15"/>
  <c r="G18" i="15"/>
  <c r="G15" i="15" l="1"/>
  <c r="G16" i="15"/>
  <c r="G11" i="15"/>
  <c r="G10" i="15"/>
  <c r="G12" i="15"/>
  <c r="Q31" i="14" l="1"/>
  <c r="E22" i="15"/>
  <c r="Q33" i="14" l="1"/>
  <c r="Q32" i="14"/>
  <c r="E21" i="15"/>
  <c r="F20" i="15" l="1"/>
  <c r="C22" i="15" l="1"/>
  <c r="D20" i="15" s="1"/>
  <c r="P33" i="14"/>
  <c r="P32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31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<sst xmlns="http://schemas.openxmlformats.org/spreadsheetml/2006/main" count="8083" uniqueCount="3027">
  <si>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</si>
  <si>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</si>
  <si>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</si>
  <si>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</si>
  <si>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</si>
  <si>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</si>
  <si>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</si>
  <si>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</si>
  <si>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</si>
  <si>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</si>
  <si>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</si>
  <si>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</si>
  <si>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</si>
  <si>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</si>
  <si>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</si>
  <si>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</si>
  <si>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</si>
  <si>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</si>
  <si>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</si>
  <si>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</si>
  <si>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</si>
  <si>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</si>
  <si>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</si>
  <si>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</si>
  <si>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</si>
  <si>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</si>
  <si>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</si>
  <si>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</si>
  <si>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</si>
  <si>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</si>
  <si>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</si>
  <si>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</si>
  <si>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</si>
  <si>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</si>
  <si>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</si>
  <si>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</si>
  <si>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</si>
  <si>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</si>
  <si>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</si>
  <si>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</si>
  <si>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</si>
  <si>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</si>
  <si>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</si>
  <si>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</si>
  <si>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</si>
  <si>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</si>
  <si>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</si>
  <si>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</si>
  <si>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</si>
  <si>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</si>
  <si>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</si>
  <si>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</si>
  <si>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</si>
  <si>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</si>
  <si>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</si>
  <si>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</si>
  <si>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</si>
  <si>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</si>
  <si>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</si>
  <si>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</si>
  <si>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</si>
  <si>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</si>
  <si>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</si>
  <si>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</si>
  <si>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</si>
  <si>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</si>
  <si>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</si>
  <si>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</si>
  <si>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</si>
  <si>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</si>
  <si>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</si>
  <si>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</si>
  <si>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</si>
  <si>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</si>
  <si>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</si>
  <si>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</si>
  <si>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</si>
  <si>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</si>
  <si>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</si>
  <si>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</si>
  <si>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</si>
  <si>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</si>
  <si>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</si>
  <si>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</si>
  <si>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</si>
  <si>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</si>
  <si>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</si>
  <si>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</si>
  <si>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</si>
  <si>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</si>
  <si>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</si>
  <si>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</si>
  <si>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</si>
  <si>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</si>
  <si>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</si>
  <si>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</si>
  <si>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</si>
  <si>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</si>
  <si>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</si>
  <si>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</si>
  <si>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</si>
  <si>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</si>
  <si>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</si>
  <si>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</si>
  <si>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</si>
  <si>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</si>
  <si>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</si>
  <si>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</si>
  <si>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</si>
  <si>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</si>
  <si>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</si>
  <si>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</si>
  <si>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</si>
  <si>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</si>
  <si>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</si>
  <si>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</si>
  <si>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</si>
  <si>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</si>
  <si>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</si>
  <si>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</si>
  <si>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</si>
  <si>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</si>
  <si>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</si>
  <si>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</si>
  <si>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</si>
  <si>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</si>
  <si>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</si>
  <si>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</si>
  <si>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</si>
  <si>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</si>
  <si>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</si>
  <si>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</si>
  <si>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</si>
  <si>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</si>
  <si>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</si>
  <si>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</si>
  <si>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</si>
  <si>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</si>
  <si>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</si>
  <si>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</si>
  <si>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</si>
  <si>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</si>
  <si>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</si>
  <si>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</si>
  <si>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</si>
  <si>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</si>
  <si>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</si>
  <si>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</si>
  <si>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</si>
  <si>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</si>
  <si>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</si>
  <si>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</si>
  <si>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</si>
  <si>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</si>
  <si>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</si>
  <si>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</si>
  <si>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</si>
  <si>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</si>
  <si>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</si>
  <si>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</si>
  <si>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</si>
  <si>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</si>
  <si>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</si>
  <si>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</si>
  <si>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</si>
  <si>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</si>
  <si>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</si>
  <si>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</si>
  <si>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</si>
  <si>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</si>
  <si>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</si>
  <si>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</si>
  <si>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</si>
  <si>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</si>
  <si>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</si>
  <si>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</si>
  <si>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</si>
  <si>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</si>
  <si>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</si>
  <si>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</si>
  <si>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</si>
  <si>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</si>
  <si>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</si>
  <si>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</si>
  <si>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</si>
  <si>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</si>
  <si>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</si>
  <si>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</si>
  <si>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</si>
  <si>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</si>
  <si>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</si>
  <si>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</si>
  <si>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</si>
  <si>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</si>
  <si>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</si>
  <si>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</si>
  <si>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</si>
  <si>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</si>
  <si>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</si>
  <si>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</si>
  <si>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</si>
  <si>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</si>
  <si>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</si>
  <si>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</si>
  <si>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</si>
  <si>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</si>
  <si>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</si>
  <si>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</si>
  <si>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</si>
  <si>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</si>
  <si>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</si>
  <si>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</si>
  <si>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</si>
  <si>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</si>
  <si>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</si>
  <si>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</si>
  <si>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</si>
  <si>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</si>
  <si>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</si>
  <si>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</si>
  <si>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</si>
  <si>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</si>
  <si>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</si>
  <si>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</si>
  <si>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</si>
  <si>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</si>
  <si>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</si>
  <si>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</si>
  <si>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</si>
  <si>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</si>
  <si>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</si>
  <si>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</si>
  <si>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</si>
  <si>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</si>
  <si>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</si>
  <si>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</si>
  <si>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</si>
  <si>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</si>
  <si>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</si>
  <si>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</si>
  <si>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</si>
  <si>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</si>
  <si>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</si>
  <si>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</si>
  <si>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</si>
  <si>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</si>
  <si>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</si>
  <si>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</si>
  <si>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</si>
  <si>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</si>
  <si>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</si>
  <si>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</si>
  <si>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</si>
  <si>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</si>
  <si>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</si>
  <si>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</si>
  <si>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</si>
  <si>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</si>
  <si>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</si>
  <si>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</si>
  <si>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</si>
  <si>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</si>
  <si>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</si>
  <si>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</si>
  <si>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</si>
  <si>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</si>
  <si>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</si>
  <si>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</si>
  <si>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</si>
  <si>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</si>
  <si>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</si>
  <si>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</si>
  <si>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</si>
  <si>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</si>
  <si>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</si>
  <si>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</si>
  <si>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</si>
  <si>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</si>
  <si>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</si>
  <si>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</si>
  <si>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</si>
  <si>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</si>
  <si>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</si>
  <si>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</si>
  <si>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</si>
  <si>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</si>
  <si>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</si>
  <si>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</si>
  <si>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</si>
  <si>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</si>
  <si>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</si>
  <si>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</si>
  <si>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</si>
  <si>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</si>
  <si>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</si>
  <si>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</si>
  <si>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</si>
  <si>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</si>
  <si>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</si>
  <si>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</si>
  <si>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</si>
  <si>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</si>
  <si>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</si>
  <si>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</si>
  <si>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</si>
  <si>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</si>
  <si>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</si>
  <si>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</si>
  <si>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</si>
  <si>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</si>
  <si>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</si>
  <si>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</si>
  <si>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</si>
  <si>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</si>
  <si>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</si>
  <si>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</si>
  <si>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</si>
  <si>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</si>
  <si>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</si>
  <si>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</si>
  <si>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</si>
  <si>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</si>
  <si>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</si>
  <si>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</si>
  <si>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</si>
  <si>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</si>
  <si>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</si>
  <si>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</si>
  <si>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</si>
  <si>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</si>
  <si>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</si>
  <si>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</si>
  <si>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</si>
  <si>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</si>
  <si>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</si>
  <si>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</si>
  <si>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</si>
  <si>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</si>
  <si>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</si>
  <si>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</si>
  <si>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</si>
  <si>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</si>
  <si>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</si>
  <si>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</si>
  <si>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</si>
  <si>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</si>
  <si>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</si>
  <si>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</si>
  <si>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</si>
  <si>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</si>
  <si>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</si>
  <si>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</si>
  <si>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</si>
  <si>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</si>
  <si>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</si>
  <si>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</si>
  <si>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</si>
  <si>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</si>
  <si>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</si>
  <si>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</si>
  <si>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</si>
  <si>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</si>
  <si>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</si>
  <si>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</si>
  <si>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</si>
  <si>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</si>
  <si>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</si>
  <si>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</si>
  <si>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</si>
  <si>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</si>
  <si>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</si>
  <si>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</si>
  <si>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</si>
  <si>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</si>
  <si>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</si>
  <si>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</si>
  <si>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</si>
  <si>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</si>
  <si>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</si>
  <si>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</si>
  <si>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</si>
  <si>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</si>
  <si>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</si>
  <si>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</si>
  <si>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</si>
  <si>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</si>
  <si>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</si>
  <si>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</si>
  <si>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</si>
  <si>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</si>
  <si>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</si>
  <si>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</si>
  <si>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</si>
  <si>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</si>
  <si>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</si>
  <si>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</si>
  <si>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</si>
  <si>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</si>
  <si>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</si>
  <si>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</si>
  <si>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</si>
  <si>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</si>
  <si>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</si>
  <si>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</si>
  <si>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</si>
  <si>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</si>
  <si>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</si>
  <si>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</si>
  <si>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</si>
  <si>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</si>
  <si>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</si>
  <si>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</si>
  <si>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</si>
  <si>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</si>
  <si>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</si>
  <si>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</si>
  <si>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</si>
  <si>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</si>
  <si>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</si>
  <si>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</si>
  <si>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</si>
  <si>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</si>
  <si>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</si>
  <si>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</si>
  <si>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</si>
  <si>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</si>
  <si>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</si>
  <si>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</si>
  <si>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</si>
  <si>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</si>
  <si>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</si>
  <si>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</si>
  <si>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</si>
  <si>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</si>
  <si>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</si>
  <si>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</si>
  <si>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</si>
  <si>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</si>
  <si>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</si>
  <si>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</si>
  <si>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</si>
  <si>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</si>
  <si>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</si>
  <si>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</si>
  <si>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</si>
  <si>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</si>
  <si>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</si>
  <si>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</si>
  <si>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</si>
  <si>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</si>
  <si>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</si>
  <si>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</si>
  <si>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</si>
  <si>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</si>
  <si>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</si>
  <si>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</si>
  <si>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</si>
  <si>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</si>
  <si>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</si>
  <si>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</si>
  <si>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</si>
  <si>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</si>
  <si>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</si>
  <si>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</si>
  <si>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</si>
  <si>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</si>
  <si>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</si>
  <si>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</si>
  <si>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</si>
  <si>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</si>
  <si>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</si>
  <si>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</si>
  <si>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</si>
  <si>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</si>
  <si>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</si>
  <si>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</si>
  <si>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</si>
  <si>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</si>
  <si>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</si>
  <si>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</si>
  <si>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</si>
  <si>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</si>
  <si>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</si>
  <si>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</si>
  <si>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</si>
  <si>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</si>
  <si>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</si>
  <si>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</si>
  <si>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</si>
  <si>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</si>
  <si>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</si>
  <si>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</si>
  <si>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</si>
  <si>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</si>
  <si>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</si>
  <si>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</si>
  <si>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</si>
  <si>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</si>
  <si>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</si>
  <si>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</si>
  <si>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</si>
  <si>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</si>
  <si>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</si>
  <si>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</si>
  <si>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</si>
  <si>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</si>
  <si>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</si>
  <si>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</si>
  <si>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</si>
  <si>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</si>
  <si>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</si>
  <si>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</si>
  <si>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</si>
  <si>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</si>
  <si>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</si>
  <si>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</si>
  <si>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</si>
  <si>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</si>
  <si>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</si>
  <si>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</si>
  <si>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</si>
  <si>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</si>
  <si>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</si>
  <si>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</si>
  <si>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</si>
  <si>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</si>
  <si>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</si>
  <si>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</si>
  <si>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</si>
  <si>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</si>
  <si>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</si>
  <si>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</si>
  <si>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</si>
  <si>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</si>
  <si>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</si>
  <si>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</si>
  <si>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</si>
  <si>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</si>
  <si>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</si>
  <si>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</si>
  <si>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</si>
  <si>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</si>
  <si>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</si>
  <si>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</si>
  <si>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</si>
  <si>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</si>
  <si>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</si>
  <si>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</si>
  <si>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</si>
  <si>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</si>
  <si>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</si>
  <si>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</si>
  <si>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</si>
  <si>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</si>
  <si>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</si>
  <si>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</si>
  <si>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</si>
  <si>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</si>
  <si>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</si>
  <si>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</si>
  <si>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</si>
  <si>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</si>
  <si>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</si>
  <si>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</si>
  <si>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</si>
  <si>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</si>
  <si>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</si>
  <si>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</si>
  <si>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</si>
  <si>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</si>
  <si>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</si>
  <si>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</si>
  <si>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</si>
  <si>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</si>
  <si>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</si>
  <si>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</si>
  <si>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</si>
  <si>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</si>
  <si>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</si>
  <si>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</si>
  <si>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</si>
  <si>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</si>
  <si>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</si>
  <si>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</si>
  <si>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</si>
  <si>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</si>
  <si>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</si>
  <si>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</si>
  <si>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</si>
  <si>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</si>
  <si>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</si>
  <si>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</si>
  <si>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</si>
  <si>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</si>
  <si>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</si>
  <si>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</si>
  <si>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</si>
  <si>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</si>
  <si>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</si>
  <si>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</si>
  <si>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</si>
  <si>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</si>
  <si>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</si>
  <si>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</si>
  <si>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</si>
  <si>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</si>
  <si>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</si>
  <si>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</si>
  <si>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</si>
  <si>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</si>
  <si>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</si>
  <si>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</si>
  <si>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</si>
  <si>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</si>
  <si>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</si>
  <si>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</si>
  <si>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</si>
  <si>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</si>
  <si>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</si>
  <si>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</si>
  <si>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</si>
  <si>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</si>
  <si>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</si>
  <si>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</si>
  <si>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</si>
  <si>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</si>
  <si>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</si>
  <si>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</si>
  <si>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</si>
  <si>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</si>
  <si>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</si>
  <si>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</si>
  <si>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</si>
  <si>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</si>
  <si>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</si>
  <si>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</si>
  <si>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</si>
  <si>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</si>
  <si>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</si>
  <si>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</si>
  <si>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</si>
  <si>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</si>
  <si>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</si>
  <si>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</si>
  <si>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</si>
  <si>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</si>
  <si>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</si>
  <si>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</si>
  <si>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</si>
  <si>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</si>
  <si>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</si>
  <si>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</si>
  <si>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</si>
  <si>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</si>
  <si>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</si>
  <si>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</si>
  <si>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</si>
  <si>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</si>
  <si>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</si>
  <si>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</si>
  <si>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</si>
  <si>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</si>
  <si>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</si>
  <si>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</si>
  <si>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</si>
  <si>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</si>
  <si>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</si>
  <si>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</si>
  <si>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</si>
  <si>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</si>
  <si>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</si>
  <si>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</si>
  <si>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</si>
  <si>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</si>
  <si>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</si>
  <si>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</si>
  <si>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</si>
  <si>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</si>
  <si>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</si>
  <si>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</si>
  <si>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</si>
  <si>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</si>
  <si>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</si>
  <si>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</si>
  <si>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</si>
  <si>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</si>
  <si>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</si>
  <si>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</si>
  <si>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</si>
  <si>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</si>
  <si>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</si>
  <si>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</si>
  <si>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</si>
  <si>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</si>
  <si>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</si>
  <si>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</si>
  <si>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</si>
  <si>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</si>
  <si>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</si>
  <si>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</si>
  <si>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</si>
  <si>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</si>
  <si>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</si>
  <si>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</si>
  <si>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</si>
  <si>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</si>
  <si>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</si>
  <si>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</si>
  <si>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</si>
  <si>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</si>
  <si>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</si>
  <si>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</si>
  <si>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</si>
  <si>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</si>
  <si>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</si>
  <si>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</si>
  <si>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</si>
  <si>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</si>
  <si>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</si>
  <si>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</si>
  <si>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</si>
  <si>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</si>
  <si>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</si>
  <si>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</si>
  <si>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</si>
  <si>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</si>
  <si>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</si>
  <si>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</si>
  <si>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</si>
  <si>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</si>
  <si>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</si>
  <si>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</si>
  <si>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</si>
  <si>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</si>
  <si>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</si>
  <si>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</si>
  <si>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</si>
  <si>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</si>
  <si>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</si>
  <si>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</si>
  <si>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</si>
  <si>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</si>
  <si>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</si>
  <si>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</si>
  <si>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</si>
  <si>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</si>
  <si>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</si>
  <si>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</si>
  <si>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</si>
  <si>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</si>
  <si>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</si>
  <si>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</si>
  <si>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</si>
  <si>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</si>
  <si>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</si>
  <si>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</si>
  <si>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</si>
  <si>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</si>
  <si>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</si>
  <si>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</si>
  <si>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</si>
  <si>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</si>
  <si>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</si>
  <si>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</si>
  <si>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</si>
  <si>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</si>
  <si>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</si>
  <si>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</si>
  <si>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</si>
  <si>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</si>
  <si>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</si>
  <si>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</si>
  <si>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</si>
  <si>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</si>
  <si>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</si>
  <si>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</si>
  <si>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</si>
  <si>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</si>
  <si>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</si>
  <si>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</si>
  <si>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</si>
  <si>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</si>
  <si>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</si>
  <si>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</si>
  <si>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</si>
  <si>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</si>
  <si>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</si>
  <si>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</si>
  <si>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</si>
  <si>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</si>
  <si>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</si>
  <si>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</si>
  <si>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</si>
  <si>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</si>
  <si>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</si>
  <si>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</si>
  <si>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</si>
  <si>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</si>
  <si>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</si>
  <si>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</si>
  <si>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</si>
  <si>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</si>
  <si>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</si>
  <si>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</si>
  <si>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</si>
  <si>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</si>
  <si>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</si>
  <si>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</si>
  <si>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</si>
  <si>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</si>
  <si>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</si>
  <si>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</si>
  <si>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</si>
  <si>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</si>
  <si>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</si>
  <si>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</si>
  <si>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</si>
  <si>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</si>
  <si>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</si>
  <si>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</si>
  <si>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</si>
  <si>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</si>
  <si>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</si>
  <si>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</si>
  <si>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</si>
  <si>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</si>
  <si>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</si>
  <si>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</si>
  <si>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</si>
  <si>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</si>
  <si>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</si>
  <si>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</si>
  <si>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</si>
  <si>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</si>
  <si>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</si>
  <si>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</si>
  <si>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</si>
  <si>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</si>
  <si>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</si>
  <si>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</si>
  <si>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</si>
  <si>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</si>
  <si>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</si>
  <si>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</si>
  <si>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</si>
  <si>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</si>
  <si>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</si>
  <si>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</si>
  <si>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</si>
  <si>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</si>
  <si>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</si>
  <si>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</si>
  <si>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</si>
  <si>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</si>
  <si>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</si>
  <si>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</si>
  <si>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</si>
  <si>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</si>
  <si>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</si>
  <si>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</si>
  <si>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</si>
  <si>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</si>
  <si>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</si>
  <si>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</si>
  <si>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</si>
  <si>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</si>
  <si>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</si>
  <si>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</si>
  <si>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</si>
  <si>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</si>
  <si>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</si>
  <si>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</si>
  <si>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</si>
  <si>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</si>
  <si>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</si>
  <si>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</si>
  <si>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</si>
  <si>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</si>
  <si>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</si>
  <si>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</si>
  <si>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</si>
  <si>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</si>
  <si>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</si>
  <si>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</si>
  <si>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</si>
  <si>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</si>
  <si>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</si>
  <si>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</si>
  <si>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</si>
  <si>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</si>
  <si>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</si>
  <si>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</si>
  <si>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</si>
  <si>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</si>
  <si>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</si>
  <si>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</si>
  <si>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</si>
  <si>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</si>
  <si>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</si>
  <si>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</si>
  <si>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</si>
  <si>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</si>
  <si>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</si>
  <si>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</si>
  <si>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</si>
  <si>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</si>
  <si>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</si>
  <si>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</si>
  <si>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</si>
  <si>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</si>
  <si>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</si>
  <si>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</si>
  <si>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</si>
  <si>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</si>
  <si>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</si>
  <si>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</si>
  <si>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</si>
  <si>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</si>
  <si>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</si>
  <si>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</si>
  <si>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</si>
  <si>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</si>
  <si>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</si>
  <si>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</si>
  <si>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</si>
  <si>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</si>
  <si>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</si>
  <si>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</si>
  <si>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</si>
  <si>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</si>
  <si>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</si>
  <si>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</si>
  <si>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</si>
  <si>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</si>
  <si>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</si>
  <si>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</si>
  <si>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</si>
  <si>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</si>
  <si>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</si>
  <si>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</si>
  <si>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</si>
  <si>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</si>
  <si>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</si>
  <si>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</si>
  <si>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</si>
  <si>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</si>
  <si>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</si>
  <si>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</si>
  <si>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</si>
  <si>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</si>
  <si>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</si>
  <si>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</si>
  <si>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</si>
  <si>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</si>
  <si>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</si>
  <si>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</si>
  <si>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</si>
  <si>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</si>
  <si>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</si>
  <si>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</si>
  <si>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</si>
  <si>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</si>
  <si>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</si>
  <si>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</si>
  <si>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</si>
  <si>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</si>
  <si>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</si>
  <si>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</si>
  <si>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</si>
  <si>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</si>
  <si>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</si>
  <si>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</si>
  <si>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</si>
  <si>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</si>
  <si>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</si>
  <si>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</si>
  <si>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</si>
  <si>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</si>
  <si>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</si>
  <si>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</si>
  <si>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</si>
  <si>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</si>
  <si>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</si>
  <si>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</si>
  <si>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</si>
  <si>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</si>
  <si>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</si>
  <si>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</si>
  <si>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</si>
  <si>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</si>
  <si>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</si>
  <si>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</si>
  <si>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</si>
  <si>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</si>
  <si>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</si>
  <si>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</si>
  <si>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</si>
  <si>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</si>
  <si>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</si>
  <si>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</si>
  <si>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</si>
  <si>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</si>
  <si>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</si>
  <si>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</si>
  <si>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</si>
  <si>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</si>
  <si>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</si>
  <si>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</si>
  <si>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</si>
  <si>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</si>
  <si>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</si>
  <si>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</si>
  <si>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</si>
  <si>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</si>
  <si>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</si>
  <si>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</si>
  <si>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</si>
  <si>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</si>
  <si>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</si>
  <si>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</si>
  <si>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</si>
  <si>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</si>
  <si>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</si>
  <si>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</si>
  <si>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</si>
  <si>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</si>
  <si>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</si>
  <si>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</si>
  <si>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</si>
  <si>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</si>
  <si>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</si>
  <si>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</si>
  <si>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</si>
  <si>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</si>
  <si>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</si>
  <si>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</si>
  <si>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</si>
  <si>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</si>
  <si>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</si>
  <si>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</si>
  <si>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</si>
  <si>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</si>
  <si>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</si>
  <si>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</si>
  <si>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</si>
  <si>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</si>
  <si>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</si>
  <si>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</si>
  <si>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</si>
  <si>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</si>
  <si>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</si>
  <si>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</si>
  <si>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</si>
  <si>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</si>
  <si>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</si>
  <si>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</si>
  <si>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</si>
  <si>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</si>
  <si>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</si>
  <si>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</si>
  <si>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</si>
  <si>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</si>
  <si>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</si>
  <si>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</si>
  <si>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</si>
  <si>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</si>
  <si>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</si>
  <si>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</si>
  <si>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</si>
  <si>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</si>
  <si>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</si>
  <si>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</si>
  <si>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</si>
  <si>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</si>
  <si>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</si>
  <si>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</si>
  <si>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</si>
  <si>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</si>
  <si>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</si>
  <si>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</si>
  <si>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</si>
  <si>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</si>
  <si>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</si>
  <si>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</si>
  <si>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</si>
  <si>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</si>
  <si>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</si>
  <si>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</si>
  <si>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</si>
  <si>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</si>
  <si>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</si>
  <si>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</si>
  <si>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</si>
  <si>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</si>
  <si>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</si>
  <si>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</si>
  <si>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</si>
  <si>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</si>
  <si>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</si>
  <si>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</si>
  <si>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</si>
  <si>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</si>
  <si>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</si>
  <si>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</si>
  <si>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</si>
  <si>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</si>
  <si>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</si>
  <si>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</si>
  <si>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</si>
  <si>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</si>
  <si>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</si>
  <si>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</si>
  <si>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</si>
  <si>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</si>
  <si>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</si>
  <si>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</si>
  <si>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</si>
  <si>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</si>
  <si>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</si>
  <si>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</si>
  <si>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</si>
  <si>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</si>
  <si>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</si>
  <si>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</si>
  <si>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</si>
  <si>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</si>
  <si>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</si>
  <si>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</si>
  <si>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</si>
  <si>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</si>
  <si>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</si>
  <si>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</si>
  <si>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</si>
  <si>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</si>
  <si>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</si>
  <si>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</si>
  <si>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</si>
  <si>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</si>
  <si>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</si>
  <si>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</si>
  <si>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</si>
  <si>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</si>
  <si>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</si>
  <si>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</si>
  <si>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</si>
  <si>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</si>
  <si>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</si>
  <si>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</si>
  <si>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</si>
  <si>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</si>
  <si>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</si>
  <si>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</si>
  <si>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</si>
  <si>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</si>
  <si>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</si>
  <si>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</si>
  <si>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</si>
  <si>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</si>
  <si>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</si>
  <si>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</si>
  <si>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</si>
  <si>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</si>
  <si>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</si>
  <si>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</si>
  <si>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</si>
  <si>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</si>
  <si>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</si>
  <si>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</si>
  <si>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</si>
  <si>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</si>
  <si>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</si>
  <si>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</si>
  <si>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</si>
  <si>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</si>
  <si>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</si>
  <si>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</si>
  <si>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</si>
  <si>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</si>
  <si>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</si>
  <si>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</si>
  <si>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</si>
  <si>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</si>
  <si>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</si>
  <si>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</si>
  <si>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</si>
  <si>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</si>
  <si>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</si>
  <si>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</si>
  <si>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</si>
  <si>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</si>
  <si>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</si>
  <si>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</si>
  <si>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</si>
  <si>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</si>
  <si>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</si>
  <si>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</si>
  <si>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</si>
  <si>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</si>
  <si>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</si>
  <si>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</si>
  <si>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</si>
  <si>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</si>
  <si>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</si>
  <si>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</si>
  <si>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</si>
  <si>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</si>
  <si>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</si>
  <si>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</si>
  <si>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</si>
  <si>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</si>
  <si>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</si>
  <si>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</si>
  <si>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</si>
  <si>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</si>
  <si>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</si>
  <si>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</si>
  <si>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</si>
  <si>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</si>
  <si>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</si>
  <si>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</si>
  <si>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</si>
  <si>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</si>
  <si>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</si>
  <si>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</si>
  <si>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</si>
  <si>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</si>
  <si>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</si>
  <si>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</si>
  <si>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</si>
  <si>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</si>
  <si>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</si>
  <si>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</si>
  <si>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</si>
  <si>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</si>
  <si>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</si>
  <si>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</si>
  <si>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</si>
  <si>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</si>
  <si>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</si>
  <si>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</si>
  <si>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</si>
  <si>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</si>
  <si>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</si>
  <si>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</si>
  <si>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</si>
  <si>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</si>
  <si>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</si>
  <si>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</si>
  <si>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</si>
  <si>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</si>
  <si>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</si>
  <si>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</si>
  <si>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</si>
  <si>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</si>
  <si>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</si>
  <si>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</si>
  <si>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</si>
  <si>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</si>
  <si>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</si>
  <si>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</si>
  <si>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</si>
  <si>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</si>
  <si>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</si>
  <si>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</si>
  <si>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</si>
  <si>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</si>
  <si>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</si>
  <si>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</si>
  <si>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</si>
  <si>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</si>
  <si>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</si>
  <si>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</si>
  <si>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</si>
  <si>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</si>
  <si>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</si>
  <si>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</si>
  <si>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</si>
  <si>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</si>
  <si>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</si>
  <si>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</si>
  <si>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</si>
  <si>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</si>
  <si>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</si>
  <si>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</si>
  <si>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</si>
  <si>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</si>
  <si>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</si>
  <si>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</si>
  <si>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</si>
  <si>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</si>
  <si>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</si>
  <si>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</si>
  <si>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</si>
  <si>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</si>
  <si>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</si>
  <si>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</si>
  <si>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</si>
  <si>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</si>
  <si>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</si>
  <si>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</si>
  <si>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</si>
  <si>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</si>
  <si>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</si>
  <si>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</si>
  <si>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</si>
  <si>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</si>
  <si>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</si>
  <si>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</si>
  <si>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</si>
  <si>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</si>
  <si>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</si>
  <si>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</si>
  <si>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</si>
  <si>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</si>
  <si>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</si>
  <si>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</si>
  <si>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</si>
  <si>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</si>
  <si>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</si>
  <si>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</si>
  <si>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</si>
  <si>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</si>
  <si>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</si>
  <si>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</si>
  <si>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</si>
  <si>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</si>
  <si>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</si>
  <si>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</si>
  <si>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</si>
  <si>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</si>
  <si>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</si>
  <si>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</si>
  <si>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</si>
  <si>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</si>
  <si>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</si>
  <si>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</si>
  <si>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</si>
  <si>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</si>
  <si>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</si>
  <si>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</si>
  <si>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</si>
  <si>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</si>
  <si>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</si>
  <si>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</si>
  <si>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</si>
  <si>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</si>
  <si>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</si>
  <si>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</si>
  <si>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</si>
  <si>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</si>
  <si>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</si>
  <si>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</si>
  <si>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</si>
  <si>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</si>
  <si>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</si>
  <si>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</si>
  <si>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</si>
  <si>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</si>
  <si>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</si>
  <si>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</si>
  <si>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</si>
  <si>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</si>
  <si>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</si>
  <si>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</si>
  <si>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</si>
  <si>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</si>
  <si>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</si>
  <si>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</si>
  <si>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</si>
  <si>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</si>
  <si>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</si>
  <si>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</si>
  <si>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</si>
  <si>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</si>
  <si>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</si>
  <si>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</si>
  <si>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</si>
  <si>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</si>
  <si>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</si>
  <si>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</si>
  <si>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</si>
  <si>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</si>
  <si>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</si>
  <si>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</si>
  <si>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</si>
  <si>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</si>
  <si>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</si>
  <si>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</si>
  <si>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</si>
  <si>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</si>
  <si>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</si>
  <si>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</si>
  <si>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</si>
  <si>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</si>
  <si>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</si>
  <si>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</si>
  <si>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</si>
  <si>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</si>
  <si>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</si>
  <si>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</si>
  <si>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</si>
  <si>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</si>
  <si>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</si>
  <si>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</si>
  <si>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</si>
  <si>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</si>
  <si>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</si>
  <si>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</si>
  <si>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</si>
  <si>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</si>
  <si>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</si>
  <si>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</si>
  <si>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</si>
  <si>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</si>
  <si>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</si>
  <si>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</si>
  <si>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</si>
  <si>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</si>
  <si>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</si>
  <si>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</si>
  <si>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</si>
  <si>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</si>
  <si>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</si>
  <si>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</si>
  <si>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</si>
  <si>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</si>
  <si>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</si>
  <si>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</si>
  <si>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</si>
  <si>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</si>
  <si>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</si>
  <si>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</si>
  <si>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</si>
  <si>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</si>
  <si>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</si>
  <si>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</si>
  <si>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</si>
  <si>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</si>
  <si>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</si>
  <si>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</si>
  <si>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</si>
  <si>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</si>
  <si>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</si>
  <si>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</si>
  <si>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</si>
  <si>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</si>
  <si>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</si>
  <si>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</si>
  <si>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</si>
  <si>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</si>
  <si>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</si>
  <si>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</si>
  <si>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</si>
  <si>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</si>
  <si>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</si>
  <si>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</si>
  <si>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</si>
  <si>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</si>
  <si>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</si>
  <si>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</si>
  <si>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</si>
  <si>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</si>
  <si>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</si>
  <si>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</si>
  <si>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</si>
  <si>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</si>
  <si>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</si>
  <si>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</si>
  <si>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</si>
  <si>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</si>
  <si>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</si>
  <si>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</si>
  <si>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</si>
  <si>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</si>
  <si>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</si>
  <si>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</si>
  <si>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</si>
  <si>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</si>
  <si>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</si>
  <si>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</si>
  <si>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</si>
  <si>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</si>
  <si>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</si>
  <si>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</si>
  <si>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</si>
  <si>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</si>
  <si>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</si>
  <si>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</si>
  <si>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</si>
  <si>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</si>
  <si>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</si>
  <si>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</si>
  <si>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</si>
  <si>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</si>
  <si>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</si>
  <si>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</si>
  <si>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</si>
  <si>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</si>
  <si>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</si>
  <si>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</si>
  <si>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</si>
  <si>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</si>
  <si>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</si>
  <si>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</si>
  <si>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</si>
  <si>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</si>
  <si>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</si>
  <si>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</si>
  <si>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</si>
  <si>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</si>
  <si>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</si>
  <si>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</si>
  <si>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</si>
  <si>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</si>
  <si>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</si>
  <si>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</si>
  <si>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</si>
  <si>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</si>
  <si>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</si>
  <si>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</si>
  <si>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</si>
  <si>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</si>
  <si>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</si>
  <si>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</si>
  <si>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</si>
  <si>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</si>
  <si>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</si>
  <si>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</si>
  <si>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</si>
  <si>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</si>
  <si>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</si>
  <si>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</si>
  <si>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</si>
  <si>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</si>
  <si>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</si>
  <si>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</si>
  <si>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</si>
  <si>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</si>
  <si>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</si>
  <si>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</si>
  <si>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</si>
  <si>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</si>
  <si>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</si>
  <si>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</si>
  <si>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</si>
  <si>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</si>
  <si>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</si>
  <si>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</si>
  <si>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</si>
  <si>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</si>
  <si>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</si>
  <si>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</si>
  <si>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</si>
  <si>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</si>
  <si>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</si>
  <si>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</si>
  <si>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</si>
  <si>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</si>
  <si>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</si>
  <si>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</si>
  <si>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</si>
  <si>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</si>
  <si>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</si>
  <si>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</si>
  <si>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</si>
  <si>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</si>
  <si>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</si>
  <si>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</si>
  <si>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</si>
  <si>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</si>
  <si>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</si>
  <si>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</si>
  <si>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</si>
  <si>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</si>
  <si>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</si>
  <si>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</si>
  <si>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</si>
  <si>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</si>
  <si>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</si>
  <si>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</si>
  <si>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</si>
  <si>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</si>
  <si>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</si>
  <si>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</si>
  <si>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</si>
  <si>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</si>
  <si>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</si>
  <si>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</si>
  <si>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</si>
  <si>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</si>
  <si>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</si>
  <si>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</si>
  <si>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</si>
  <si>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</si>
  <si>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</si>
  <si>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</si>
  <si>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</si>
  <si>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</si>
  <si>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</si>
  <si>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</si>
  <si>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</si>
  <si>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</si>
  <si>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</si>
  <si>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</si>
  <si>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</si>
  <si>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</si>
  <si>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</si>
  <si>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</si>
  <si>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</si>
  <si>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</si>
  <si>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</si>
  <si>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</si>
  <si>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</si>
  <si>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</si>
  <si>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</si>
  <si>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</si>
  <si>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</si>
  <si>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</si>
  <si>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</si>
  <si>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</si>
  <si>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</si>
  <si>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</si>
  <si>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</si>
  <si>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</si>
  <si>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</si>
  <si>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</si>
  <si>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</si>
  <si>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</si>
  <si>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</si>
  <si>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</si>
  <si>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</si>
  <si>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</si>
  <si>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</si>
  <si>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</si>
  <si>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</si>
  <si>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</si>
  <si>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</si>
  <si>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</si>
  <si>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</si>
  <si>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</si>
  <si>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</si>
  <si>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</si>
  <si>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</si>
  <si>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</si>
  <si>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</si>
  <si>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</si>
  <si>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</si>
  <si>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</si>
  <si>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</si>
  <si>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</si>
  <si>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</si>
  <si>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</si>
  <si>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</si>
  <si>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</si>
  <si>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</si>
  <si>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</si>
  <si>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</si>
  <si>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</si>
  <si>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</si>
  <si>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</si>
  <si>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</si>
  <si>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</si>
  <si>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</si>
  <si>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</si>
  <si>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</si>
  <si>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</si>
  <si>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</si>
  <si>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</si>
  <si>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</si>
  <si>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</si>
  <si>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</si>
  <si>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</si>
  <si>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</si>
  <si>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</si>
  <si>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</si>
  <si>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</si>
  <si>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</si>
  <si>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</si>
  <si>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</si>
  <si>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</si>
  <si>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</si>
  <si>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</si>
  <si>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</si>
  <si>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</si>
  <si>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</si>
  <si>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</si>
  <si>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</si>
  <si>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</si>
  <si>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</si>
  <si>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</si>
  <si>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</si>
  <si>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</si>
  <si>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</si>
  <si>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</si>
  <si>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</si>
  <si>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</si>
  <si>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</si>
  <si>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</si>
  <si>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</si>
  <si>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</si>
  <si>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</si>
  <si>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</si>
  <si>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</si>
  <si>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</si>
  <si>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</si>
  <si>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</si>
  <si>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</si>
  <si>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</si>
  <si>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</si>
  <si>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</si>
  <si>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</si>
  <si>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</si>
  <si>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</si>
  <si>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</si>
  <si>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</si>
  <si>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</si>
  <si>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</si>
  <si>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</si>
  <si>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</si>
  <si>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</si>
  <si>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</si>
  <si>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</si>
  <si>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</si>
  <si>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</si>
  <si>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</si>
  <si>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</si>
  <si>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</si>
  <si>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</si>
  <si>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</si>
  <si>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</si>
  <si>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</si>
  <si>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</si>
  <si>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</si>
  <si>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</si>
  <si>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</si>
  <si>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</si>
  <si>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</si>
  <si>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</si>
  <si>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</si>
  <si>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</si>
  <si>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</si>
  <si>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</si>
  <si>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</si>
  <si>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</si>
  <si>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</si>
  <si>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</si>
  <si>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</si>
  <si>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</si>
  <si>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</si>
  <si>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</si>
  <si>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</si>
  <si>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</si>
  <si>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</si>
  <si>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</si>
  <si>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</si>
  <si>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</si>
  <si>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</si>
  <si>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</si>
  <si>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</si>
  <si>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</si>
  <si>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</si>
  <si>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</si>
  <si>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</si>
  <si>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</si>
  <si>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</si>
  <si>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</si>
  <si>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</si>
  <si>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</si>
  <si>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</si>
  <si>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</si>
  <si>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</si>
  <si>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</si>
  <si>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</si>
  <si>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</si>
  <si>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</si>
  <si>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</si>
  <si>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</si>
  <si>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</si>
  <si>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</si>
  <si>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</si>
  <si>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</si>
  <si>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</si>
  <si>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</si>
  <si>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</si>
  <si>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</si>
  <si>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</si>
  <si>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</si>
  <si>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</si>
  <si>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</si>
  <si>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</si>
  <si>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</si>
  <si>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</si>
  <si>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</si>
  <si>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</si>
  <si>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</si>
  <si>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</si>
  <si>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</si>
  <si>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</si>
  <si>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</si>
  <si>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</si>
  <si>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</si>
  <si>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</si>
  <si>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</si>
  <si>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</si>
  <si>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</si>
  <si>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</si>
  <si>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</si>
  <si>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</si>
  <si>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</si>
  <si>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</si>
  <si>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</si>
  <si>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</si>
  <si>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</si>
  <si>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</si>
  <si>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</si>
  <si>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</si>
  <si>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</si>
  <si>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</si>
  <si>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</si>
  <si>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</si>
  <si>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</si>
  <si>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</si>
  <si>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</si>
  <si>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</si>
  <si>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</si>
  <si>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</si>
  <si>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</si>
  <si>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</si>
  <si>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</si>
  <si>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</si>
  <si>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</si>
  <si>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</si>
  <si>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</si>
  <si>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</si>
  <si>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</si>
  <si>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</si>
  <si>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</si>
  <si>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</si>
  <si>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</si>
  <si>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</si>
  <si>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</si>
  <si>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</si>
  <si>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</si>
  <si>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</si>
  <si>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</si>
  <si>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</si>
  <si>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</si>
  <si>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</si>
  <si>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</si>
  <si>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</si>
  <si>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</si>
  <si>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</si>
  <si>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</si>
  <si>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</si>
  <si>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</si>
  <si>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</si>
  <si>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</si>
  <si>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</si>
  <si>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</si>
  <si>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</si>
  <si>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</si>
  <si>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</si>
  <si>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</si>
  <si>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</si>
  <si>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</si>
  <si>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</si>
  <si>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</si>
  <si>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</si>
  <si>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</si>
  <si>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</si>
  <si>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</si>
  <si>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</si>
  <si>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</si>
  <si>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</si>
  <si>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</si>
  <si>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</si>
  <si>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</si>
  <si>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</si>
  <si>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</si>
  <si>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</si>
  <si>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</si>
  <si>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</si>
  <si>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</si>
  <si>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</si>
  <si>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</si>
  <si>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</si>
  <si>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</si>
  <si>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</si>
  <si>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</si>
  <si>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</si>
  <si>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</si>
  <si>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</si>
  <si>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</si>
  <si>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</si>
  <si>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</si>
  <si>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</si>
  <si>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</si>
  <si>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</si>
  <si>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</si>
  <si>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</si>
  <si>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</si>
  <si>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</si>
  <si>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</si>
  <si>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</si>
  <si>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</si>
  <si>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</si>
  <si>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</si>
  <si>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</si>
  <si>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</si>
  <si>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</si>
  <si>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</si>
  <si>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</si>
  <si>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</si>
  <si>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</si>
  <si>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</si>
  <si>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</si>
  <si>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</si>
  <si>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</si>
  <si>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</si>
  <si>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</si>
  <si>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</si>
  <si>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</si>
  <si>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</si>
  <si>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</si>
  <si>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</si>
  <si>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</si>
  <si>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</si>
  <si>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</si>
  <si>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</si>
  <si>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</si>
  <si>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</si>
  <si>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</si>
  <si>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</si>
  <si>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</si>
  <si>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</si>
  <si>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</si>
  <si>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</si>
  <si>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</si>
  <si>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</si>
  <si>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</si>
  <si>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</si>
  <si>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</si>
  <si>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</si>
  <si>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</si>
  <si>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</si>
  <si>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</si>
  <si>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</si>
  <si>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</si>
  <si>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</si>
  <si>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</si>
  <si>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</si>
  <si>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</si>
  <si>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</si>
  <si>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</si>
  <si>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</si>
  <si>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</si>
  <si>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</si>
  <si>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</si>
  <si>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</si>
  <si>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</si>
  <si>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</si>
  <si>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</si>
  <si>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</si>
  <si>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</si>
  <si>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</si>
  <si>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</si>
  <si>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</si>
  <si>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</si>
  <si>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</si>
  <si>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</si>
  <si>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</si>
  <si>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</si>
  <si>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</si>
  <si>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</si>
  <si>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</si>
  <si>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</si>
  <si>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</si>
  <si>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</si>
  <si>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</si>
  <si>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</si>
  <si>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</si>
  <si>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</si>
  <si>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</si>
  <si>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</si>
  <si>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</si>
  <si>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</si>
  <si>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</si>
  <si>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</si>
  <si>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</si>
  <si>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</si>
  <si>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</si>
  <si>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</si>
  <si>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</si>
  <si>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</si>
  <si>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</si>
  <si>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</si>
  <si>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</si>
  <si>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</si>
  <si>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</si>
  <si>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</si>
  <si>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</si>
  <si>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</si>
  <si>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</si>
  <si>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</si>
  <si>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</si>
  <si>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</si>
  <si>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</si>
  <si>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</si>
  <si>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</si>
  <si>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</si>
  <si>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</si>
  <si>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</si>
  <si>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</si>
  <si>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</si>
  <si>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</si>
  <si>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</si>
  <si>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</si>
  <si>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</si>
  <si>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</si>
  <si>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</si>
  <si>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</si>
  <si>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</si>
  <si>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</si>
  <si>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</si>
  <si>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</si>
  <si>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</si>
  <si>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</si>
  <si>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</si>
  <si>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</si>
  <si>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</si>
  <si>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</si>
  <si>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</si>
  <si>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</si>
  <si>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</si>
  <si>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</si>
  <si>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</si>
  <si>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</si>
  <si>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</si>
  <si>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</si>
  <si>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</si>
  <si>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</si>
  <si>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</si>
  <si>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</si>
  <si>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</si>
  <si>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</si>
  <si>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</si>
  <si>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</si>
  <si>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</si>
  <si>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</si>
  <si>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</si>
  <si>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</si>
  <si>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</si>
  <si>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</si>
  <si>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</si>
  <si>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</si>
  <si>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</si>
  <si>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</si>
  <si>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</si>
  <si>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</si>
  <si>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</si>
  <si>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</si>
  <si>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</si>
  <si>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</si>
  <si>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</si>
  <si>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</si>
  <si>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</si>
  <si>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</si>
  <si>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</si>
  <si>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</si>
  <si>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</si>
  <si>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</si>
  <si>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</si>
  <si>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</si>
  <si>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</si>
  <si>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</si>
  <si>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</si>
  <si>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</si>
  <si>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</si>
  <si>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</si>
  <si>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</si>
  <si>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</si>
  <si>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</si>
  <si>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</si>
  <si>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</si>
  <si>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</si>
  <si>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</si>
  <si>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</si>
  <si>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</si>
  <si>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</si>
  <si>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</si>
  <si>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</si>
  <si>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</si>
  <si>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</si>
  <si>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</si>
  <si>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</si>
  <si>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</si>
  <si>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</si>
  <si>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</si>
  <si>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</si>
  <si>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</si>
  <si>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</si>
  <si>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</si>
  <si>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</si>
  <si>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</si>
  <si>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</si>
  <si>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</si>
  <si>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</si>
  <si>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</si>
  <si>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</si>
  <si>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</si>
  <si>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</si>
  <si>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</si>
  <si>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</si>
  <si>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</si>
  <si>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</si>
  <si>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</si>
  <si>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</si>
  <si>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</si>
  <si>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</si>
  <si>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</si>
  <si>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</si>
  <si>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</si>
  <si>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</si>
  <si>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</si>
  <si>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</si>
  <si>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</si>
  <si>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</si>
  <si>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</si>
  <si>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</si>
  <si>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</si>
  <si>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</si>
  <si>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</si>
  <si>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</si>
  <si>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</si>
  <si>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</si>
  <si>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</si>
  <si>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</si>
  <si>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</si>
  <si>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</si>
  <si>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</si>
  <si>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</si>
  <si>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</si>
  <si>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</si>
  <si>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</si>
  <si>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</si>
  <si>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</si>
  <si>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</si>
  <si>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</si>
  <si>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</si>
  <si>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</si>
  <si>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</si>
  <si>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</si>
  <si>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</si>
  <si>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</si>
  <si>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</si>
  <si>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</si>
  <si>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</si>
  <si>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</si>
  <si>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</si>
  <si>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</si>
  <si>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</si>
  <si>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</si>
  <si>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</si>
  <si>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</si>
  <si>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</si>
  <si>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</si>
  <si>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</si>
  <si>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</si>
  <si>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</si>
  <si>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</si>
  <si>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</si>
  <si>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</si>
  <si>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</si>
  <si>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</si>
  <si>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</si>
  <si>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</si>
  <si>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</si>
  <si>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</si>
  <si>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</si>
  <si>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</si>
  <si>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</si>
  <si>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</si>
  <si>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</si>
  <si>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</si>
  <si>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</si>
  <si>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</si>
  <si>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</si>
  <si>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</si>
  <si>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</si>
  <si>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</si>
  <si>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</si>
  <si>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</si>
  <si>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</si>
  <si>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</si>
  <si>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</si>
  <si>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</si>
  <si>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</si>
  <si>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</si>
  <si>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</si>
  <si>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</si>
  <si>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</si>
  <si>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</si>
  <si>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</si>
  <si>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</si>
  <si>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</si>
  <si>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</si>
  <si>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</si>
  <si>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</si>
  <si>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</si>
  <si>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</si>
  <si>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</si>
  <si>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</si>
  <si>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</si>
  <si>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</si>
  <si>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</si>
  <si>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</si>
  <si>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</si>
  <si>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</si>
  <si>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</si>
  <si>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</si>
  <si>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</si>
  <si>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</si>
  <si>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</si>
  <si>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</si>
  <si>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</si>
  <si>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</si>
  <si>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</si>
  <si>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</si>
  <si>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</si>
  <si>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</si>
  <si>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</si>
  <si>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</si>
  <si>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</si>
  <si>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</si>
  <si>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</si>
  <si>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</si>
  <si>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</si>
  <si>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</si>
  <si>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</si>
  <si>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</si>
  <si>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</si>
  <si>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</si>
  <si>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</si>
  <si>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</si>
  <si>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</si>
  <si>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</si>
  <si>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</si>
  <si>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</si>
  <si>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</si>
  <si>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</si>
  <si>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</si>
  <si>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</si>
  <si>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</si>
  <si>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</si>
  <si>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</si>
  <si>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</si>
  <si>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</si>
  <si>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</si>
  <si>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</si>
  <si>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</si>
  <si>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</si>
  <si>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</si>
  <si>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</si>
  <si>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</si>
  <si>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</si>
  <si>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</si>
  <si>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</si>
  <si>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</si>
  <si>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</si>
  <si>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</si>
  <si>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</si>
  <si>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</si>
  <si>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</si>
  <si>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</si>
  <si>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</si>
  <si>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</si>
  <si>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</si>
  <si>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</si>
  <si>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</si>
  <si>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</si>
  <si>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</si>
  <si>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</si>
  <si>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</si>
  <si>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</si>
  <si>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</si>
  <si>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</si>
  <si>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</si>
  <si>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</si>
  <si>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</si>
  <si>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</si>
  <si>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</si>
  <si>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</si>
  <si>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</si>
  <si>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</si>
  <si>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</si>
  <si>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</si>
  <si>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</si>
  <si>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</si>
  <si>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</si>
  <si>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</si>
  <si>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</si>
  <si>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</si>
  <si>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</si>
  <si>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</si>
  <si>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</si>
  <si>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</si>
  <si>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</si>
  <si>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</si>
  <si>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</si>
  <si>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</si>
  <si>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</si>
  <si>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</si>
  <si>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</si>
  <si>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</si>
  <si>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</si>
  <si>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</si>
  <si>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</si>
  <si>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</si>
  <si>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</si>
  <si>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</si>
  <si>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</si>
  <si>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</si>
  <si>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</si>
  <si>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</si>
  <si>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</si>
  <si>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</si>
  <si>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</si>
  <si>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</si>
  <si>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</si>
  <si>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</si>
  <si>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</si>
  <si>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</si>
  <si>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</si>
  <si>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</si>
  <si>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</si>
  <si>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</si>
  <si>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</si>
  <si>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</si>
  <si>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</si>
  <si>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</si>
  <si>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</si>
  <si>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</si>
  <si>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</si>
  <si>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</si>
  <si>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</si>
  <si>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</si>
  <si>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</si>
  <si>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</si>
  <si>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</si>
  <si>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</si>
  <si>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</si>
  <si>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</si>
  <si>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</si>
  <si>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</si>
  <si>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</si>
  <si>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</si>
  <si>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</si>
  <si>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</si>
  <si>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</si>
  <si>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</si>
  <si>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</si>
  <si>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</si>
  <si>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</si>
  <si>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</si>
  <si>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</si>
  <si>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</si>
  <si>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</si>
  <si>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</si>
  <si>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</si>
  <si>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</si>
  <si>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</si>
  <si>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</si>
  <si>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</si>
  <si>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</si>
  <si>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</si>
  <si>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</si>
  <si>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</si>
  <si>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</si>
  <si>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</si>
  <si>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</si>
  <si>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</si>
  <si>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</si>
  <si>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</si>
  <si>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</si>
  <si>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</si>
  <si>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</si>
  <si>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</si>
  <si>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</si>
  <si>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</si>
  <si>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</si>
  <si>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</si>
  <si>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</si>
  <si>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</si>
  <si>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</si>
  <si>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</si>
  <si>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</si>
  <si>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</si>
  <si>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</si>
  <si>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</si>
  <si>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</si>
  <si>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</si>
  <si>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</si>
  <si>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</si>
  <si>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</si>
  <si>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</si>
  <si>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</si>
  <si>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</si>
  <si>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</si>
  <si>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</si>
  <si>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</si>
  <si>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</si>
  <si>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</si>
  <si>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</si>
  <si>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</si>
  <si>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</si>
  <si>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</si>
  <si>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</si>
  <si>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</si>
  <si>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</si>
  <si>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</si>
  <si>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</si>
  <si>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</si>
  <si>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</si>
  <si>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</si>
  <si>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</si>
  <si>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</si>
  <si>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</si>
  <si>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</si>
  <si>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</si>
  <si>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</si>
  <si>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</si>
  <si>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</si>
  <si>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</si>
  <si>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</si>
  <si>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</si>
  <si>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</si>
  <si>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</si>
  <si>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</si>
  <si>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</si>
  <si>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</si>
  <si>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</si>
  <si>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</si>
  <si>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</si>
  <si>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</si>
  <si>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</si>
  <si>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</si>
  <si>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</si>
  <si>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</si>
  <si>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</si>
  <si>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</si>
  <si>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</si>
  <si>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</si>
  <si>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</si>
  <si>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</si>
  <si>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</si>
  <si>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</si>
  <si>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</si>
  <si>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</si>
  <si>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</si>
  <si>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</si>
  <si>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</si>
  <si>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</si>
  <si>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</si>
  <si>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</si>
  <si>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</si>
  <si>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</si>
  <si>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</si>
  <si>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</si>
  <si>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</si>
  <si>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</si>
  <si>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</si>
  <si>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</si>
  <si>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</si>
  <si>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</si>
  <si>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</si>
  <si>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</si>
  <si>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</si>
  <si>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</si>
  <si>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</si>
  <si>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</si>
  <si>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</si>
  <si>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</si>
  <si>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</si>
  <si>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</si>
  <si>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</si>
  <si>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</si>
  <si>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</si>
  <si>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</si>
  <si>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</si>
  <si>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</si>
  <si>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</si>
  <si>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</si>
  <si>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</si>
  <si>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</si>
  <si>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</si>
  <si>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</si>
  <si>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</si>
  <si>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</si>
  <si>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</si>
  <si>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</si>
  <si>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</si>
  <si>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</si>
  <si>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</si>
  <si>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</si>
  <si>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</si>
  <si>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</si>
  <si>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</si>
  <si>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</si>
  <si>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</si>
  <si>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</si>
  <si>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</si>
  <si>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</si>
  <si>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</si>
  <si>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</si>
  <si>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</si>
  <si>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</si>
  <si>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</si>
  <si>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</si>
  <si>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</si>
  <si>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</si>
  <si>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</si>
  <si>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</si>
  <si>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</si>
  <si>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</si>
  <si>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</si>
  <si>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</si>
  <si>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</si>
  <si>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</si>
  <si>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</si>
  <si>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</si>
  <si>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</si>
  <si>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</si>
  <si>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</si>
  <si>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</si>
  <si>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</si>
  <si>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</si>
  <si>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</si>
  <si>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</si>
  <si>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</si>
  <si>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</si>
  <si>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</si>
  <si>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</si>
  <si>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</si>
  <si>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</si>
  <si>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</si>
  <si>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</si>
  <si>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</si>
  <si>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</si>
  <si>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</si>
  <si>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</si>
  <si>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</si>
  <si>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</si>
  <si>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</si>
  <si>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</si>
  <si>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</si>
  <si>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</si>
  <si>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</si>
  <si>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</si>
  <si>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</si>
  <si>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</si>
  <si>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</si>
  <si>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</si>
  <si>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</si>
  <si>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</si>
  <si>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</si>
  <si>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</si>
  <si>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</si>
  <si>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</si>
  <si>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</si>
  <si>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</si>
  <si>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</si>
  <si>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</si>
  <si>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</si>
  <si>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</si>
  <si>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</si>
  <si>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</si>
  <si>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</si>
  <si>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</si>
  <si>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</si>
  <si>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</si>
  <si>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</si>
  <si>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</si>
  <si>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</si>
  <si>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</si>
  <si>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</si>
  <si>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</si>
  <si>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</si>
  <si>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</si>
  <si>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</si>
  <si>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</si>
  <si>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</si>
  <si>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</si>
  <si>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</si>
  <si>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</si>
  <si>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</si>
  <si>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</si>
  <si>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</si>
  <si>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</si>
  <si>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</si>
  <si>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</si>
  <si>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</si>
  <si>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</si>
  <si>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</si>
  <si>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</si>
  <si>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</si>
  <si>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</si>
  <si>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</si>
  <si>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</si>
  <si>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</si>
  <si>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</si>
  <si>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</si>
  <si>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</si>
  <si>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</si>
  <si>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</si>
  <si>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</si>
  <si>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</si>
  <si>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</si>
  <si>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</si>
  <si>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</si>
  <si>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</si>
  <si>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</si>
  <si>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</si>
  <si>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</si>
  <si>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</si>
  <si>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</si>
  <si>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</si>
  <si>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</si>
  <si>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</si>
  <si>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</si>
  <si>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</si>
  <si>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</si>
  <si>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</si>
  <si>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</si>
  <si>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</si>
  <si>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</si>
  <si>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</si>
  <si>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</si>
  <si>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</si>
  <si>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</si>
  <si>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</si>
  <si>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</si>
  <si>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</si>
  <si>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</si>
  <si>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</si>
  <si>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</si>
  <si>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</si>
  <si>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</si>
  <si>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</si>
  <si>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</si>
  <si>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</si>
  <si>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</si>
  <si>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</si>
  <si>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</si>
  <si>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</si>
  <si>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</si>
  <si>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</si>
  <si>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</si>
  <si>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</si>
  <si>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</si>
  <si>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</si>
  <si>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</si>
  <si>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</si>
  <si>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</si>
  <si>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</si>
  <si>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</si>
  <si>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</si>
  <si>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</si>
  <si>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</si>
  <si>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</si>
  <si>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</si>
  <si>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</si>
  <si>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</si>
  <si>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</si>
  <si>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</si>
  <si>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</si>
  <si>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</si>
  <si>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</si>
  <si>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</si>
  <si>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</si>
  <si>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</si>
  <si>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</si>
  <si>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</si>
  <si>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</si>
  <si>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</si>
  <si>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</si>
  <si>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</si>
  <si>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</si>
  <si>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</si>
  <si>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</si>
  <si>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</si>
  <si>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</si>
  <si>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</si>
  <si>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</si>
  <si>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</si>
  <si>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</si>
  <si>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</si>
  <si>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</si>
  <si>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</si>
  <si>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</si>
  <si>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</si>
  <si>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</si>
  <si>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</si>
  <si>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</si>
  <si>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</si>
  <si>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</si>
  <si>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</si>
  <si>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</si>
  <si>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</si>
  <si>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</si>
  <si>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</si>
  <si>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</si>
  <si>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</si>
  <si>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</si>
  <si>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</si>
  <si>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</si>
  <si>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</si>
  <si>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</si>
  <si>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</si>
  <si>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</si>
  <si>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</si>
  <si>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</si>
  <si>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</si>
  <si>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</si>
  <si>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</si>
  <si>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</si>
  <si>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</si>
  <si>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</si>
  <si>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</si>
  <si>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</si>
  <si>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</si>
  <si>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</si>
  <si>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</si>
  <si>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</si>
  <si>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</si>
  <si>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</si>
  <si>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</si>
  <si>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</si>
  <si>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</si>
  <si>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</si>
  <si>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</si>
  <si>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</si>
  <si>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</si>
  <si>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</si>
  <si>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</si>
  <si>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</si>
  <si>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</si>
  <si>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</si>
  <si>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</si>
  <si>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</si>
  <si>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</si>
  <si>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</si>
  <si>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</si>
  <si>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</si>
  <si>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</si>
  <si>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</si>
  <si>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</si>
  <si>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</si>
  <si>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</si>
  <si>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</si>
  <si>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</si>
  <si>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</si>
  <si>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</si>
  <si>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</si>
  <si>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</si>
  <si>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</si>
  <si>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</si>
  <si>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</si>
  <si>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</si>
  <si>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</si>
  <si>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</si>
  <si>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</si>
  <si>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</si>
  <si>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</si>
  <si>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</si>
  <si>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</si>
  <si>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</si>
  <si>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</si>
  <si>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</si>
  <si>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</si>
  <si>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</si>
  <si>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</si>
  <si>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</si>
  <si>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</si>
  <si>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</si>
  <si>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</si>
  <si>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</si>
  <si>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</si>
  <si>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</si>
  <si>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</si>
  <si>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</si>
  <si>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</si>
  <si>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</si>
  <si>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</si>
  <si>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</si>
  <si>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</si>
  <si>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</si>
  <si>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</si>
  <si>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</si>
  <si>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</si>
  <si>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</si>
  <si>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</si>
  <si>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</si>
  <si>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</si>
  <si>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</si>
  <si>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</si>
  <si>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</si>
  <si>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</si>
  <si>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</si>
  <si>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</si>
  <si>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</si>
  <si>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</si>
  <si>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</si>
  <si>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</si>
  <si>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</si>
  <si>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</si>
  <si>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</si>
  <si>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</si>
  <si>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</si>
  <si>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</si>
  <si>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</si>
  <si>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</si>
  <si>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</si>
  <si>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</si>
  <si>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</si>
  <si>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</si>
  <si>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</si>
  <si>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</si>
  <si>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</si>
  <si>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</si>
  <si>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</si>
  <si>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</si>
  <si>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</si>
  <si>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</si>
  <si>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</si>
  <si>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</si>
  <si>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</si>
  <si>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</si>
  <si>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</si>
  <si>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</si>
  <si>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</si>
  <si>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</si>
  <si>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</si>
  <si>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</si>
  <si>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</si>
  <si>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</si>
  <si>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</si>
  <si>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</si>
  <si>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</si>
  <si>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</si>
  <si>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</si>
  <si>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</si>
  <si>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</si>
  <si>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</si>
  <si>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</si>
  <si>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</si>
  <si>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</si>
  <si>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</si>
  <si>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</si>
  <si>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</si>
  <si>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</si>
  <si>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</si>
  <si>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</si>
  <si>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</si>
  <si>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</si>
  <si>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</si>
  <si>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</si>
  <si>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</si>
  <si>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</si>
  <si>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</si>
  <si>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</si>
  <si>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</si>
  <si>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</si>
  <si>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</si>
  <si>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</si>
  <si>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</si>
  <si>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</si>
  <si>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</si>
  <si>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</si>
  <si>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</si>
  <si>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</si>
  <si>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</si>
  <si>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</si>
  <si>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</si>
  <si>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</si>
  <si>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</si>
  <si>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</si>
  <si>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</si>
  <si>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</si>
  <si>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</si>
  <si>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</si>
  <si>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</si>
  <si>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</si>
  <si>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</si>
  <si>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</si>
  <si>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</si>
  <si>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</si>
  <si>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</si>
  <si>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</si>
  <si>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</si>
  <si>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</si>
  <si>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</si>
  <si>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</si>
  <si>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</si>
  <si>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</si>
  <si>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</si>
  <si>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</si>
  <si>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</si>
  <si>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</si>
  <si>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</si>
  <si>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</si>
  <si>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</si>
  <si>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</si>
  <si>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</si>
  <si>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</si>
  <si>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</si>
  <si>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</si>
  <si>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</si>
  <si>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</si>
  <si>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</si>
  <si>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</si>
  <si>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</si>
  <si>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</si>
  <si>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</si>
  <si>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</si>
  <si>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</si>
  <si>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</si>
  <si>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</si>
  <si>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</si>
  <si>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</si>
  <si>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</si>
  <si>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</si>
  <si>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</si>
  <si>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</si>
  <si>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</si>
  <si>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</si>
  <si>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</si>
  <si>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</si>
  <si>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</si>
  <si>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</si>
  <si>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</si>
  <si>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</si>
  <si>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</si>
  <si>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</si>
  <si>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</si>
  <si>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</si>
  <si>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</si>
  <si>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</si>
  <si>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</si>
  <si>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</si>
  <si>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</si>
  <si>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</si>
  <si>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</si>
  <si>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</si>
  <si>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</si>
  <si>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</si>
  <si>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</si>
  <si>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</si>
  <si>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</si>
  <si>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</si>
  <si>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</si>
  <si>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</si>
  <si>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</si>
  <si>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</si>
  <si>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餐饮</t>
    <phoneticPr fontId="8" type="noConversion"/>
  </si>
  <si>
    <t>晚宴</t>
    <phoneticPr fontId="8" type="noConversion"/>
  </si>
  <si>
    <t>桌</t>
    <phoneticPr fontId="8" type="noConversion"/>
  </si>
  <si>
    <t>3180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</si>
  <si>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</si>
  <si>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</si>
  <si>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</si>
  <si>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</si>
  <si>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</si>
  <si>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</si>
  <si>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</si>
  <si>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</si>
  <si>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</si>
  <si>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</si>
  <si>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</si>
  <si>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</si>
  <si>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</si>
  <si>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</si>
  <si>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</si>
  <si>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</si>
  <si>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张仪蕾</t>
    <phoneticPr fontId="8" type="noConversion"/>
  </si>
  <si>
    <t>8000</t>
    <phoneticPr fontId="8" type="noConversion"/>
  </si>
  <si>
    <t>1400</t>
    <phoneticPr fontId="8" type="noConversion"/>
  </si>
  <si>
    <t>印刷店制作</t>
    <phoneticPr fontId="8" type="noConversion"/>
  </si>
  <si>
    <t>zhangyilei.bella@bytedance.com</t>
  </si>
  <si>
    <t>嘉宾火车票</t>
    <phoneticPr fontId="8" type="noConversion"/>
  </si>
  <si>
    <t>高铁二等座</t>
    <phoneticPr fontId="8" type="noConversion"/>
  </si>
  <si>
    <t>桌餐宴请</t>
    <phoneticPr fontId="8" type="noConversion"/>
  </si>
  <si>
    <r>
      <t>2025抖音创作者大会</t>
    </r>
    <r>
      <rPr>
        <b/>
        <sz val="14"/>
        <color theme="1"/>
        <rFont val="微软雅黑"/>
        <family val="2"/>
        <charset val="134"/>
      </rPr>
      <t>抖音-运营-机构运营会务接待报价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</si>
  <si>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r>
      <t xml:space="preserve">2025抖音创作者大会
</t>
    </r>
    <r>
      <rPr>
        <sz val="9"/>
        <color theme="1"/>
        <rFont val="微软雅黑"/>
        <family val="2"/>
        <charset val="134"/>
      </rPr>
      <t>抖音-运营-机构运营</t>
    </r>
    <phoneticPr fontId="8" type="noConversion"/>
  </si>
  <si>
    <t>2025.9.19-23</t>
    <phoneticPr fontId="8" type="noConversion"/>
  </si>
  <si>
    <t>孔令君</t>
    <phoneticPr fontId="8" type="noConversion"/>
  </si>
  <si>
    <t>餐券</t>
    <phoneticPr fontId="8" type="noConversion"/>
  </si>
  <si>
    <t>1.06</t>
    <phoneticPr fontId="8" type="noConversion"/>
  </si>
  <si>
    <t>代金券</t>
    <phoneticPr fontId="8" type="noConversion"/>
  </si>
  <si>
    <t>往返公务舱</t>
    <phoneticPr fontId="8" type="noConversion"/>
  </si>
  <si>
    <t>海宁酒店</t>
    <phoneticPr fontId="8" type="noConversion"/>
  </si>
  <si>
    <t>预留费用，以实际分配酒店为准</t>
    <phoneticPr fontId="8" type="noConversion"/>
  </si>
  <si>
    <t>杭州-海宁酒店接机</t>
    <phoneticPr fontId="8" type="noConversion"/>
  </si>
  <si>
    <t>10人；gl8</t>
    <phoneticPr fontId="8" type="noConversion"/>
  </si>
  <si>
    <t>小交通</t>
    <phoneticPr fontId="8" type="noConversion"/>
  </si>
  <si>
    <t>嘉宾酒店往返场地打车，预留报销</t>
    <phoneticPr fontId="8" type="noConversion"/>
  </si>
  <si>
    <t>单程</t>
    <phoneticPr fontId="8" type="noConversion"/>
  </si>
  <si>
    <t>60</t>
    <phoneticPr fontId="8" type="noConversion"/>
  </si>
  <si>
    <t>预留费用，以实际报销金额为准。按总人数 80% 预估，预估3天，每天 2 程</t>
    <phoneticPr fontId="8" type="noConversion"/>
  </si>
  <si>
    <t>106</t>
    <phoneticPr fontId="8" type="noConversion"/>
  </si>
  <si>
    <t>参考100元/人/餐，300餐</t>
    <phoneticPr fontId="8" type="noConversion"/>
  </si>
  <si>
    <t>9月21日，晚宴，10桌共100人（按照10人1桌）；参考菜单3000元/桌预留</t>
    <phoneticPr fontId="8" type="noConversion"/>
  </si>
  <si>
    <t>茶歇</t>
    <phoneticPr fontId="8" type="noConversion"/>
  </si>
  <si>
    <t>500</t>
    <phoneticPr fontId="8" type="noConversion"/>
  </si>
  <si>
    <t>参考98元/份预留</t>
    <phoneticPr fontId="8" type="noConversion"/>
  </si>
  <si>
    <t>103.88</t>
    <phoneticPr fontId="8" type="noConversion"/>
  </si>
  <si>
    <t>高级大床/双床，部分拼房</t>
    <phoneticPr fontId="8" type="noConversion"/>
  </si>
  <si>
    <t>850</t>
    <phoneticPr fontId="8" type="noConversion"/>
  </si>
  <si>
    <t>晚宴酒水</t>
    <phoneticPr fontId="8" type="noConversion"/>
  </si>
  <si>
    <r>
      <rPr>
        <sz val="10"/>
        <color rgb="FF000000"/>
        <rFont val="Microsoft YaHei"/>
        <family val="2"/>
        <charset val="134"/>
      </rPr>
      <t>尺寸：</t>
    </r>
    <r>
      <rPr>
        <sz val="10"/>
        <color rgb="FF000000"/>
        <rFont val="Calibri"/>
        <family val="2"/>
      </rPr>
      <t>9cm*5cm</t>
    </r>
    <r>
      <rPr>
        <sz val="10"/>
        <color rgb="FF000000"/>
        <rFont val="Microsoft YaHei"/>
        <family val="2"/>
        <charset val="134"/>
      </rPr>
      <t>（待定）；材质：</t>
    </r>
    <r>
      <rPr>
        <sz val="10"/>
        <color rgb="FF000000"/>
        <rFont val="Calibri"/>
        <family val="2"/>
      </rPr>
      <t>200g</t>
    </r>
    <r>
      <rPr>
        <sz val="10"/>
        <color rgb="FF000000"/>
        <rFont val="Microsoft YaHei"/>
        <family val="2"/>
        <charset val="134"/>
      </rPr>
      <t>铜版纸；工期：</t>
    </r>
    <r>
      <rPr>
        <sz val="10"/>
        <color rgb="FF000000"/>
        <rFont val="Calibri"/>
        <family val="2"/>
      </rPr>
      <t xml:space="preserve">2 </t>
    </r>
    <r>
      <rPr>
        <sz val="10"/>
        <color rgb="FF000000"/>
        <rFont val="Microsoft YaHei"/>
        <family val="2"/>
        <charset val="134"/>
      </rPr>
      <t>天</t>
    </r>
    <r>
      <rPr>
        <sz val="10"/>
        <color rgb="FF000000"/>
        <rFont val="Microsoft YaHei"/>
        <family val="2"/>
      </rPr>
      <t>；数量 ：300</t>
    </r>
    <phoneticPr fontId="8" type="noConversion"/>
  </si>
  <si>
    <t>预留费用，实际分配酒店为准；</t>
    <phoneticPr fontId="8" type="noConversion"/>
  </si>
  <si>
    <t>晚宴酒水，按照每桌500元预留</t>
    <phoneticPr fontId="8" type="noConversion"/>
  </si>
  <si>
    <t>上半场会议，常规茶歇</t>
    <phoneticPr fontId="8" type="noConversion"/>
  </si>
  <si>
    <t>按照景区内68元/份标准预留</t>
    <phoneticPr fontId="8" type="noConversion"/>
  </si>
  <si>
    <t>份</t>
    <phoneticPr fontId="8" type="noConversion"/>
  </si>
  <si>
    <t>72.08</t>
    <phoneticPr fontId="8" type="noConversion"/>
  </si>
  <si>
    <t>下半场，主题定制茶歇</t>
    <phoneticPr fontId="8" type="noConversion"/>
  </si>
  <si>
    <t>konglingjun.0603@bytedance.com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</si>
</sst>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5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  <font>
      <sz val="10"/>
      <color rgb="FF000000"/>
      <name val="Microsoft YaHei"/>
      <family val="2"/>
      <charset val="134"/>
    </font>
    <font>
      <sz val="10"/>
      <color rgb="FF000000"/>
      <name val="Calibri"/>
      <family val="2"/>
    </font>
    <font>
      <sz val="10"/>
      <color rgb="FF000000"/>
      <name val="Microsoft YaHei"/>
      <family val="2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7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" fillId="0" borderId="0" xfId="26"/>
    <xf numFmtId="0" fontId="44" fillId="3" borderId="1" xfId="17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79" fontId="26" fillId="0" borderId="1" xfId="3" applyNumberFormat="1" applyFont="1" applyBorder="1" applyAlignment="1" applyProtection="1">
      <alignment horizontal="center" vertical="center" wrapText="1"/>
      <protection locked="0"/>
    </xf>
    <xf numFmtId="0" fontId="26" fillId="0" borderId="1" xfId="17" applyFont="1" applyBorder="1" applyAlignment="1" applyProtection="1">
      <alignment horizontal="left" vertical="center" wrapText="1"/>
      <protection locked="0"/>
    </xf>
    <xf numFmtId="49" fontId="26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31" applyNumberFormat="1" applyFont="1" applyFill="1" applyBorder="1" applyAlignment="1" applyProtection="1">
      <alignment horizontal="center" vertical="center" wrapText="1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70493&amp;PR2508060273&amp;PR2508040617-&#28040;&#36153;&#20915;&#31574;-&#31526;&#33459;&#27712;-0815.xlsx" TargetMode="External"/><Relationship Id="rId1" Type="http://schemas.openxmlformats.org/officeDocument/2006/relationships/externalLinkPath" Target="&#12304;&#24247;&#36745;&#20250;&#23637;-&#25253;&#20215;&#12305;-PR2508070493&amp;PR2508060273&amp;PR2508040617-&#28040;&#36153;&#20915;&#31574;-&#31526;&#33459;&#27712;-081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40617-&#28040;&#36153;&#20915;&#31574;-&#32654;&#22918;-&#31526;&#33459;&#27712;-0813.xlsx" TargetMode="External"/><Relationship Id="rId1" Type="http://schemas.microsoft.com/office/2006/relationships/xlExternalLinkPath/xlPathMissing" Target="&#12304;&#24247;&#36745;&#20250;&#23637;-&#25253;&#20215;&#12305;-PR2508040617-&#28040;&#36153;&#20915;&#31574;-&#32654;&#22918;-&#31526;&#33459;&#27712;-081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konglingjun.0603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7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7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7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8" t="s">
        <v>140</v>
      </c>
      <c r="B6" s="153" t="s">
        <v>141</v>
      </c>
      <c r="C6" s="154"/>
    </row>
    <row r="7" spans="1:21" s="149" customFormat="1">
      <c r="A7" s="228"/>
      <c r="B7" s="153" t="s">
        <v>142</v>
      </c>
      <c r="C7" s="154"/>
    </row>
    <row r="8" spans="1:21" s="149" customFormat="1">
      <c r="A8" s="228"/>
      <c r="B8" s="154" t="s">
        <v>143</v>
      </c>
      <c r="C8" s="154"/>
    </row>
    <row r="9" spans="1:21" s="149" customFormat="1" ht="19" customHeight="1">
      <c r="A9" s="228"/>
      <c r="B9" s="153" t="s">
        <v>144</v>
      </c>
      <c r="C9" s="154"/>
    </row>
    <row r="10" spans="1:21" s="149" customFormat="1" ht="19" customHeight="1">
      <c r="A10" s="228"/>
      <c r="B10" s="153" t="s">
        <v>145</v>
      </c>
      <c r="C10" s="154"/>
    </row>
    <row r="11" spans="1:21" s="149" customFormat="1" ht="19" customHeight="1">
      <c r="A11" s="228" t="s">
        <v>146</v>
      </c>
      <c r="B11" s="153" t="s">
        <v>147</v>
      </c>
      <c r="C11" s="153"/>
    </row>
    <row r="12" spans="1:21" s="149" customFormat="1">
      <c r="A12" s="228"/>
      <c r="B12" s="153" t="s">
        <v>148</v>
      </c>
      <c r="C12" s="153"/>
    </row>
    <row r="13" spans="1:21" s="149" customFormat="1">
      <c r="A13" s="228"/>
      <c r="B13" s="153" t="s">
        <v>149</v>
      </c>
      <c r="C13" s="153"/>
    </row>
    <row r="14" spans="1:21" s="149" customFormat="1">
      <c r="A14" s="228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9" t="s">
        <v>89</v>
      </c>
      <c r="Q9" s="230"/>
      <c r="R9" s="231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9" t="s">
        <v>90</v>
      </c>
      <c r="Q18" s="230"/>
      <c r="R18" s="231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9" t="s">
        <v>91</v>
      </c>
      <c r="Q27" s="230"/>
      <c r="R27" s="231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9" t="s">
        <v>94</v>
      </c>
      <c r="Q36" s="230"/>
      <c r="R36" s="231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9" t="s">
        <v>95</v>
      </c>
      <c r="Q45" s="230"/>
      <c r="R45" s="231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9" t="s">
        <v>97</v>
      </c>
      <c r="Q51" s="230"/>
      <c r="R51" s="231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9" t="s">
        <v>96</v>
      </c>
      <c r="Q60" s="230"/>
      <c r="R60" s="231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9" t="s">
        <v>134</v>
      </c>
      <c r="Q69" s="230"/>
      <c r="R69" s="231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9" t="s">
        <v>120</v>
      </c>
      <c r="Q73" s="230"/>
      <c r="R73" s="231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33" t="s">
        <v>54</v>
      </c>
      <c r="Q75" s="233"/>
      <c r="R75" s="234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9" t="s">
        <v>121</v>
      </c>
      <c r="Q79" s="230"/>
      <c r="R79" s="231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33" t="s">
        <v>133</v>
      </c>
      <c r="Q82" s="233"/>
      <c r="R82" s="234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32"/>
      <c r="L84" s="232"/>
      <c r="M84" s="232"/>
      <c r="N84" s="232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32"/>
      <c r="L85" s="232"/>
      <c r="M85" s="232"/>
      <c r="N85" s="232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I9" sqref="I9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41" t="s">
        <v>2991</v>
      </c>
      <c r="B1" s="242"/>
      <c r="C1" s="242"/>
      <c r="D1" s="242"/>
      <c r="E1" s="242"/>
      <c r="F1" s="242"/>
      <c r="G1" s="242"/>
      <c r="H1" s="243"/>
    </row>
    <row r="2" spans="1:8" ht="30">
      <c r="A2" s="4" t="s">
        <v>0</v>
      </c>
      <c r="B2" s="10" t="s">
        <v>2992</v>
      </c>
      <c r="C2" s="11" t="s">
        <v>1</v>
      </c>
      <c r="D2" s="244" t="s">
        <v>2953</v>
      </c>
      <c r="E2" s="245"/>
      <c r="F2" s="245"/>
      <c r="G2" s="246" t="s">
        <v>37</v>
      </c>
      <c r="H2" s="247"/>
    </row>
    <row r="3" spans="1:8">
      <c r="A3" s="3" t="s">
        <v>2</v>
      </c>
      <c r="B3" s="13" t="s">
        <v>2993</v>
      </c>
      <c r="C3" s="14" t="s">
        <v>3</v>
      </c>
      <c r="D3" s="244">
        <v>46</v>
      </c>
      <c r="E3" s="245"/>
      <c r="F3" s="245"/>
      <c r="G3" s="248"/>
      <c r="H3" s="249"/>
    </row>
    <row r="4" spans="1:8">
      <c r="A4" s="3" t="s">
        <v>23</v>
      </c>
      <c r="B4" s="216" t="s">
        <v>2994</v>
      </c>
      <c r="C4" s="1" t="s">
        <v>4</v>
      </c>
      <c r="D4" s="12"/>
      <c r="E4" s="14" t="s">
        <v>5</v>
      </c>
      <c r="F4" s="219" t="s">
        <v>3026</v>
      </c>
      <c r="G4" s="36"/>
      <c r="H4" s="37" t="s">
        <v>17</v>
      </c>
    </row>
    <row r="5" spans="1:8">
      <c r="A5" s="3" t="s">
        <v>24</v>
      </c>
      <c r="B5" s="216" t="s">
        <v>2983</v>
      </c>
      <c r="C5" s="1" t="s">
        <v>4</v>
      </c>
      <c r="D5" s="12"/>
      <c r="E5" s="14" t="s">
        <v>5</v>
      </c>
      <c r="F5" s="217" t="s">
        <v>2987</v>
      </c>
      <c r="G5" s="38"/>
      <c r="H5" s="37" t="s">
        <v>18</v>
      </c>
    </row>
    <row r="6" spans="1:8">
      <c r="A6" s="3" t="s">
        <v>6</v>
      </c>
      <c r="B6" s="250" t="s">
        <v>2952</v>
      </c>
      <c r="C6" s="251"/>
      <c r="D6" s="251"/>
      <c r="E6" s="251"/>
      <c r="F6" s="251"/>
      <c r="G6" s="39"/>
      <c r="H6" s="37" t="s">
        <v>19</v>
      </c>
    </row>
    <row r="7" spans="1:8">
      <c r="A7" s="3" t="s">
        <v>7</v>
      </c>
      <c r="B7" s="10" t="s">
        <v>2981</v>
      </c>
      <c r="C7" s="1" t="s">
        <v>4</v>
      </c>
      <c r="D7" s="12">
        <v>15811515220</v>
      </c>
      <c r="E7" s="14" t="s">
        <v>5</v>
      </c>
      <c r="F7" s="217" t="s">
        <v>2980</v>
      </c>
      <c r="G7" s="40"/>
      <c r="H7" s="37" t="s">
        <v>20</v>
      </c>
    </row>
    <row r="8" spans="1:8" ht="18">
      <c r="A8" s="240" t="s">
        <v>38</v>
      </c>
      <c r="B8" s="240"/>
      <c r="C8" s="240"/>
      <c r="D8" s="240"/>
      <c r="E8" s="240"/>
      <c r="F8" s="240"/>
      <c r="G8" s="240"/>
      <c r="H8" s="240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'2.报价结算清单'!P4</f>
        <v>318</v>
      </c>
      <c r="D10" s="6">
        <f>IFERROR(_xlfn.IFNA(C10/$C$21,""),"")</f>
        <v>9.2494536964331752E-4</v>
      </c>
      <c r="E10" s="8">
        <f>'2.报价结算清单'!Q4</f>
        <v>0</v>
      </c>
      <c r="F10" s="6" t="str">
        <f t="shared" ref="F10:F18" si="0">IFERROR(_xlfn.IFNA(E10/$E$21,""),"")</f>
        <v/>
      </c>
      <c r="G10" s="8">
        <f>IFERROR(E10-C10,"")</f>
        <v>-318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'2.报价结算清单'!P19</f>
        <v>323653.48000000004</v>
      </c>
      <c r="D14" s="6">
        <f t="shared" si="1"/>
        <v>0.94138926948096269</v>
      </c>
      <c r="E14" s="8">
        <f>'2.报价结算清单'!Q19</f>
        <v>0</v>
      </c>
      <c r="F14" s="6" t="str">
        <f t="shared" si="0"/>
        <v/>
      </c>
      <c r="G14" s="8">
        <f t="shared" si="2"/>
        <v>-323653.48000000004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7" t="s">
        <v>53</v>
      </c>
      <c r="B19" s="238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9" t="s">
        <v>87</v>
      </c>
      <c r="B20" s="238"/>
      <c r="C20" s="9" t="str">
        <f>'2.报价结算清单'!J28</f>
        <v>0</v>
      </c>
      <c r="D20" s="6">
        <f>IFERROR(_xlfn.IFNA(C20/$C$22,""),"")</f>
        <v>0</v>
      </c>
      <c r="E20" s="9" t="str">
        <f>'2.报价结算清单'!K28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7" t="s">
        <v>13</v>
      </c>
      <c r="B21" s="237"/>
      <c r="C21" s="9">
        <f>'2.报价结算清单'!P30</f>
        <v>343804.08880000003</v>
      </c>
      <c r="D21" s="6">
        <f>IFERROR(_xlfn.IFNA(C21/$C$22,""),"")</f>
        <v>1</v>
      </c>
      <c r="E21" s="9">
        <f>'2.报价结算清单'!Q30</f>
        <v>0</v>
      </c>
      <c r="F21" s="6" t="str">
        <f>IFERROR(_xlfn.IFNA(E21/$E$22,""),"")</f>
        <v/>
      </c>
      <c r="G21" s="8">
        <f>IFERROR(E21-C21,"")</f>
        <v>-343804.08880000003</v>
      </c>
      <c r="H21" s="5"/>
    </row>
    <row r="22" spans="1:8">
      <c r="A22" s="235" t="s">
        <v>42</v>
      </c>
      <c r="B22" s="235"/>
      <c r="C22" s="236">
        <f>'2.报价结算清单'!P30</f>
        <v>343804.08880000003</v>
      </c>
      <c r="D22" s="236"/>
      <c r="E22" s="236">
        <f>'2.报价结算清单'!Q30</f>
        <v>0</v>
      </c>
      <c r="F22" s="236"/>
      <c r="G22" s="7">
        <f>IFERROR(E22-C22,"")</f>
        <v>-343804.08880000003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  <hyperlink ref="F4" r:id="rId2" display="mailto:konglingjun.0603@bytedance.com" xr:uid="{3ED887F8-6654-BF44-B806-52731248F313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4"/>
  <sheetViews>
    <sheetView tabSelected="1" zoomScale="90" zoomScaleNormal="90" workbookViewId="0">
      <selection activeCell="U15" sqref="U15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30.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79" customFormat="1" ht="22" customHeight="1">
      <c r="A2" s="205" t="s">
        <v>88</v>
      </c>
      <c r="B2" s="201" t="s">
        <v>2958</v>
      </c>
      <c r="C2" s="201" t="s">
        <v>2995</v>
      </c>
      <c r="D2" s="201" t="s">
        <v>2997</v>
      </c>
      <c r="E2" s="200" t="s">
        <v>129</v>
      </c>
      <c r="F2" s="174"/>
      <c r="G2" s="128" t="str">
        <f>_xlfn.IFNA(IF(VLOOKUP($F2,'[1]3.框架内物料'!$A:$E,2,0)=0,"请勿填写",VLOOKUP($F2,'[1]3.框架内物料'!$A:$E,2,0)),"")</f>
        <v/>
      </c>
      <c r="H2" s="220" t="s">
        <v>3018</v>
      </c>
      <c r="I2" s="128" t="s">
        <v>2954</v>
      </c>
      <c r="J2" s="208" t="s">
        <v>2996</v>
      </c>
      <c r="K2" s="189" t="str">
        <f>_xlfn.IFNA(VLOOKUP($F2,'[1]3.框架内物料'!$A:$F,6,0),"")</f>
        <v/>
      </c>
      <c r="L2" s="67">
        <v>300</v>
      </c>
      <c r="M2" s="67"/>
      <c r="N2" s="67">
        <v>1</v>
      </c>
      <c r="O2" s="67"/>
      <c r="P2" s="175">
        <f t="shared" ref="P2" si="0">IFERROR(N2*L2*J2,0)</f>
        <v>318</v>
      </c>
      <c r="Q2" s="175">
        <f>IFERROR(O2*M2*K2,0)</f>
        <v>0</v>
      </c>
      <c r="R2" s="176">
        <f>Q2-P2</f>
        <v>-318</v>
      </c>
      <c r="S2" s="177">
        <v>0.06</v>
      </c>
      <c r="T2" s="177">
        <v>0</v>
      </c>
      <c r="U2" s="178" t="s">
        <v>2986</v>
      </c>
      <c r="V2" s="178"/>
    </row>
    <row r="3" spans="1:25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54" t="s">
        <v>89</v>
      </c>
      <c r="Q3" s="255"/>
      <c r="R3" s="256"/>
      <c r="S3" s="165"/>
      <c r="T3" s="165"/>
      <c r="U3" s="60"/>
      <c r="V3" s="60"/>
    </row>
    <row r="4" spans="1:25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318</v>
      </c>
      <c r="Q4" s="158">
        <f>SUM(Q2:Q2)</f>
        <v>0</v>
      </c>
      <c r="R4" s="158">
        <f>Q4-P4</f>
        <v>-318</v>
      </c>
      <c r="S4" s="166"/>
      <c r="T4" s="171"/>
      <c r="U4" s="55"/>
      <c r="V4" s="56"/>
    </row>
    <row r="5" spans="1:25" s="181" customFormat="1" ht="22" customHeight="1">
      <c r="A5" s="173" t="s">
        <v>93</v>
      </c>
      <c r="B5" s="201" t="s">
        <v>2959</v>
      </c>
      <c r="C5" s="128" t="s">
        <v>2961</v>
      </c>
      <c r="D5" s="128" t="s">
        <v>2955</v>
      </c>
      <c r="E5" s="128" t="s">
        <v>129</v>
      </c>
      <c r="F5" s="174"/>
      <c r="G5" s="128" t="str">
        <f>_xlfn.IFNA(IF(VLOOKUP($F5,'3.框架内物料'!$A:$E,2,0)=0,"请勿填写",VLOOKUP($F5,'3.框架内物料'!$A:$E,2,0)),"")</f>
        <v/>
      </c>
      <c r="H5" s="202" t="s">
        <v>2979</v>
      </c>
      <c r="I5" s="128" t="s">
        <v>2956</v>
      </c>
      <c r="J5" s="189" t="s">
        <v>2957</v>
      </c>
      <c r="K5" s="189" t="str">
        <f>_xlfn.IFNA(VLOOKUP($F5,'3.框架内物料'!$A:$F,6,0),"")</f>
        <v/>
      </c>
      <c r="L5" s="67">
        <v>30</v>
      </c>
      <c r="M5" s="67"/>
      <c r="N5" s="67">
        <v>1</v>
      </c>
      <c r="O5" s="67"/>
      <c r="P5" s="175">
        <f t="shared" ref="P5:P17" si="1">IFERROR(N5*L5*J5,0)</f>
        <v>75000</v>
      </c>
      <c r="Q5" s="175">
        <f t="shared" ref="Q5" si="2">IFERROR(O5*M5*K5,0)</f>
        <v>0</v>
      </c>
      <c r="R5" s="176">
        <f t="shared" ref="R5" si="3">Q5-P5</f>
        <v>-75000</v>
      </c>
      <c r="S5" s="177">
        <v>0.06</v>
      </c>
      <c r="T5" s="177">
        <v>0</v>
      </c>
      <c r="U5" s="180"/>
      <c r="V5" s="178"/>
    </row>
    <row r="6" spans="1:25" s="181" customFormat="1" ht="22" customHeight="1">
      <c r="A6" s="173" t="s">
        <v>93</v>
      </c>
      <c r="B6" s="201" t="s">
        <v>2959</v>
      </c>
      <c r="C6" s="128" t="s">
        <v>2961</v>
      </c>
      <c r="D6" s="128" t="s">
        <v>2998</v>
      </c>
      <c r="E6" s="128" t="s">
        <v>129</v>
      </c>
      <c r="F6" s="218"/>
      <c r="G6" s="218"/>
      <c r="H6" s="202" t="s">
        <v>2979</v>
      </c>
      <c r="I6" s="128" t="s">
        <v>2956</v>
      </c>
      <c r="J6" s="189" t="s">
        <v>2984</v>
      </c>
      <c r="K6" s="189"/>
      <c r="L6" s="67">
        <v>2</v>
      </c>
      <c r="M6" s="67"/>
      <c r="N6" s="67">
        <v>1</v>
      </c>
      <c r="O6" s="67"/>
      <c r="P6" s="175">
        <f t="shared" ref="P6" si="4">IFERROR(N6*L6*J6,0)</f>
        <v>16000</v>
      </c>
      <c r="Q6" s="175">
        <f t="shared" ref="Q6" si="5">IFERROR(O6*M6*K6,0)</f>
        <v>0</v>
      </c>
      <c r="R6" s="176">
        <f t="shared" ref="R6" si="6">Q6-P6</f>
        <v>-16000</v>
      </c>
      <c r="S6" s="177">
        <v>0.06</v>
      </c>
      <c r="T6" s="177">
        <v>0</v>
      </c>
      <c r="U6" s="180"/>
      <c r="V6" s="178"/>
    </row>
    <row r="7" spans="1:25" s="181" customFormat="1" ht="22" customHeight="1">
      <c r="A7" s="173" t="s">
        <v>93</v>
      </c>
      <c r="B7" s="201" t="s">
        <v>2959</v>
      </c>
      <c r="C7" s="128" t="s">
        <v>2988</v>
      </c>
      <c r="D7" s="128" t="s">
        <v>2989</v>
      </c>
      <c r="E7" s="128" t="s">
        <v>129</v>
      </c>
      <c r="F7" s="174"/>
      <c r="G7" s="128" t="str">
        <f>_xlfn.IFNA(IF(VLOOKUP($F7,'3.框架内物料'!$A:$E,2,0)=0,"请勿填写",VLOOKUP($F7,'3.框架内物料'!$A:$E,2,0)),"")</f>
        <v/>
      </c>
      <c r="H7" s="202" t="s">
        <v>2979</v>
      </c>
      <c r="I7" s="128" t="s">
        <v>2956</v>
      </c>
      <c r="J7" s="189" t="s">
        <v>2985</v>
      </c>
      <c r="K7" s="189" t="str">
        <f>_xlfn.IFNA(VLOOKUP($F7,'3.框架内物料'!$A:$F,6,0),"")</f>
        <v/>
      </c>
      <c r="L7" s="67">
        <v>9</v>
      </c>
      <c r="M7" s="67"/>
      <c r="N7" s="67">
        <v>1</v>
      </c>
      <c r="O7" s="67"/>
      <c r="P7" s="175">
        <f t="shared" ref="P7" si="7">IFERROR(N7*L7*J7,0)</f>
        <v>12600</v>
      </c>
      <c r="Q7" s="175">
        <f t="shared" ref="Q7:Q9" si="8">IFERROR(O7*M7*K7,0)</f>
        <v>0</v>
      </c>
      <c r="R7" s="176">
        <f t="shared" ref="R7:R9" si="9">Q7-P7</f>
        <v>-12600</v>
      </c>
      <c r="S7" s="177">
        <v>0.06</v>
      </c>
      <c r="T7" s="177">
        <v>0</v>
      </c>
      <c r="U7" s="180"/>
      <c r="V7" s="178"/>
    </row>
    <row r="8" spans="1:25" s="214" customFormat="1" ht="22" customHeight="1">
      <c r="A8" s="205" t="s">
        <v>93</v>
      </c>
      <c r="B8" s="201" t="s">
        <v>2960</v>
      </c>
      <c r="C8" s="201" t="s">
        <v>2999</v>
      </c>
      <c r="D8" s="201" t="s">
        <v>3000</v>
      </c>
      <c r="E8" s="201" t="s">
        <v>129</v>
      </c>
      <c r="F8" s="206"/>
      <c r="G8" s="201" t="str">
        <f>_xlfn.IFNA(IF(VLOOKUP($F8,'3.框架内物料'!$A:$E,2,0)=0,"请勿填写",VLOOKUP($F8,'3.框架内物料'!$A:$E,2,0)),"")</f>
        <v/>
      </c>
      <c r="H8" s="202" t="s">
        <v>3019</v>
      </c>
      <c r="I8" s="201" t="s">
        <v>2967</v>
      </c>
      <c r="J8" s="226" t="s">
        <v>3016</v>
      </c>
      <c r="K8" s="208" t="str">
        <f>_xlfn.IFNA(VLOOKUP($F8,'3.框架内物料'!$A:$F,6,0),"")</f>
        <v/>
      </c>
      <c r="L8" s="209">
        <v>10</v>
      </c>
      <c r="M8" s="209"/>
      <c r="N8" s="209">
        <v>4</v>
      </c>
      <c r="O8" s="209"/>
      <c r="P8" s="210">
        <f t="shared" ref="P8:Q11" si="10">IFERROR(N8*L8*J8,0)</f>
        <v>34000</v>
      </c>
      <c r="Q8" s="210">
        <f t="shared" ref="Q8" si="11">IFERROR(O8*M8*K8,0)</f>
        <v>0</v>
      </c>
      <c r="R8" s="211">
        <f t="shared" ref="R8" si="12">Q8-P8</f>
        <v>-34000</v>
      </c>
      <c r="S8" s="177">
        <v>0.06</v>
      </c>
      <c r="T8" s="177">
        <v>0</v>
      </c>
      <c r="U8" s="213"/>
      <c r="V8" s="205"/>
      <c r="Y8" s="215"/>
    </row>
    <row r="9" spans="1:25" s="214" customFormat="1" ht="22" customHeight="1">
      <c r="A9" s="205" t="s">
        <v>93</v>
      </c>
      <c r="B9" s="201" t="s">
        <v>2960</v>
      </c>
      <c r="C9" s="201" t="s">
        <v>2999</v>
      </c>
      <c r="D9" s="201" t="s">
        <v>3000</v>
      </c>
      <c r="E9" s="201" t="s">
        <v>129</v>
      </c>
      <c r="F9" s="206"/>
      <c r="G9" s="201"/>
      <c r="H9" s="207" t="s">
        <v>3015</v>
      </c>
      <c r="I9" s="201" t="s">
        <v>2967</v>
      </c>
      <c r="J9" s="226" t="s">
        <v>3012</v>
      </c>
      <c r="K9" s="208"/>
      <c r="L9" s="209">
        <v>36</v>
      </c>
      <c r="M9" s="209"/>
      <c r="N9" s="209">
        <v>4</v>
      </c>
      <c r="O9" s="209"/>
      <c r="P9" s="210">
        <f t="shared" si="10"/>
        <v>72000</v>
      </c>
      <c r="Q9" s="175">
        <f t="shared" si="8"/>
        <v>0</v>
      </c>
      <c r="R9" s="176">
        <f t="shared" si="9"/>
        <v>-72000</v>
      </c>
      <c r="S9" s="177">
        <v>0.06</v>
      </c>
      <c r="T9" s="177">
        <v>0</v>
      </c>
      <c r="U9" s="213"/>
      <c r="V9" s="205"/>
      <c r="Y9" s="215"/>
    </row>
    <row r="10" spans="1:25" s="179" customFormat="1" ht="22" customHeight="1">
      <c r="A10" s="173" t="s">
        <v>93</v>
      </c>
      <c r="B10" s="178" t="s">
        <v>2962</v>
      </c>
      <c r="C10" s="128" t="s">
        <v>3001</v>
      </c>
      <c r="D10" s="128" t="s">
        <v>3002</v>
      </c>
      <c r="E10" s="128" t="s">
        <v>132</v>
      </c>
      <c r="F10" s="174" t="s">
        <v>2918</v>
      </c>
      <c r="G10" s="128" t="str">
        <f>_xlfn.IFNA(IF(VLOOKUP($F10,'[2]3.框架内物料'!$A:$E,2,0)=0,"请勿填写",VLOOKUP($F10,'[2]3.框架内物料'!$A:$E,2,0)),"")</f>
        <v>M939882605761044482</v>
      </c>
      <c r="H10" s="202" t="str">
        <f>_xlfn.IFNA(VLOOKUP($F10,'[2]3.框架内物料'!$A:$E,4,0),"")</f>
        <v>接待用车-车辆-车辆物流-运营车辆-接送机-GL8，60公里内，高速费另计</v>
      </c>
      <c r="I10" s="128" t="str">
        <f>_xlfn.IFNA(VLOOKUP($F10,'[2]3.框架内物料'!$A:$E,5,0),"")</f>
        <v>辆/趟</v>
      </c>
      <c r="J10" s="189">
        <f>_xlfn.IFNA(VLOOKUP($F10,'[2]3.框架内物料'!$A:$F,6,0),"")</f>
        <v>530</v>
      </c>
      <c r="K10" s="189">
        <f>_xlfn.IFNA(VLOOKUP($F10,'[2]3.框架内物料'!$A:$F,6,0),"")</f>
        <v>530</v>
      </c>
      <c r="L10" s="67">
        <v>10</v>
      </c>
      <c r="M10" s="67"/>
      <c r="N10" s="67">
        <v>2</v>
      </c>
      <c r="O10" s="67"/>
      <c r="P10" s="175">
        <f t="shared" si="10"/>
        <v>10600</v>
      </c>
      <c r="Q10" s="175">
        <f t="shared" si="10"/>
        <v>0</v>
      </c>
      <c r="R10" s="176">
        <f>Q10-P10</f>
        <v>-10600</v>
      </c>
      <c r="S10" s="177">
        <v>0.06</v>
      </c>
      <c r="T10" s="177">
        <v>0</v>
      </c>
      <c r="U10" s="178"/>
      <c r="V10" s="178"/>
    </row>
    <row r="11" spans="1:25" s="212" customFormat="1" ht="21" customHeight="1">
      <c r="A11" s="205" t="s">
        <v>33</v>
      </c>
      <c r="B11" s="205" t="s">
        <v>2962</v>
      </c>
      <c r="C11" s="201" t="s">
        <v>3003</v>
      </c>
      <c r="D11" s="128" t="s">
        <v>3004</v>
      </c>
      <c r="E11" s="201" t="s">
        <v>129</v>
      </c>
      <c r="F11" s="174"/>
      <c r="G11" s="201" t="str">
        <f>_xlfn.IFNA(IF(VLOOKUP($F11,'[1]3.框架内物料'!$A:$E,2,0)=0,"请勿填写",VLOOKUP($F11,'[1]3.框架内物料'!$A:$E,2,0)),"")</f>
        <v/>
      </c>
      <c r="H11" s="207" t="s">
        <v>3007</v>
      </c>
      <c r="I11" s="201" t="s">
        <v>3005</v>
      </c>
      <c r="J11" s="208" t="s">
        <v>3006</v>
      </c>
      <c r="K11" s="208" t="str">
        <f>_xlfn.IFNA(VLOOKUP($F11,'[1]3.框架内物料'!$A:$F,6,0),"")</f>
        <v/>
      </c>
      <c r="L11" s="67">
        <v>46</v>
      </c>
      <c r="M11" s="209"/>
      <c r="N11" s="209">
        <v>6</v>
      </c>
      <c r="O11" s="209"/>
      <c r="P11" s="210">
        <f t="shared" si="10"/>
        <v>16560</v>
      </c>
      <c r="Q11" s="210">
        <f t="shared" si="10"/>
        <v>0</v>
      </c>
      <c r="R11" s="211">
        <f t="shared" ref="R11" si="13">Q11-P11</f>
        <v>-16560</v>
      </c>
      <c r="S11" s="177">
        <v>0.06</v>
      </c>
      <c r="T11" s="177">
        <v>0</v>
      </c>
      <c r="U11" s="205"/>
      <c r="V11" s="205"/>
    </row>
    <row r="12" spans="1:25" s="179" customFormat="1" ht="22" customHeight="1">
      <c r="A12" s="173" t="s">
        <v>93</v>
      </c>
      <c r="B12" s="178" t="s">
        <v>2963</v>
      </c>
      <c r="C12" s="128" t="s">
        <v>2997</v>
      </c>
      <c r="D12" s="128" t="s">
        <v>2997</v>
      </c>
      <c r="E12" s="128" t="s">
        <v>129</v>
      </c>
      <c r="F12" s="174"/>
      <c r="G12" s="128" t="str">
        <f>_xlfn.IFNA(IF(VLOOKUP($F12,'[1]3.框架内物料'!$A:$E,2,0)=0,"请勿填写",VLOOKUP($F12,'[1]3.框架内物料'!$A:$E,2,0)),"")</f>
        <v/>
      </c>
      <c r="H12" s="207" t="s">
        <v>3009</v>
      </c>
      <c r="I12" s="128" t="s">
        <v>2965</v>
      </c>
      <c r="J12" s="189" t="s">
        <v>3008</v>
      </c>
      <c r="K12" s="189" t="str">
        <f>_xlfn.IFNA(VLOOKUP($F12,'[1]3.框架内物料'!$A:$F,6,0),"")</f>
        <v/>
      </c>
      <c r="L12" s="67">
        <v>300</v>
      </c>
      <c r="M12" s="67"/>
      <c r="N12" s="67">
        <v>1</v>
      </c>
      <c r="O12" s="67"/>
      <c r="P12" s="175">
        <f>IFERROR(N12*L12*J12,0)</f>
        <v>31800</v>
      </c>
      <c r="Q12" s="175">
        <f>IFERROR(O12*M12*K12,0)</f>
        <v>0</v>
      </c>
      <c r="R12" s="176">
        <f>Q12-P12</f>
        <v>-31800</v>
      </c>
      <c r="S12" s="177">
        <v>0.06</v>
      </c>
      <c r="T12" s="177">
        <v>0</v>
      </c>
      <c r="U12" s="178"/>
      <c r="V12" s="178"/>
    </row>
    <row r="13" spans="1:25" s="179" customFormat="1" ht="22" customHeight="1">
      <c r="A13" s="173" t="s">
        <v>93</v>
      </c>
      <c r="B13" s="178" t="s">
        <v>2963</v>
      </c>
      <c r="C13" s="128" t="s">
        <v>2964</v>
      </c>
      <c r="D13" s="128" t="s">
        <v>2990</v>
      </c>
      <c r="E13" s="128" t="s">
        <v>129</v>
      </c>
      <c r="F13" s="174"/>
      <c r="G13" s="128" t="str">
        <f>_xlfn.IFNA(IF(VLOOKUP($F13,'3.框架内物料'!$A:$E,2,0)=0,"请勿填写",VLOOKUP($F13,'3.框架内物料'!$A:$E,2,0)),"")</f>
        <v/>
      </c>
      <c r="H13" s="202" t="s">
        <v>3010</v>
      </c>
      <c r="I13" s="128" t="s">
        <v>2965</v>
      </c>
      <c r="J13" s="189" t="s">
        <v>2966</v>
      </c>
      <c r="K13" s="189" t="str">
        <f>_xlfn.IFNA(VLOOKUP($F13,'3.框架内物料'!$A:$F,6,0),"")</f>
        <v/>
      </c>
      <c r="L13" s="67">
        <v>10</v>
      </c>
      <c r="M13" s="67"/>
      <c r="N13" s="67">
        <v>1</v>
      </c>
      <c r="O13" s="67"/>
      <c r="P13" s="175">
        <f t="shared" si="1"/>
        <v>31800</v>
      </c>
      <c r="Q13" s="175">
        <f t="shared" ref="Q13:Q17" si="14">IFERROR(O13*M13*K13,0)</f>
        <v>0</v>
      </c>
      <c r="R13" s="176">
        <f t="shared" ref="R13:R14" si="15">Q13-P13</f>
        <v>-31800</v>
      </c>
      <c r="S13" s="177">
        <v>0.06</v>
      </c>
      <c r="T13" s="177">
        <v>0</v>
      </c>
      <c r="U13" s="178"/>
      <c r="V13" s="178"/>
    </row>
    <row r="14" spans="1:25" s="71" customFormat="1" ht="22" customHeight="1">
      <c r="A14" s="221" t="s">
        <v>93</v>
      </c>
      <c r="B14" s="63" t="s">
        <v>2963</v>
      </c>
      <c r="C14" s="64" t="s">
        <v>2964</v>
      </c>
      <c r="D14" s="64" t="s">
        <v>3017</v>
      </c>
      <c r="E14" s="64" t="s">
        <v>129</v>
      </c>
      <c r="F14" s="222"/>
      <c r="G14" s="64"/>
      <c r="H14" s="223" t="s">
        <v>3020</v>
      </c>
      <c r="I14" s="64" t="s">
        <v>2965</v>
      </c>
      <c r="J14" s="224" t="s">
        <v>3012</v>
      </c>
      <c r="K14" s="224"/>
      <c r="L14" s="68">
        <v>10</v>
      </c>
      <c r="M14" s="68"/>
      <c r="N14" s="68">
        <v>1</v>
      </c>
      <c r="O14" s="68"/>
      <c r="P14" s="225">
        <f t="shared" si="1"/>
        <v>5000</v>
      </c>
      <c r="Q14" s="175">
        <f t="shared" si="14"/>
        <v>0</v>
      </c>
      <c r="R14" s="211">
        <f t="shared" si="15"/>
        <v>-5000</v>
      </c>
      <c r="S14" s="177">
        <v>0.06</v>
      </c>
      <c r="T14" s="177">
        <v>0</v>
      </c>
      <c r="U14" s="63"/>
      <c r="V14" s="63"/>
    </row>
    <row r="15" spans="1:25" s="179" customFormat="1" ht="22" customHeight="1">
      <c r="A15" s="173" t="s">
        <v>93</v>
      </c>
      <c r="B15" s="178" t="s">
        <v>2963</v>
      </c>
      <c r="C15" s="128" t="s">
        <v>3011</v>
      </c>
      <c r="D15" s="128" t="s">
        <v>3021</v>
      </c>
      <c r="E15" s="128" t="s">
        <v>129</v>
      </c>
      <c r="F15" s="174"/>
      <c r="G15" s="128"/>
      <c r="H15" s="202" t="s">
        <v>3022</v>
      </c>
      <c r="I15" s="128" t="s">
        <v>3023</v>
      </c>
      <c r="J15" s="189" t="s">
        <v>3024</v>
      </c>
      <c r="K15" s="189"/>
      <c r="L15" s="67">
        <v>50</v>
      </c>
      <c r="M15" s="67"/>
      <c r="N15" s="67">
        <v>1</v>
      </c>
      <c r="O15" s="67"/>
      <c r="P15" s="175">
        <f t="shared" si="1"/>
        <v>3604</v>
      </c>
      <c r="Q15" s="175">
        <f t="shared" si="14"/>
        <v>0</v>
      </c>
      <c r="R15" s="176">
        <f>Q15-P15</f>
        <v>-3604</v>
      </c>
      <c r="S15" s="177">
        <v>0.06</v>
      </c>
      <c r="T15" s="177">
        <v>0</v>
      </c>
      <c r="U15" s="178"/>
      <c r="V15" s="178"/>
    </row>
    <row r="16" spans="1:25" s="179" customFormat="1" ht="22" customHeight="1">
      <c r="A16" s="173" t="s">
        <v>93</v>
      </c>
      <c r="B16" s="178" t="s">
        <v>2963</v>
      </c>
      <c r="C16" s="128" t="s">
        <v>3011</v>
      </c>
      <c r="D16" s="128" t="s">
        <v>3025</v>
      </c>
      <c r="E16" s="128" t="s">
        <v>129</v>
      </c>
      <c r="F16" s="174"/>
      <c r="G16" s="128" t="str">
        <f>_xlfn.IFNA(IF(VLOOKUP($F16,'3.框架内物料'!$A:$E,2,0)=0,"请勿填写",VLOOKUP($F16,'3.框架内物料'!$A:$E,2,0)),"")</f>
        <v/>
      </c>
      <c r="H16" s="202" t="s">
        <v>3013</v>
      </c>
      <c r="I16" s="128" t="s">
        <v>2965</v>
      </c>
      <c r="J16" s="189" t="s">
        <v>3014</v>
      </c>
      <c r="K16" s="189" t="str">
        <f>_xlfn.IFNA(VLOOKUP($F16,'3.框架内物料'!$A:$F,6,0),"")</f>
        <v/>
      </c>
      <c r="L16" s="67">
        <v>140</v>
      </c>
      <c r="M16" s="67"/>
      <c r="N16" s="67">
        <v>1</v>
      </c>
      <c r="O16" s="67"/>
      <c r="P16" s="175">
        <f t="shared" ref="P16" si="16">IFERROR(N16*L16*J16,0)</f>
        <v>14543.199999999999</v>
      </c>
      <c r="Q16" s="210">
        <f t="shared" si="14"/>
        <v>0</v>
      </c>
      <c r="R16" s="176">
        <f t="shared" ref="R16" si="17">Q16-P16</f>
        <v>-14543.199999999999</v>
      </c>
      <c r="S16" s="177">
        <v>0.06</v>
      </c>
      <c r="T16" s="177">
        <v>0</v>
      </c>
      <c r="U16" s="178"/>
      <c r="V16" s="178"/>
    </row>
    <row r="17" spans="1:22" s="212" customFormat="1" ht="22" customHeight="1">
      <c r="A17" s="205" t="s">
        <v>93</v>
      </c>
      <c r="B17" s="205" t="s">
        <v>2975</v>
      </c>
      <c r="C17" s="205" t="s">
        <v>2975</v>
      </c>
      <c r="D17" s="201" t="s">
        <v>2976</v>
      </c>
      <c r="E17" s="201" t="s">
        <v>129</v>
      </c>
      <c r="F17" s="206"/>
      <c r="G17" s="201"/>
      <c r="H17" s="207" t="s">
        <v>2977</v>
      </c>
      <c r="I17" s="201" t="s">
        <v>2968</v>
      </c>
      <c r="J17" s="208" t="s">
        <v>2978</v>
      </c>
      <c r="K17" s="208"/>
      <c r="L17" s="209">
        <v>46</v>
      </c>
      <c r="M17" s="209"/>
      <c r="N17" s="209">
        <v>30</v>
      </c>
      <c r="O17" s="209"/>
      <c r="P17" s="175">
        <f t="shared" si="1"/>
        <v>146.28</v>
      </c>
      <c r="Q17" s="210">
        <f t="shared" si="14"/>
        <v>0</v>
      </c>
      <c r="R17" s="211">
        <f t="shared" ref="R17" si="18">Q17-P17</f>
        <v>-146.28</v>
      </c>
      <c r="S17" s="177">
        <v>0.06</v>
      </c>
      <c r="T17" s="177">
        <v>0</v>
      </c>
      <c r="U17" s="205"/>
      <c r="V17" s="205"/>
    </row>
    <row r="18" spans="1:22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190"/>
      <c r="K18" s="190"/>
      <c r="L18" s="58"/>
      <c r="M18" s="58"/>
      <c r="N18" s="58"/>
      <c r="O18" s="58"/>
      <c r="P18" s="254" t="s">
        <v>95</v>
      </c>
      <c r="Q18" s="255"/>
      <c r="R18" s="256"/>
      <c r="S18" s="165"/>
      <c r="T18" s="165"/>
      <c r="U18" s="60"/>
      <c r="V18" s="60"/>
    </row>
    <row r="19" spans="1:22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191"/>
      <c r="K19" s="191"/>
      <c r="L19" s="55"/>
      <c r="M19" s="55"/>
      <c r="N19" s="55"/>
      <c r="O19" s="55"/>
      <c r="P19" s="158">
        <f>SUM(P5:P17)</f>
        <v>323653.48000000004</v>
      </c>
      <c r="Q19" s="158">
        <f>SUM(Q5:Q17)</f>
        <v>0</v>
      </c>
      <c r="R19" s="158">
        <f>Q19-P19</f>
        <v>-323653.48000000004</v>
      </c>
      <c r="S19" s="166"/>
      <c r="T19" s="171"/>
      <c r="U19" s="55"/>
      <c r="V19" s="56"/>
    </row>
    <row r="20" spans="1:22" s="181" customFormat="1" ht="22" customHeight="1">
      <c r="A20" s="182" t="s">
        <v>2940</v>
      </c>
      <c r="B20" s="178" t="s">
        <v>2973</v>
      </c>
      <c r="C20" s="178" t="s">
        <v>2973</v>
      </c>
      <c r="D20" s="178" t="s">
        <v>2973</v>
      </c>
      <c r="E20" s="128" t="s">
        <v>132</v>
      </c>
      <c r="F20" s="174" t="s">
        <v>2943</v>
      </c>
      <c r="G20" s="128" t="str">
        <f>_xlfn.IFNA(IF(VLOOKUP($F20,'[3]3.框架内物料'!$A:$E,2,0)=0,"请勿填写",VLOOKUP($F20,'[3]3.框架内物料'!$A:$E,2,0)),"")</f>
        <v>M939882581652185090</v>
      </c>
      <c r="H20" s="202" t="str">
        <f>_xlfn.IFNA(VLOOKUP($F20,'[3]3.框架内物料'!$A:$E,4,0),"")</f>
        <v>服务费税费-项目服务费-项目服务费-制作搭建、AVL设备、第三方人员服务费-服务费比例</v>
      </c>
      <c r="I20" s="128" t="str">
        <f>_xlfn.IFNA(VLOOKUP($F20,'[3]3.框架内物料'!$A:$E,5,0),"")</f>
        <v>项</v>
      </c>
      <c r="J20" s="189">
        <f>_xlfn.IFNA(VLOOKUP($F20,'[3]3.框架内物料'!$A:$F,6,0),"")</f>
        <v>0.1</v>
      </c>
      <c r="K20" s="189">
        <f>_xlfn.IFNA(VLOOKUP($F20,'[3]3.框架内物料'!$A:$F,6,0),"")</f>
        <v>0.1</v>
      </c>
      <c r="L20" s="67">
        <f>P4</f>
        <v>318</v>
      </c>
      <c r="M20" s="67"/>
      <c r="N20" s="67">
        <v>1</v>
      </c>
      <c r="O20" s="67"/>
      <c r="P20" s="175">
        <f>IFERROR(N20*L20*J20,0)</f>
        <v>31.8</v>
      </c>
      <c r="Q20" s="175">
        <f t="shared" ref="Q20:Q23" si="19">IFERROR(O20*M20*K20,0)</f>
        <v>0</v>
      </c>
      <c r="R20" s="183">
        <f t="shared" ref="R20" si="20">Q20-P20</f>
        <v>-31.8</v>
      </c>
      <c r="S20" s="177">
        <v>0.06</v>
      </c>
      <c r="T20" s="177">
        <v>0</v>
      </c>
      <c r="U20" s="180"/>
      <c r="V20" s="178"/>
    </row>
    <row r="21" spans="1:22" s="181" customFormat="1" ht="22" customHeight="1">
      <c r="A21" s="182" t="s">
        <v>2940</v>
      </c>
      <c r="B21" s="178" t="s">
        <v>2973</v>
      </c>
      <c r="C21" s="178" t="s">
        <v>2973</v>
      </c>
      <c r="D21" s="178" t="s">
        <v>2973</v>
      </c>
      <c r="E21" s="128" t="s">
        <v>132</v>
      </c>
      <c r="F21" s="174" t="s">
        <v>2942</v>
      </c>
      <c r="G21" s="128" t="str">
        <f>_xlfn.IFNA(IF(VLOOKUP($F21,'[3]3.框架内物料'!$A:$E,2,0)=0,"请勿填写",VLOOKUP($F21,'[3]3.框架内物料'!$A:$E,2,0)),"")</f>
        <v>M939882610784714754</v>
      </c>
      <c r="H21" s="202" t="str">
        <f>_xlfn.IFNA(VLOOKUP($F21,'[3]3.框架内物料'!$A:$E,4,0),"")</f>
        <v>服务费税费-项目服务费-项目服务费-机票、用车、用餐等第三方资源-服务费比例</v>
      </c>
      <c r="I21" s="128" t="str">
        <f>_xlfn.IFNA(VLOOKUP($F21,'[3]3.框架内物料'!$A:$E,5,0),"")</f>
        <v>项</v>
      </c>
      <c r="J21" s="189">
        <f>_xlfn.IFNA(VLOOKUP($F21,'[3]3.框架内物料'!$A:$F,6,0),"")</f>
        <v>0.06</v>
      </c>
      <c r="K21" s="189">
        <f>_xlfn.IFNA(VLOOKUP($F21,'[3]3.框架内物料'!$A:$F,6,0),"")</f>
        <v>0.06</v>
      </c>
      <c r="L21" s="67">
        <f>P19-P8-P9</f>
        <v>217653.48000000004</v>
      </c>
      <c r="M21" s="67"/>
      <c r="N21" s="67">
        <v>1</v>
      </c>
      <c r="O21" s="67"/>
      <c r="P21" s="175">
        <f>IFERROR(N21*L21*J21,0)</f>
        <v>13059.208800000002</v>
      </c>
      <c r="Q21" s="175">
        <f t="shared" si="19"/>
        <v>0</v>
      </c>
      <c r="R21" s="183">
        <f t="shared" ref="R21" si="21">Q21-P21</f>
        <v>-13059.208800000002</v>
      </c>
      <c r="S21" s="177">
        <v>0.06</v>
      </c>
      <c r="T21" s="177">
        <v>0</v>
      </c>
      <c r="U21" s="180" t="s">
        <v>2971</v>
      </c>
      <c r="V21" s="178"/>
    </row>
    <row r="22" spans="1:22" s="181" customFormat="1" ht="22" customHeight="1">
      <c r="A22" s="182" t="s">
        <v>2940</v>
      </c>
      <c r="B22" s="178" t="s">
        <v>2973</v>
      </c>
      <c r="C22" s="178" t="s">
        <v>2973</v>
      </c>
      <c r="D22" s="178" t="s">
        <v>2973</v>
      </c>
      <c r="E22" s="128" t="s">
        <v>132</v>
      </c>
      <c r="F22" s="174" t="s">
        <v>2942</v>
      </c>
      <c r="G22" s="128" t="str">
        <f>_xlfn.IFNA(IF(VLOOKUP($F22,'[3]3.框架内物料'!$A:$E,2,0)=0,"请勿填写",VLOOKUP($F22,'[3]3.框架内物料'!$A:$E,2,0)),"")</f>
        <v>M939882610784714754</v>
      </c>
      <c r="H22" s="202" t="str">
        <f>_xlfn.IFNA(VLOOKUP($F22,'[3]3.框架内物料'!$A:$E,4,0),"")</f>
        <v>服务费税费-项目服务费-项目服务费-机票、用车、用餐等第三方资源-服务费比例</v>
      </c>
      <c r="I22" s="128" t="str">
        <f>_xlfn.IFNA(VLOOKUP($F22,'[3]3.框架内物料'!$A:$E,5,0),"")</f>
        <v>项</v>
      </c>
      <c r="J22" s="189">
        <f>_xlfn.IFNA(VLOOKUP($F22,'[3]3.框架内物料'!$A:$F,6,0),"")</f>
        <v>0.06</v>
      </c>
      <c r="K22" s="189">
        <f>_xlfn.IFNA(VLOOKUP($F22,'[3]3.框架内物料'!$A:$F,6,0),"")</f>
        <v>0.06</v>
      </c>
      <c r="L22" s="67">
        <f>P8+P9</f>
        <v>106000</v>
      </c>
      <c r="M22" s="67"/>
      <c r="N22" s="67">
        <v>1</v>
      </c>
      <c r="O22" s="67"/>
      <c r="P22" s="175">
        <f>IFERROR(N22*L22*J22,0)</f>
        <v>6360</v>
      </c>
      <c r="Q22" s="175">
        <f t="shared" si="19"/>
        <v>0</v>
      </c>
      <c r="R22" s="183">
        <f t="shared" ref="R22" si="22">Q22-P22</f>
        <v>-6360</v>
      </c>
      <c r="S22" s="177">
        <v>0.06</v>
      </c>
      <c r="T22" s="177">
        <v>0</v>
      </c>
      <c r="U22" s="180" t="s">
        <v>2970</v>
      </c>
      <c r="V22" s="178"/>
    </row>
    <row r="23" spans="1:22" s="181" customFormat="1" ht="22" customHeight="1">
      <c r="A23" s="182" t="s">
        <v>2947</v>
      </c>
      <c r="B23" s="178" t="s">
        <v>2974</v>
      </c>
      <c r="C23" s="178" t="s">
        <v>2974</v>
      </c>
      <c r="D23" s="178" t="s">
        <v>2974</v>
      </c>
      <c r="E23" s="128" t="s">
        <v>132</v>
      </c>
      <c r="F23" s="174" t="s">
        <v>2946</v>
      </c>
      <c r="G23" s="128" t="str">
        <f>_xlfn.IFNA(IF(VLOOKUP($F23,'[3]3.框架内物料'!$A:$E,2,0)=0,"请勿填写",VLOOKUP($F23,'[3]3.框架内物料'!$A:$E,2,0)),"")</f>
        <v>M939882723582132226</v>
      </c>
      <c r="H23" s="202" t="str">
        <f>_xlfn.IFNA(VLOOKUP($F23,'[3]3.框架内物料'!$A:$E,4,0),"")</f>
        <v>服务费税费-项目税费-项目税费-机票、用车、用餐等第三方资源-增值税比例</v>
      </c>
      <c r="I23" s="128" t="str">
        <f>_xlfn.IFNA(VLOOKUP($F23,'[3]3.框架内物料'!$A:$E,5,0),"")</f>
        <v>项</v>
      </c>
      <c r="J23" s="189">
        <f>_xlfn.IFNA(VLOOKUP($F23,'[3]3.框架内物料'!$A:$F,6,0),"")</f>
        <v>0.06</v>
      </c>
      <c r="K23" s="189">
        <f>_xlfn.IFNA(VLOOKUP($F23,'[3]3.框架内物料'!$A:$F,6,0),"")</f>
        <v>0.06</v>
      </c>
      <c r="L23" s="67">
        <f>P22</f>
        <v>6360</v>
      </c>
      <c r="M23" s="67"/>
      <c r="N23" s="67">
        <v>1</v>
      </c>
      <c r="O23" s="67"/>
      <c r="P23" s="175">
        <f>IFERROR(N23*L23*J23,0)</f>
        <v>381.59999999999997</v>
      </c>
      <c r="Q23" s="175">
        <f t="shared" si="19"/>
        <v>0</v>
      </c>
      <c r="R23" s="183">
        <f t="shared" ref="R23" si="23">Q23-P23</f>
        <v>-381.59999999999997</v>
      </c>
      <c r="S23" s="177">
        <v>0.06</v>
      </c>
      <c r="T23" s="177">
        <v>0</v>
      </c>
      <c r="U23" s="180" t="s">
        <v>2969</v>
      </c>
      <c r="V23" s="178"/>
    </row>
    <row r="24" spans="1:22" s="75" customFormat="1" ht="18">
      <c r="A24" s="57"/>
      <c r="B24" s="61"/>
      <c r="C24" s="61"/>
      <c r="D24" s="61"/>
      <c r="E24" s="61"/>
      <c r="F24" s="58"/>
      <c r="G24" s="58"/>
      <c r="H24" s="58"/>
      <c r="I24" s="58"/>
      <c r="J24" s="190"/>
      <c r="K24" s="190"/>
      <c r="L24" s="58"/>
      <c r="M24" s="58"/>
      <c r="N24" s="58"/>
      <c r="O24" s="58"/>
      <c r="P24" s="254" t="s">
        <v>121</v>
      </c>
      <c r="Q24" s="255"/>
      <c r="R24" s="256"/>
      <c r="S24" s="165"/>
      <c r="T24" s="165"/>
      <c r="U24" s="60"/>
      <c r="V24" s="60" t="s">
        <v>170</v>
      </c>
    </row>
    <row r="25" spans="1:22" s="75" customFormat="1" ht="18">
      <c r="A25" s="54"/>
      <c r="B25" s="62"/>
      <c r="C25" s="62"/>
      <c r="D25" s="62"/>
      <c r="E25" s="62"/>
      <c r="F25" s="55"/>
      <c r="G25" s="55"/>
      <c r="H25" s="55"/>
      <c r="I25" s="55"/>
      <c r="J25" s="191"/>
      <c r="K25" s="191"/>
      <c r="L25" s="55"/>
      <c r="M25" s="55"/>
      <c r="N25" s="55"/>
      <c r="O25" s="55"/>
      <c r="P25" s="158">
        <f>SUM(P20:P23)</f>
        <v>19832.608800000002</v>
      </c>
      <c r="Q25" s="158">
        <f>SUM(Q20:Q23)</f>
        <v>0</v>
      </c>
      <c r="R25" s="158">
        <f>Q25-P25</f>
        <v>-19832.608800000002</v>
      </c>
      <c r="S25" s="166"/>
      <c r="T25" s="171"/>
      <c r="U25" s="55"/>
      <c r="V25" s="56"/>
    </row>
    <row r="26" spans="1:22" s="75" customFormat="1" ht="18">
      <c r="A26" s="59"/>
      <c r="B26" s="85"/>
      <c r="C26" s="85"/>
      <c r="D26" s="85"/>
      <c r="E26" s="85"/>
      <c r="F26" s="86"/>
      <c r="G26" s="85"/>
      <c r="H26" s="203"/>
      <c r="I26" s="85"/>
      <c r="J26" s="192"/>
      <c r="K26" s="193"/>
      <c r="L26" s="89"/>
      <c r="M26" s="89"/>
      <c r="N26" s="89"/>
      <c r="O26" s="89"/>
      <c r="P26" s="252" t="s">
        <v>169</v>
      </c>
      <c r="Q26" s="252"/>
      <c r="R26" s="253"/>
      <c r="S26" s="167"/>
      <c r="T26" s="167"/>
      <c r="U26" s="141"/>
      <c r="V26" s="141"/>
    </row>
    <row r="27" spans="1:22" ht="18">
      <c r="A27" s="90"/>
      <c r="B27" s="92"/>
      <c r="C27" s="92"/>
      <c r="D27" s="92"/>
      <c r="E27" s="92"/>
      <c r="F27" s="91"/>
      <c r="G27" s="91"/>
      <c r="H27" s="91"/>
      <c r="I27" s="91"/>
      <c r="J27" s="194"/>
      <c r="K27" s="194"/>
      <c r="L27" s="91"/>
      <c r="M27" s="91"/>
      <c r="N27" s="91"/>
      <c r="O27" s="91"/>
      <c r="P27" s="159">
        <f>SUM(P25,P19,P4)</f>
        <v>343804.08880000003</v>
      </c>
      <c r="Q27" s="159">
        <f>SUM(Q25,Q19,Q4)</f>
        <v>0</v>
      </c>
      <c r="R27" s="159">
        <f>Q27-P27</f>
        <v>-343804.08880000003</v>
      </c>
      <c r="S27" s="168"/>
      <c r="T27" s="172"/>
      <c r="U27" s="94"/>
      <c r="V27" s="95"/>
    </row>
    <row r="28" spans="1:22" s="181" customFormat="1" ht="74.5" customHeight="1">
      <c r="A28" s="173" t="s">
        <v>126</v>
      </c>
      <c r="B28" s="184"/>
      <c r="C28" s="184"/>
      <c r="D28" s="184"/>
      <c r="E28" s="173" t="s">
        <v>126</v>
      </c>
      <c r="F28" s="184"/>
      <c r="G28" s="184"/>
      <c r="H28" s="185" t="s">
        <v>127</v>
      </c>
      <c r="I28" s="128" t="s">
        <v>15</v>
      </c>
      <c r="J28" s="199" t="s">
        <v>2972</v>
      </c>
      <c r="K28" s="199" t="s">
        <v>2972</v>
      </c>
      <c r="L28" s="186">
        <v>1</v>
      </c>
      <c r="M28" s="186">
        <v>1</v>
      </c>
      <c r="N28" s="186">
        <v>1</v>
      </c>
      <c r="O28" s="186">
        <v>1</v>
      </c>
      <c r="P28" s="175">
        <f>J28*L28*N28</f>
        <v>0</v>
      </c>
      <c r="Q28" s="176">
        <f>K28*M28*O28</f>
        <v>0</v>
      </c>
      <c r="R28" s="176">
        <f>Q28-P28</f>
        <v>0</v>
      </c>
      <c r="S28" s="177">
        <v>0.06</v>
      </c>
      <c r="T28" s="177">
        <v>0</v>
      </c>
      <c r="U28" s="180"/>
      <c r="V28" s="180"/>
    </row>
    <row r="29" spans="1:22" s="75" customFormat="1" ht="18">
      <c r="A29" s="59"/>
      <c r="B29" s="85"/>
      <c r="C29" s="85"/>
      <c r="D29" s="85"/>
      <c r="E29" s="85"/>
      <c r="F29" s="86"/>
      <c r="G29" s="85"/>
      <c r="H29" s="203"/>
      <c r="I29" s="85"/>
      <c r="J29" s="192"/>
      <c r="K29" s="193"/>
      <c r="L29" s="89"/>
      <c r="M29" s="89"/>
      <c r="N29" s="89"/>
      <c r="O29" s="89"/>
      <c r="P29" s="252" t="s">
        <v>133</v>
      </c>
      <c r="Q29" s="252"/>
      <c r="R29" s="253"/>
      <c r="S29" s="167"/>
      <c r="T29" s="167"/>
      <c r="U29" s="141"/>
      <c r="V29" s="141"/>
    </row>
    <row r="30" spans="1:22" ht="18">
      <c r="A30" s="90"/>
      <c r="B30" s="92"/>
      <c r="C30" s="92"/>
      <c r="D30" s="92"/>
      <c r="E30" s="92"/>
      <c r="F30" s="91"/>
      <c r="G30" s="91"/>
      <c r="H30" s="91"/>
      <c r="I30" s="91"/>
      <c r="J30" s="194"/>
      <c r="K30" s="194"/>
      <c r="L30" s="91"/>
      <c r="M30" s="91"/>
      <c r="N30" s="91"/>
      <c r="O30" s="91"/>
      <c r="P30" s="159">
        <f>SUM(P27,P28)</f>
        <v>343804.08880000003</v>
      </c>
      <c r="Q30" s="159">
        <f>SUM(Q27,Q28)</f>
        <v>0</v>
      </c>
      <c r="R30" s="159">
        <f>Q30-P30</f>
        <v>-343804.08880000003</v>
      </c>
      <c r="S30" s="168"/>
      <c r="T30" s="172"/>
      <c r="U30" s="94"/>
      <c r="V30" s="95"/>
    </row>
    <row r="31" spans="1:22" ht="54" customHeight="1">
      <c r="A31" s="99"/>
      <c r="C31" s="100"/>
      <c r="D31" s="100"/>
      <c r="E31" s="100"/>
      <c r="F31" s="99"/>
      <c r="G31" s="99"/>
      <c r="H31" s="99"/>
      <c r="I31" s="99"/>
      <c r="J31" s="195"/>
      <c r="K31" s="232"/>
      <c r="L31" s="232"/>
      <c r="M31" s="232"/>
      <c r="N31" s="232"/>
      <c r="P31" s="160">
        <f>SUMIF(E1:E27,"框架内",P1:P27)/(P30-P28)</f>
        <v>8.8517297470837988E-2</v>
      </c>
      <c r="Q31" s="160" t="e">
        <f>SUMIF(E1:E27,"框架内",Q1:Q27)/(Q30-Q28)</f>
        <v>#DIV/0!</v>
      </c>
      <c r="R31" s="161" t="s">
        <v>100</v>
      </c>
      <c r="S31" s="169"/>
      <c r="T31" s="169"/>
    </row>
    <row r="32" spans="1:22" ht="54" customHeight="1">
      <c r="A32" s="99"/>
      <c r="C32" s="100"/>
      <c r="D32" s="100"/>
      <c r="E32" s="100"/>
      <c r="F32" s="99"/>
      <c r="G32" s="99"/>
      <c r="H32" s="99"/>
      <c r="I32" s="99"/>
      <c r="J32" s="195"/>
      <c r="K32" s="232"/>
      <c r="L32" s="232"/>
      <c r="M32" s="232"/>
      <c r="N32" s="232"/>
      <c r="P32" s="160">
        <f ca="1">SUMIF(E1:E28,"框架外",P1:P27)/(P30-P28)</f>
        <v>0</v>
      </c>
      <c r="Q32" s="160" t="e">
        <f ca="1">SUMIF(E1:E28,"框架外",Q1:Q27)/(Q30-Q28)</f>
        <v>#DIV/0!</v>
      </c>
      <c r="R32" s="161" t="s">
        <v>99</v>
      </c>
      <c r="S32" s="169"/>
      <c r="T32" s="169"/>
    </row>
    <row r="33" spans="1:20" ht="54" customHeight="1">
      <c r="A33" s="99"/>
      <c r="C33" s="100"/>
      <c r="D33" s="100"/>
      <c r="E33" s="100"/>
      <c r="F33" s="99"/>
      <c r="G33" s="99"/>
      <c r="H33" s="99"/>
      <c r="I33" s="99"/>
      <c r="J33" s="195"/>
      <c r="P33" s="160">
        <f ca="1">SUMIF(E1:E28,"据实结算",P1:P27)/(P30-P28)</f>
        <v>0.91148270252916208</v>
      </c>
      <c r="Q33" s="160" t="e">
        <f ca="1">SUMIF(E1:E28,"据实结算",Q1:Q27)/(Q30-Q28)</f>
        <v>#DIV/0!</v>
      </c>
      <c r="R33" s="161" t="s">
        <v>98</v>
      </c>
      <c r="S33" s="169"/>
      <c r="T33" s="169"/>
    </row>
    <row r="34" spans="1:20">
      <c r="K34" s="198"/>
      <c r="L34" s="104"/>
      <c r="M34" s="104"/>
      <c r="N34" s="104"/>
    </row>
  </sheetData>
  <sheetProtection formatCells="0" formatColumns="0" formatRows="0" insertRows="0" insertHyperlinks="0" deleteRows="0" autoFilter="0"/>
  <mergeCells count="7">
    <mergeCell ref="K31:N31"/>
    <mergeCell ref="K32:N32"/>
    <mergeCell ref="P29:R29"/>
    <mergeCell ref="P3:R3"/>
    <mergeCell ref="P26:R26"/>
    <mergeCell ref="P18:R18"/>
    <mergeCell ref="P24:R24"/>
  </mergeCells>
  <phoneticPr fontId="8" type="noConversion"/>
  <conditionalFormatting sqref="A2:A19">
    <cfRule type="containsText" dxfId="4" priority="1" operator="containsText" text="填写">
      <formula>NOT(ISERROR(SEARCH("填写",A2)))</formula>
    </cfRule>
  </conditionalFormatting>
  <conditionalFormatting sqref="A20:A23">
    <cfRule type="containsText" dxfId="3" priority="9" operator="containsText" text="填写">
      <formula>NOT(ISERROR(SEARCH("填写",A20)))</formula>
    </cfRule>
  </conditionalFormatting>
  <conditionalFormatting sqref="A24:A26">
    <cfRule type="containsText" dxfId="2" priority="19" operator="containsText" text="填写">
      <formula>NOT(ISERROR(SEARCH("填写",A24)))</formula>
    </cfRule>
  </conditionalFormatting>
  <conditionalFormatting sqref="A28:A29">
    <cfRule type="containsText" dxfId="1" priority="20" operator="containsText" text="填写">
      <formula>NOT(ISERROR(SEARCH("填写",A28)))</formula>
    </cfRule>
  </conditionalFormatting>
  <conditionalFormatting sqref="E28">
    <cfRule type="containsText" dxfId="0" priority="21" operator="containsText" text="填写">
      <formula>NOT(ISERROR(SEARCH("填写",E28)))</formula>
    </cfRule>
  </conditionalFormatting>
  <dataValidations count="7">
    <dataValidation type="list" allowBlank="1" showInputMessage="1" showErrorMessage="1" sqref="H30" xr:uid="{00000000-0002-0000-0100-000000000000}">
      <formula1>"是,否"</formula1>
    </dataValidation>
    <dataValidation type="list" allowBlank="1" showInputMessage="1" showErrorMessage="1" sqref="K30" xr:uid="{C24F6F68-857E-5647-839A-4F75562B89C0}">
      <formula1>"0%,1%,3%,6%,13%"</formula1>
    </dataValidation>
    <dataValidation type="list" allowBlank="1" showInputMessage="1" showErrorMessage="1" sqref="D30" xr:uid="{9D1B43E1-175E-4C49-8176-43558324F529}">
      <formula1>"CNY, USD, JPY , HKD"</formula1>
    </dataValidation>
    <dataValidation type="list" allowBlank="1" showInputMessage="1" showErrorMessage="1" sqref="S28 S20:S23 S2 S5:S17" xr:uid="{D7CC39CF-95DC-A64C-A7F7-4CBF33920DCC}">
      <formula1>"0%,1%,3%,6%,9%"</formula1>
    </dataValidation>
    <dataValidation type="list" allowBlank="1" showInputMessage="1" showErrorMessage="1" sqref="A28 E2:E1048576" xr:uid="{E31F6826-CA0D-4785-A20D-8ABED6E0F88E}">
      <formula1>"框架内,框架外,据实结算"</formula1>
    </dataValidation>
    <dataValidation type="list" allowBlank="1" showInputMessage="1" showErrorMessage="1" sqref="A29:A1048576 A2:A27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F29 F26 F20:F23 F5:F9 F13:F17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5" activePane="bottomLeft" state="frozen"/>
      <selection activeCell="C23" sqref="C23:D23"/>
      <selection pane="bottomLeft" activeCell="A533" sqref="A533:XFD533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SUMIF('[4]2.报价结算清单'!$F$2:$F$578,$A2,'[4]2.报价结算清单'!$L$2:$L$578)</f>
        <v>#VALUE!</v>
      </c>
      <c r="H2" s="17" t="e">
        <f>SUMIF('[4]2.报价结算清单'!$F$2:$F$578,$A2,'[4]2.报价结算清单'!$N$2:$N$578)</f>
        <v>#VALUE!</v>
      </c>
      <c r="I2" s="20" t="e">
        <f>SUMIF('[4]2.报价结算清单'!$F$2:$F$578,A2,'[4]2.报价结算清单'!$P$2:$P$578)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SUMIF('[4]2.报价结算清单'!$F$2:$F$578,$A3,'[4]2.报价结算清单'!$L$2:$L$578)</f>
        <v>#VALUE!</v>
      </c>
      <c r="H3" s="17" t="e">
        <f>SUMIF('[4]2.报价结算清单'!$F$2:$F$578,$A3,'[4]2.报价结算清单'!$N$2:$N$578)</f>
        <v>#VALUE!</v>
      </c>
      <c r="I3" s="20" t="e">
        <f>SUMIF('[4]2.报价结算清单'!$F$2:$F$578,A3,'[4]2.报价结算清单'!$P$2:$P$578)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SUMIF('[4]2.报价结算清单'!$F$2:$F$578,$A4,'[4]2.报价结算清单'!$L$2:$L$578)</f>
        <v>#VALUE!</v>
      </c>
      <c r="H4" s="17" t="e">
        <f>SUMIF('[4]2.报价结算清单'!$F$2:$F$578,$A4,'[4]2.报价结算清单'!$N$2:$N$578)</f>
        <v>#VALUE!</v>
      </c>
      <c r="I4" s="20" t="e">
        <f>SUMIF('[4]2.报价结算清单'!$F$2:$F$578,A4,'[4]2.报价结算清单'!$P$2:$P$578)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SUMIF('[4]2.报价结算清单'!$F$2:$F$578,$A5,'[4]2.报价结算清单'!$L$2:$L$578)</f>
        <v>#VALUE!</v>
      </c>
      <c r="H5" s="17" t="e">
        <f>SUMIF('[4]2.报价结算清单'!$F$2:$F$578,$A5,'[4]2.报价结算清单'!$N$2:$N$578)</f>
        <v>#VALUE!</v>
      </c>
      <c r="I5" s="20" t="e">
        <f>SUMIF('[4]2.报价结算清单'!$F$2:$F$578,A5,'[4]2.报价结算清单'!$P$2:$P$578)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SUMIF('[4]2.报价结算清单'!$F$2:$F$578,$A6,'[4]2.报价结算清单'!$L$2:$L$578)</f>
        <v>#VALUE!</v>
      </c>
      <c r="H6" s="17" t="e">
        <f>SUMIF('[4]2.报价结算清单'!$F$2:$F$578,$A6,'[4]2.报价结算清单'!$N$2:$N$578)</f>
        <v>#VALUE!</v>
      </c>
      <c r="I6" s="20" t="e">
        <f>SUMIF('[4]2.报价结算清单'!$F$2:$F$578,A6,'[4]2.报价结算清单'!$P$2:$P$578)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SUMIF('[4]2.报价结算清单'!$F$2:$F$578,$A7,'[4]2.报价结算清单'!$L$2:$L$578)</f>
        <v>#VALUE!</v>
      </c>
      <c r="H7" s="17" t="e">
        <f>SUMIF('[4]2.报价结算清单'!$F$2:$F$578,$A7,'[4]2.报价结算清单'!$N$2:$N$578)</f>
        <v>#VALUE!</v>
      </c>
      <c r="I7" s="20" t="e">
        <f>SUMIF('[4]2.报价结算清单'!$F$2:$F$578,A7,'[4]2.报价结算清单'!$P$2:$P$578)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SUMIF('[4]2.报价结算清单'!$F$2:$F$578,$A8,'[4]2.报价结算清单'!$L$2:$L$578)</f>
        <v>#VALUE!</v>
      </c>
      <c r="H8" s="17" t="e">
        <f>SUMIF('[4]2.报价结算清单'!$F$2:$F$578,$A8,'[4]2.报价结算清单'!$N$2:$N$578)</f>
        <v>#VALUE!</v>
      </c>
      <c r="I8" s="20" t="e">
        <f>SUMIF('[4]2.报价结算清单'!$F$2:$F$578,A8,'[4]2.报价结算清单'!$P$2:$P$578)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SUMIF('[4]2.报价结算清单'!$F$2:$F$578,$A9,'[4]2.报价结算清单'!$L$2:$L$578)</f>
        <v>#VALUE!</v>
      </c>
      <c r="H9" s="17" t="e">
        <f>SUMIF('[4]2.报价结算清单'!$F$2:$F$578,$A9,'[4]2.报价结算清单'!$N$2:$N$578)</f>
        <v>#VALUE!</v>
      </c>
      <c r="I9" s="20" t="e">
        <f>SUMIF('[4]2.报价结算清单'!$F$2:$F$578,A9,'[4]2.报价结算清单'!$P$2:$P$578)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SUMIF('[4]2.报价结算清单'!$F$2:$F$578,$A10,'[4]2.报价结算清单'!$L$2:$L$578)</f>
        <v>#VALUE!</v>
      </c>
      <c r="H10" s="17" t="e">
        <f>SUMIF('[4]2.报价结算清单'!$F$2:$F$578,$A10,'[4]2.报价结算清单'!$N$2:$N$578)</f>
        <v>#VALUE!</v>
      </c>
      <c r="I10" s="20" t="e">
        <f>SUMIF('[4]2.报价结算清单'!$F$2:$F$578,A10,'[4]2.报价结算清单'!$P$2:$P$578)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SUMIF('[4]2.报价结算清单'!$F$2:$F$578,$A11,'[4]2.报价结算清单'!$L$2:$L$578)</f>
        <v>#VALUE!</v>
      </c>
      <c r="H11" s="17" t="e">
        <f>SUMIF('[4]2.报价结算清单'!$F$2:$F$578,$A11,'[4]2.报价结算清单'!$N$2:$N$578)</f>
        <v>#VALUE!</v>
      </c>
      <c r="I11" s="20" t="e">
        <f>SUMIF('[4]2.报价结算清单'!$F$2:$F$578,A11,'[4]2.报价结算清单'!$P$2:$P$578)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SUMIF('[4]2.报价结算清单'!$F$2:$F$578,$A12,'[4]2.报价结算清单'!$L$2:$L$578)</f>
        <v>#VALUE!</v>
      </c>
      <c r="H12" s="17" t="e">
        <f>SUMIF('[4]2.报价结算清单'!$F$2:$F$578,$A12,'[4]2.报价结算清单'!$N$2:$N$578)</f>
        <v>#VALUE!</v>
      </c>
      <c r="I12" s="20" t="e">
        <f>SUMIF('[4]2.报价结算清单'!$F$2:$F$578,A12,'[4]2.报价结算清单'!$P$2:$P$578)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SUMIF('[4]2.报价结算清单'!$F$2:$F$578,$A13,'[4]2.报价结算清单'!$L$2:$L$578)</f>
        <v>#VALUE!</v>
      </c>
      <c r="H13" s="17" t="e">
        <f>SUMIF('[4]2.报价结算清单'!$F$2:$F$578,$A13,'[4]2.报价结算清单'!$N$2:$N$578)</f>
        <v>#VALUE!</v>
      </c>
      <c r="I13" s="20" t="e">
        <f>SUMIF('[4]2.报价结算清单'!$F$2:$F$578,A13,'[4]2.报价结算清单'!$P$2:$P$578)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SUMIF('[4]2.报价结算清单'!$F$2:$F$578,$A14,'[4]2.报价结算清单'!$L$2:$L$578)</f>
        <v>#VALUE!</v>
      </c>
      <c r="H14" s="17" t="e">
        <f>SUMIF('[4]2.报价结算清单'!$F$2:$F$578,$A14,'[4]2.报价结算清单'!$N$2:$N$578)</f>
        <v>#VALUE!</v>
      </c>
      <c r="I14" s="20" t="e">
        <f>SUMIF('[4]2.报价结算清单'!$F$2:$F$578,A14,'[4]2.报价结算清单'!$P$2:$P$578)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SUMIF('[4]2.报价结算清单'!$F$2:$F$578,$A15,'[4]2.报价结算清单'!$L$2:$L$578)</f>
        <v>#VALUE!</v>
      </c>
      <c r="H15" s="17" t="e">
        <f>SUMIF('[4]2.报价结算清单'!$F$2:$F$578,$A15,'[4]2.报价结算清单'!$N$2:$N$578)</f>
        <v>#VALUE!</v>
      </c>
      <c r="I15" s="20" t="e">
        <f>SUMIF('[4]2.报价结算清单'!$F$2:$F$578,A15,'[4]2.报价结算清单'!$P$2:$P$578)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SUMIF('[4]2.报价结算清单'!$F$2:$F$578,$A16,'[4]2.报价结算清单'!$L$2:$L$578)</f>
        <v>#VALUE!</v>
      </c>
      <c r="H16" s="17" t="e">
        <f>SUMIF('[4]2.报价结算清单'!$F$2:$F$578,$A16,'[4]2.报价结算清单'!$N$2:$N$578)</f>
        <v>#VALUE!</v>
      </c>
      <c r="I16" s="20" t="e">
        <f>SUMIF('[4]2.报价结算清单'!$F$2:$F$578,A16,'[4]2.报价结算清单'!$P$2:$P$578)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SUMIF('[4]2.报价结算清单'!$F$2:$F$578,$A17,'[4]2.报价结算清单'!$L$2:$L$578)</f>
        <v>#VALUE!</v>
      </c>
      <c r="H17" s="17" t="e">
        <f>SUMIF('[4]2.报价结算清单'!$F$2:$F$578,$A17,'[4]2.报价结算清单'!$N$2:$N$578)</f>
        <v>#VALUE!</v>
      </c>
      <c r="I17" s="20" t="e">
        <f>SUMIF('[4]2.报价结算清单'!$F$2:$F$578,A17,'[4]2.报价结算清单'!$P$2:$P$578)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SUMIF('[4]2.报价结算清单'!$F$2:$F$578,$A18,'[4]2.报价结算清单'!$L$2:$L$578)</f>
        <v>#VALUE!</v>
      </c>
      <c r="H18" s="17" t="e">
        <f>SUMIF('[4]2.报价结算清单'!$F$2:$F$578,$A18,'[4]2.报价结算清单'!$N$2:$N$578)</f>
        <v>#VALUE!</v>
      </c>
      <c r="I18" s="20" t="e">
        <f>SUMIF('[4]2.报价结算清单'!$F$2:$F$578,A18,'[4]2.报价结算清单'!$P$2:$P$578)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SUMIF('[4]2.报价结算清单'!$F$2:$F$578,$A19,'[4]2.报价结算清单'!$L$2:$L$578)</f>
        <v>#VALUE!</v>
      </c>
      <c r="H19" s="17" t="e">
        <f>SUMIF('[4]2.报价结算清单'!$F$2:$F$578,$A19,'[4]2.报价结算清单'!$N$2:$N$578)</f>
        <v>#VALUE!</v>
      </c>
      <c r="I19" s="20" t="e">
        <f>SUMIF('[4]2.报价结算清单'!$F$2:$F$578,A19,'[4]2.报价结算清单'!$P$2:$P$578)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SUMIF('[4]2.报价结算清单'!$F$2:$F$578,$A20,'[4]2.报价结算清单'!$L$2:$L$578)</f>
        <v>#VALUE!</v>
      </c>
      <c r="H20" s="17" t="e">
        <f>SUMIF('[4]2.报价结算清单'!$F$2:$F$578,$A20,'[4]2.报价结算清单'!$N$2:$N$578)</f>
        <v>#VALUE!</v>
      </c>
      <c r="I20" s="20" t="e">
        <f>SUMIF('[4]2.报价结算清单'!$F$2:$F$578,A20,'[4]2.报价结算清单'!$P$2:$P$578)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SUMIF('[4]2.报价结算清单'!$F$2:$F$578,$A21,'[4]2.报价结算清单'!$L$2:$L$578)</f>
        <v>#VALUE!</v>
      </c>
      <c r="H21" s="17" t="e">
        <f>SUMIF('[4]2.报价结算清单'!$F$2:$F$578,$A21,'[4]2.报价结算清单'!$N$2:$N$578)</f>
        <v>#VALUE!</v>
      </c>
      <c r="I21" s="20" t="e">
        <f>SUMIF('[4]2.报价结算清单'!$F$2:$F$578,A21,'[4]2.报价结算清单'!$P$2:$P$578)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SUMIF('[4]2.报价结算清单'!$F$2:$F$578,$A22,'[4]2.报价结算清单'!$L$2:$L$578)</f>
        <v>#VALUE!</v>
      </c>
      <c r="H22" s="17" t="e">
        <f>SUMIF('[4]2.报价结算清单'!$F$2:$F$578,$A22,'[4]2.报价结算清单'!$N$2:$N$578)</f>
        <v>#VALUE!</v>
      </c>
      <c r="I22" s="20" t="e">
        <f>SUMIF('[4]2.报价结算清单'!$F$2:$F$578,A22,'[4]2.报价结算清单'!$P$2:$P$578)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SUMIF('[4]2.报价结算清单'!$F$2:$F$578,$A23,'[4]2.报价结算清单'!$L$2:$L$578)</f>
        <v>#VALUE!</v>
      </c>
      <c r="H23" s="17" t="e">
        <f>SUMIF('[4]2.报价结算清单'!$F$2:$F$578,$A23,'[4]2.报价结算清单'!$N$2:$N$578)</f>
        <v>#VALUE!</v>
      </c>
      <c r="I23" s="20" t="e">
        <f>SUMIF('[4]2.报价结算清单'!$F$2:$F$578,A23,'[4]2.报价结算清单'!$P$2:$P$578)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SUMIF('[4]2.报价结算清单'!$F$2:$F$578,$A24,'[4]2.报价结算清单'!$L$2:$L$578)</f>
        <v>#VALUE!</v>
      </c>
      <c r="H24" s="17" t="e">
        <f>SUMIF('[4]2.报价结算清单'!$F$2:$F$578,$A24,'[4]2.报价结算清单'!$N$2:$N$578)</f>
        <v>#VALUE!</v>
      </c>
      <c r="I24" s="20" t="e">
        <f>SUMIF('[4]2.报价结算清单'!$F$2:$F$578,A24,'[4]2.报价结算清单'!$P$2:$P$578)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SUMIF('[4]2.报价结算清单'!$F$2:$F$578,$A25,'[4]2.报价结算清单'!$L$2:$L$578)</f>
        <v>#VALUE!</v>
      </c>
      <c r="H25" s="17" t="e">
        <f>SUMIF('[4]2.报价结算清单'!$F$2:$F$578,$A25,'[4]2.报价结算清单'!$N$2:$N$578)</f>
        <v>#VALUE!</v>
      </c>
      <c r="I25" s="20" t="e">
        <f>SUMIF('[4]2.报价结算清单'!$F$2:$F$578,A25,'[4]2.报价结算清单'!$P$2:$P$578)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SUMIF('[4]2.报价结算清单'!$F$2:$F$578,$A26,'[4]2.报价结算清单'!$L$2:$L$578)</f>
        <v>#VALUE!</v>
      </c>
      <c r="H26" s="17" t="e">
        <f>SUMIF('[4]2.报价结算清单'!$F$2:$F$578,$A26,'[4]2.报价结算清单'!$N$2:$N$578)</f>
        <v>#VALUE!</v>
      </c>
      <c r="I26" s="20" t="e">
        <f>SUMIF('[4]2.报价结算清单'!$F$2:$F$578,A26,'[4]2.报价结算清单'!$P$2:$P$578)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SUMIF('[4]2.报价结算清单'!$F$2:$F$578,$A27,'[4]2.报价结算清单'!$L$2:$L$578)</f>
        <v>#VALUE!</v>
      </c>
      <c r="H27" s="17" t="e">
        <f>SUMIF('[4]2.报价结算清单'!$F$2:$F$578,$A27,'[4]2.报价结算清单'!$N$2:$N$578)</f>
        <v>#VALUE!</v>
      </c>
      <c r="I27" s="20" t="e">
        <f>SUMIF('[4]2.报价结算清单'!$F$2:$F$578,A27,'[4]2.报价结算清单'!$P$2:$P$578)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SUMIF('[4]2.报价结算清单'!$F$2:$F$578,$A28,'[4]2.报价结算清单'!$L$2:$L$578)</f>
        <v>#VALUE!</v>
      </c>
      <c r="H28" s="17" t="e">
        <f>SUMIF('[4]2.报价结算清单'!$F$2:$F$578,$A28,'[4]2.报价结算清单'!$N$2:$N$578)</f>
        <v>#VALUE!</v>
      </c>
      <c r="I28" s="20" t="e">
        <f>SUMIF('[4]2.报价结算清单'!$F$2:$F$578,A28,'[4]2.报价结算清单'!$P$2:$P$578)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SUMIF('[4]2.报价结算清单'!$F$2:$F$578,$A29,'[4]2.报价结算清单'!$L$2:$L$578)</f>
        <v>#VALUE!</v>
      </c>
      <c r="H29" s="17" t="e">
        <f>SUMIF('[4]2.报价结算清单'!$F$2:$F$578,$A29,'[4]2.报价结算清单'!$N$2:$N$578)</f>
        <v>#VALUE!</v>
      </c>
      <c r="I29" s="20" t="e">
        <f>SUMIF('[4]2.报价结算清单'!$F$2:$F$578,A29,'[4]2.报价结算清单'!$P$2:$P$578)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SUMIF('[4]2.报价结算清单'!$F$2:$F$578,$A30,'[4]2.报价结算清单'!$L$2:$L$578)</f>
        <v>#VALUE!</v>
      </c>
      <c r="H30" s="17" t="e">
        <f>SUMIF('[4]2.报价结算清单'!$F$2:$F$578,$A30,'[4]2.报价结算清单'!$N$2:$N$578)</f>
        <v>#VALUE!</v>
      </c>
      <c r="I30" s="20" t="e">
        <f>SUMIF('[4]2.报价结算清单'!$F$2:$F$578,A30,'[4]2.报价结算清单'!$P$2:$P$578)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SUMIF('[4]2.报价结算清单'!$F$2:$F$578,$A31,'[4]2.报价结算清单'!$L$2:$L$578)</f>
        <v>#VALUE!</v>
      </c>
      <c r="H31" s="17" t="e">
        <f>SUMIF('[4]2.报价结算清单'!$F$2:$F$578,$A31,'[4]2.报价结算清单'!$N$2:$N$578)</f>
        <v>#VALUE!</v>
      </c>
      <c r="I31" s="20" t="e">
        <f>SUMIF('[4]2.报价结算清单'!$F$2:$F$578,A31,'[4]2.报价结算清单'!$P$2:$P$578)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SUMIF('[4]2.报价结算清单'!$F$2:$F$578,$A32,'[4]2.报价结算清单'!$L$2:$L$578)</f>
        <v>#VALUE!</v>
      </c>
      <c r="H32" s="17" t="e">
        <f>SUMIF('[4]2.报价结算清单'!$F$2:$F$578,$A32,'[4]2.报价结算清单'!$N$2:$N$578)</f>
        <v>#VALUE!</v>
      </c>
      <c r="I32" s="20" t="e">
        <f>SUMIF('[4]2.报价结算清单'!$F$2:$F$578,A32,'[4]2.报价结算清单'!$P$2:$P$578)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SUMIF('[4]2.报价结算清单'!$F$2:$F$578,$A33,'[4]2.报价结算清单'!$L$2:$L$578)</f>
        <v>#VALUE!</v>
      </c>
      <c r="H33" s="17" t="e">
        <f>SUMIF('[4]2.报价结算清单'!$F$2:$F$578,$A33,'[4]2.报价结算清单'!$N$2:$N$578)</f>
        <v>#VALUE!</v>
      </c>
      <c r="I33" s="20" t="e">
        <f>SUMIF('[4]2.报价结算清单'!$F$2:$F$578,A33,'[4]2.报价结算清单'!$P$2:$P$578)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SUMIF('[4]2.报价结算清单'!$F$2:$F$578,$A34,'[4]2.报价结算清单'!$L$2:$L$578)</f>
        <v>#VALUE!</v>
      </c>
      <c r="H34" s="17" t="e">
        <f>SUMIF('[4]2.报价结算清单'!$F$2:$F$578,$A34,'[4]2.报价结算清单'!$N$2:$N$578)</f>
        <v>#VALUE!</v>
      </c>
      <c r="I34" s="20" t="e">
        <f>SUMIF('[4]2.报价结算清单'!$F$2:$F$578,A34,'[4]2.报价结算清单'!$P$2:$P$578)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SUMIF('[4]2.报价结算清单'!$F$2:$F$578,$A35,'[4]2.报价结算清单'!$L$2:$L$578)</f>
        <v>#VALUE!</v>
      </c>
      <c r="H35" s="17" t="e">
        <f>SUMIF('[4]2.报价结算清单'!$F$2:$F$578,$A35,'[4]2.报价结算清单'!$N$2:$N$578)</f>
        <v>#VALUE!</v>
      </c>
      <c r="I35" s="20" t="e">
        <f>SUMIF('[4]2.报价结算清单'!$F$2:$F$578,A35,'[4]2.报价结算清单'!$P$2:$P$578)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SUMIF('[4]2.报价结算清单'!$F$2:$F$578,$A36,'[4]2.报价结算清单'!$L$2:$L$578)</f>
        <v>#VALUE!</v>
      </c>
      <c r="H36" s="17" t="e">
        <f>SUMIF('[4]2.报价结算清单'!$F$2:$F$578,$A36,'[4]2.报价结算清单'!$N$2:$N$578)</f>
        <v>#VALUE!</v>
      </c>
      <c r="I36" s="20" t="e">
        <f>SUMIF('[4]2.报价结算清单'!$F$2:$F$578,A36,'[4]2.报价结算清单'!$P$2:$P$578)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SUMIF('[4]2.报价结算清单'!$F$2:$F$578,$A37,'[4]2.报价结算清单'!$L$2:$L$578)</f>
        <v>#VALUE!</v>
      </c>
      <c r="H37" s="17" t="e">
        <f>SUMIF('[4]2.报价结算清单'!$F$2:$F$578,$A37,'[4]2.报价结算清单'!$N$2:$N$578)</f>
        <v>#VALUE!</v>
      </c>
      <c r="I37" s="20" t="e">
        <f>SUMIF('[4]2.报价结算清单'!$F$2:$F$578,A37,'[4]2.报价结算清单'!$P$2:$P$578)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SUMIF('[4]2.报价结算清单'!$F$2:$F$578,$A38,'[4]2.报价结算清单'!$L$2:$L$578)</f>
        <v>#VALUE!</v>
      </c>
      <c r="H38" s="17" t="e">
        <f>SUMIF('[4]2.报价结算清单'!$F$2:$F$578,$A38,'[4]2.报价结算清单'!$N$2:$N$578)</f>
        <v>#VALUE!</v>
      </c>
      <c r="I38" s="20" t="e">
        <f>SUMIF('[4]2.报价结算清单'!$F$2:$F$578,A38,'[4]2.报价结算清单'!$P$2:$P$578)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SUMIF('[4]2.报价结算清单'!$F$2:$F$578,$A39,'[4]2.报价结算清单'!$L$2:$L$578)</f>
        <v>#VALUE!</v>
      </c>
      <c r="H39" s="17" t="e">
        <f>SUMIF('[4]2.报价结算清单'!$F$2:$F$578,$A39,'[4]2.报价结算清单'!$N$2:$N$578)</f>
        <v>#VALUE!</v>
      </c>
      <c r="I39" s="20" t="e">
        <f>SUMIF('[4]2.报价结算清单'!$F$2:$F$578,A39,'[4]2.报价结算清单'!$P$2:$P$578)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SUMIF('[4]2.报价结算清单'!$F$2:$F$578,$A40,'[4]2.报价结算清单'!$L$2:$L$578)</f>
        <v>#VALUE!</v>
      </c>
      <c r="H40" s="17" t="e">
        <f>SUMIF('[4]2.报价结算清单'!$F$2:$F$578,$A40,'[4]2.报价结算清单'!$N$2:$N$578)</f>
        <v>#VALUE!</v>
      </c>
      <c r="I40" s="20" t="e">
        <f>SUMIF('[4]2.报价结算清单'!$F$2:$F$578,A40,'[4]2.报价结算清单'!$P$2:$P$578)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SUMIF('[4]2.报价结算清单'!$F$2:$F$578,$A41,'[4]2.报价结算清单'!$L$2:$L$578)</f>
        <v>#VALUE!</v>
      </c>
      <c r="H41" s="17" t="e">
        <f>SUMIF('[4]2.报价结算清单'!$F$2:$F$578,$A41,'[4]2.报价结算清单'!$N$2:$N$578)</f>
        <v>#VALUE!</v>
      </c>
      <c r="I41" s="20" t="e">
        <f>SUMIF('[4]2.报价结算清单'!$F$2:$F$578,A41,'[4]2.报价结算清单'!$P$2:$P$578)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SUMIF('[4]2.报价结算清单'!$F$2:$F$578,$A42,'[4]2.报价结算清单'!$L$2:$L$578)</f>
        <v>#VALUE!</v>
      </c>
      <c r="H42" s="17" t="e">
        <f>SUMIF('[4]2.报价结算清单'!$F$2:$F$578,$A42,'[4]2.报价结算清单'!$N$2:$N$578)</f>
        <v>#VALUE!</v>
      </c>
      <c r="I42" s="20" t="e">
        <f>SUMIF('[4]2.报价结算清单'!$F$2:$F$578,A42,'[4]2.报价结算清单'!$P$2:$P$578)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SUMIF('[4]2.报价结算清单'!$F$2:$F$578,$A43,'[4]2.报价结算清单'!$L$2:$L$578)</f>
        <v>#VALUE!</v>
      </c>
      <c r="H43" s="17" t="e">
        <f>SUMIF('[4]2.报价结算清单'!$F$2:$F$578,$A43,'[4]2.报价结算清单'!$N$2:$N$578)</f>
        <v>#VALUE!</v>
      </c>
      <c r="I43" s="20" t="e">
        <f>SUMIF('[4]2.报价结算清单'!$F$2:$F$578,A43,'[4]2.报价结算清单'!$P$2:$P$578)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SUMIF('[4]2.报价结算清单'!$F$2:$F$578,$A44,'[4]2.报价结算清单'!$L$2:$L$578)</f>
        <v>#VALUE!</v>
      </c>
      <c r="H44" s="17" t="e">
        <f>SUMIF('[4]2.报价结算清单'!$F$2:$F$578,$A44,'[4]2.报价结算清单'!$N$2:$N$578)</f>
        <v>#VALUE!</v>
      </c>
      <c r="I44" s="20" t="e">
        <f>SUMIF('[4]2.报价结算清单'!$F$2:$F$578,A44,'[4]2.报价结算清单'!$P$2:$P$578)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SUMIF('[4]2.报价结算清单'!$F$2:$F$578,$A45,'[4]2.报价结算清单'!$L$2:$L$578)</f>
        <v>#VALUE!</v>
      </c>
      <c r="H45" s="17" t="e">
        <f>SUMIF('[4]2.报价结算清单'!$F$2:$F$578,$A45,'[4]2.报价结算清单'!$N$2:$N$578)</f>
        <v>#VALUE!</v>
      </c>
      <c r="I45" s="20" t="e">
        <f>SUMIF('[4]2.报价结算清单'!$F$2:$F$578,A45,'[4]2.报价结算清单'!$P$2:$P$578)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SUMIF('[4]2.报价结算清单'!$F$2:$F$578,$A46,'[4]2.报价结算清单'!$L$2:$L$578)</f>
        <v>#VALUE!</v>
      </c>
      <c r="H46" s="17" t="e">
        <f>SUMIF('[4]2.报价结算清单'!$F$2:$F$578,$A46,'[4]2.报价结算清单'!$N$2:$N$578)</f>
        <v>#VALUE!</v>
      </c>
      <c r="I46" s="20" t="e">
        <f>SUMIF('[4]2.报价结算清单'!$F$2:$F$578,A46,'[4]2.报价结算清单'!$P$2:$P$578)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SUMIF('[4]2.报价结算清单'!$F$2:$F$578,$A47,'[4]2.报价结算清单'!$L$2:$L$578)</f>
        <v>#VALUE!</v>
      </c>
      <c r="H47" s="17" t="e">
        <f>SUMIF('[4]2.报价结算清单'!$F$2:$F$578,$A47,'[4]2.报价结算清单'!$N$2:$N$578)</f>
        <v>#VALUE!</v>
      </c>
      <c r="I47" s="20" t="e">
        <f>SUMIF('[4]2.报价结算清单'!$F$2:$F$578,A47,'[4]2.报价结算清单'!$P$2:$P$578)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SUMIF('[4]2.报价结算清单'!$F$2:$F$578,$A48,'[4]2.报价结算清单'!$L$2:$L$578)</f>
        <v>#VALUE!</v>
      </c>
      <c r="H48" s="17" t="e">
        <f>SUMIF('[4]2.报价结算清单'!$F$2:$F$578,$A48,'[4]2.报价结算清单'!$N$2:$N$578)</f>
        <v>#VALUE!</v>
      </c>
      <c r="I48" s="20" t="e">
        <f>SUMIF('[4]2.报价结算清单'!$F$2:$F$578,A48,'[4]2.报价结算清单'!$P$2:$P$578)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SUMIF('[4]2.报价结算清单'!$F$2:$F$578,$A49,'[4]2.报价结算清单'!$L$2:$L$578)</f>
        <v>#VALUE!</v>
      </c>
      <c r="H49" s="17" t="e">
        <f>SUMIF('[4]2.报价结算清单'!$F$2:$F$578,$A49,'[4]2.报价结算清单'!$N$2:$N$578)</f>
        <v>#VALUE!</v>
      </c>
      <c r="I49" s="20" t="e">
        <f>SUMIF('[4]2.报价结算清单'!$F$2:$F$578,A49,'[4]2.报价结算清单'!$P$2:$P$578)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SUMIF('[4]2.报价结算清单'!$F$2:$F$578,$A50,'[4]2.报价结算清单'!$L$2:$L$578)</f>
        <v>#VALUE!</v>
      </c>
      <c r="H50" s="17" t="e">
        <f>SUMIF('[4]2.报价结算清单'!$F$2:$F$578,$A50,'[4]2.报价结算清单'!$N$2:$N$578)</f>
        <v>#VALUE!</v>
      </c>
      <c r="I50" s="20" t="e">
        <f>SUMIF('[4]2.报价结算清单'!$F$2:$F$578,A50,'[4]2.报价结算清单'!$P$2:$P$578)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SUMIF('[4]2.报价结算清单'!$F$2:$F$578,$A51,'[4]2.报价结算清单'!$L$2:$L$578)</f>
        <v>#VALUE!</v>
      </c>
      <c r="H51" s="17" t="e">
        <f>SUMIF('[4]2.报价结算清单'!$F$2:$F$578,$A51,'[4]2.报价结算清单'!$N$2:$N$578)</f>
        <v>#VALUE!</v>
      </c>
      <c r="I51" s="20" t="e">
        <f>SUMIF('[4]2.报价结算清单'!$F$2:$F$578,A51,'[4]2.报价结算清单'!$P$2:$P$578)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SUMIF('[4]2.报价结算清单'!$F$2:$F$578,$A52,'[4]2.报价结算清单'!$L$2:$L$578)</f>
        <v>#VALUE!</v>
      </c>
      <c r="H52" s="17" t="e">
        <f>SUMIF('[4]2.报价结算清单'!$F$2:$F$578,$A52,'[4]2.报价结算清单'!$N$2:$N$578)</f>
        <v>#VALUE!</v>
      </c>
      <c r="I52" s="20" t="e">
        <f>SUMIF('[4]2.报价结算清单'!$F$2:$F$578,A52,'[4]2.报价结算清单'!$P$2:$P$578)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SUMIF('[4]2.报价结算清单'!$F$2:$F$578,$A53,'[4]2.报价结算清单'!$L$2:$L$578)</f>
        <v>#VALUE!</v>
      </c>
      <c r="H53" s="17" t="e">
        <f>SUMIF('[4]2.报价结算清单'!$F$2:$F$578,$A53,'[4]2.报价结算清单'!$N$2:$N$578)</f>
        <v>#VALUE!</v>
      </c>
      <c r="I53" s="20" t="e">
        <f>SUMIF('[4]2.报价结算清单'!$F$2:$F$578,A53,'[4]2.报价结算清单'!$P$2:$P$578)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SUMIF('[4]2.报价结算清单'!$F$2:$F$578,$A54,'[4]2.报价结算清单'!$L$2:$L$578)</f>
        <v>#VALUE!</v>
      </c>
      <c r="H54" s="17" t="e">
        <f>SUMIF('[4]2.报价结算清单'!$F$2:$F$578,$A54,'[4]2.报价结算清单'!$N$2:$N$578)</f>
        <v>#VALUE!</v>
      </c>
      <c r="I54" s="20" t="e">
        <f>SUMIF('[4]2.报价结算清单'!$F$2:$F$578,A54,'[4]2.报价结算清单'!$P$2:$P$578)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SUMIF('[4]2.报价结算清单'!$F$2:$F$578,$A55,'[4]2.报价结算清单'!$L$2:$L$578)</f>
        <v>#VALUE!</v>
      </c>
      <c r="H55" s="17" t="e">
        <f>SUMIF('[4]2.报价结算清单'!$F$2:$F$578,$A55,'[4]2.报价结算清单'!$N$2:$N$578)</f>
        <v>#VALUE!</v>
      </c>
      <c r="I55" s="20" t="e">
        <f>SUMIF('[4]2.报价结算清单'!$F$2:$F$578,A55,'[4]2.报价结算清单'!$P$2:$P$578)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SUMIF('[4]2.报价结算清单'!$F$2:$F$578,$A56,'[4]2.报价结算清单'!$L$2:$L$578)</f>
        <v>#VALUE!</v>
      </c>
      <c r="H56" s="17" t="e">
        <f>SUMIF('[4]2.报价结算清单'!$F$2:$F$578,$A56,'[4]2.报价结算清单'!$N$2:$N$578)</f>
        <v>#VALUE!</v>
      </c>
      <c r="I56" s="20" t="e">
        <f>SUMIF('[4]2.报价结算清单'!$F$2:$F$578,A56,'[4]2.报价结算清单'!$P$2:$P$578)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SUMIF('[4]2.报价结算清单'!$F$2:$F$578,$A57,'[4]2.报价结算清单'!$L$2:$L$578)</f>
        <v>#VALUE!</v>
      </c>
      <c r="H57" s="17" t="e">
        <f>SUMIF('[4]2.报价结算清单'!$F$2:$F$578,$A57,'[4]2.报价结算清单'!$N$2:$N$578)</f>
        <v>#VALUE!</v>
      </c>
      <c r="I57" s="20" t="e">
        <f>SUMIF('[4]2.报价结算清单'!$F$2:$F$578,A57,'[4]2.报价结算清单'!$P$2:$P$578)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SUMIF('[4]2.报价结算清单'!$F$2:$F$578,$A58,'[4]2.报价结算清单'!$L$2:$L$578)</f>
        <v>#VALUE!</v>
      </c>
      <c r="H58" s="17" t="e">
        <f>SUMIF('[4]2.报价结算清单'!$F$2:$F$578,$A58,'[4]2.报价结算清单'!$N$2:$N$578)</f>
        <v>#VALUE!</v>
      </c>
      <c r="I58" s="20" t="e">
        <f>SUMIF('[4]2.报价结算清单'!$F$2:$F$578,A58,'[4]2.报价结算清单'!$P$2:$P$578)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SUMIF('[4]2.报价结算清单'!$F$2:$F$578,$A59,'[4]2.报价结算清单'!$L$2:$L$578)</f>
        <v>#VALUE!</v>
      </c>
      <c r="H59" s="17" t="e">
        <f>SUMIF('[4]2.报价结算清单'!$F$2:$F$578,$A59,'[4]2.报价结算清单'!$N$2:$N$578)</f>
        <v>#VALUE!</v>
      </c>
      <c r="I59" s="20" t="e">
        <f>SUMIF('[4]2.报价结算清单'!$F$2:$F$578,A59,'[4]2.报价结算清单'!$P$2:$P$578)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SUMIF('[4]2.报价结算清单'!$F$2:$F$578,$A60,'[4]2.报价结算清单'!$L$2:$L$578)</f>
        <v>#VALUE!</v>
      </c>
      <c r="H60" s="17" t="e">
        <f>SUMIF('[4]2.报价结算清单'!$F$2:$F$578,$A60,'[4]2.报价结算清单'!$N$2:$N$578)</f>
        <v>#VALUE!</v>
      </c>
      <c r="I60" s="20" t="e">
        <f>SUMIF('[4]2.报价结算清单'!$F$2:$F$578,A60,'[4]2.报价结算清单'!$P$2:$P$578)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SUMIF('[4]2.报价结算清单'!$F$2:$F$578,$A61,'[4]2.报价结算清单'!$L$2:$L$578)</f>
        <v>#VALUE!</v>
      </c>
      <c r="H61" s="17" t="e">
        <f>SUMIF('[4]2.报价结算清单'!$F$2:$F$578,$A61,'[4]2.报价结算清单'!$N$2:$N$578)</f>
        <v>#VALUE!</v>
      </c>
      <c r="I61" s="20" t="e">
        <f>SUMIF('[4]2.报价结算清单'!$F$2:$F$578,A61,'[4]2.报价结算清单'!$P$2:$P$578)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SUMIF('[4]2.报价结算清单'!$F$2:$F$578,$A62,'[4]2.报价结算清单'!$L$2:$L$578)</f>
        <v>#VALUE!</v>
      </c>
      <c r="H62" s="17" t="e">
        <f>SUMIF('[4]2.报价结算清单'!$F$2:$F$578,$A62,'[4]2.报价结算清单'!$N$2:$N$578)</f>
        <v>#VALUE!</v>
      </c>
      <c r="I62" s="20" t="e">
        <f>SUMIF('[4]2.报价结算清单'!$F$2:$F$578,A62,'[4]2.报价结算清单'!$P$2:$P$578)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SUMIF('[4]2.报价结算清单'!$F$2:$F$578,$A63,'[4]2.报价结算清单'!$L$2:$L$578)</f>
        <v>#VALUE!</v>
      </c>
      <c r="H63" s="17" t="e">
        <f>SUMIF('[4]2.报价结算清单'!$F$2:$F$578,$A63,'[4]2.报价结算清单'!$N$2:$N$578)</f>
        <v>#VALUE!</v>
      </c>
      <c r="I63" s="20" t="e">
        <f>SUMIF('[4]2.报价结算清单'!$F$2:$F$578,A63,'[4]2.报价结算清单'!$P$2:$P$578)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SUMIF('[4]2.报价结算清单'!$F$2:$F$578,$A64,'[4]2.报价结算清单'!$L$2:$L$578)</f>
        <v>#VALUE!</v>
      </c>
      <c r="H64" s="17" t="e">
        <f>SUMIF('[4]2.报价结算清单'!$F$2:$F$578,$A64,'[4]2.报价结算清单'!$N$2:$N$578)</f>
        <v>#VALUE!</v>
      </c>
      <c r="I64" s="20" t="e">
        <f>SUMIF('[4]2.报价结算清单'!$F$2:$F$578,A64,'[4]2.报价结算清单'!$P$2:$P$578)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SUMIF('[4]2.报价结算清单'!$F$2:$F$578,$A65,'[4]2.报价结算清单'!$L$2:$L$578)</f>
        <v>#VALUE!</v>
      </c>
      <c r="H65" s="17" t="e">
        <f>SUMIF('[4]2.报价结算清单'!$F$2:$F$578,$A65,'[4]2.报价结算清单'!$N$2:$N$578)</f>
        <v>#VALUE!</v>
      </c>
      <c r="I65" s="20" t="e">
        <f>SUMIF('[4]2.报价结算清单'!$F$2:$F$578,A65,'[4]2.报价结算清单'!$P$2:$P$578)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SUMIF('[4]2.报价结算清单'!$F$2:$F$578,$A66,'[4]2.报价结算清单'!$L$2:$L$578)</f>
        <v>#VALUE!</v>
      </c>
      <c r="H66" s="17" t="e">
        <f>SUMIF('[4]2.报价结算清单'!$F$2:$F$578,$A66,'[4]2.报价结算清单'!$N$2:$N$578)</f>
        <v>#VALUE!</v>
      </c>
      <c r="I66" s="20" t="e">
        <f>SUMIF('[4]2.报价结算清单'!$F$2:$F$578,A66,'[4]2.报价结算清单'!$P$2:$P$578)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SUMIF('[4]2.报价结算清单'!$F$2:$F$578,$A67,'[4]2.报价结算清单'!$L$2:$L$578)</f>
        <v>#VALUE!</v>
      </c>
      <c r="H67" s="17" t="e">
        <f>SUMIF('[4]2.报价结算清单'!$F$2:$F$578,$A67,'[4]2.报价结算清单'!$N$2:$N$578)</f>
        <v>#VALUE!</v>
      </c>
      <c r="I67" s="20" t="e">
        <f>SUMIF('[4]2.报价结算清单'!$F$2:$F$578,A67,'[4]2.报价结算清单'!$P$2:$P$578)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SUMIF('[4]2.报价结算清单'!$F$2:$F$578,$A68,'[4]2.报价结算清单'!$L$2:$L$578)</f>
        <v>#VALUE!</v>
      </c>
      <c r="H68" s="17" t="e">
        <f>SUMIF('[4]2.报价结算清单'!$F$2:$F$578,$A68,'[4]2.报价结算清单'!$N$2:$N$578)</f>
        <v>#VALUE!</v>
      </c>
      <c r="I68" s="20" t="e">
        <f>SUMIF('[4]2.报价结算清单'!$F$2:$F$578,A68,'[4]2.报价结算清单'!$P$2:$P$578)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SUMIF('[4]2.报价结算清单'!$F$2:$F$578,$A69,'[4]2.报价结算清单'!$L$2:$L$578)</f>
        <v>#VALUE!</v>
      </c>
      <c r="H69" s="17" t="e">
        <f>SUMIF('[4]2.报价结算清单'!$F$2:$F$578,$A69,'[4]2.报价结算清单'!$N$2:$N$578)</f>
        <v>#VALUE!</v>
      </c>
      <c r="I69" s="20" t="e">
        <f>SUMIF('[4]2.报价结算清单'!$F$2:$F$578,A69,'[4]2.报价结算清单'!$P$2:$P$578)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SUMIF('[4]2.报价结算清单'!$F$2:$F$578,$A70,'[4]2.报价结算清单'!$L$2:$L$578)</f>
        <v>#VALUE!</v>
      </c>
      <c r="H70" s="17" t="e">
        <f>SUMIF('[4]2.报价结算清单'!$F$2:$F$578,$A70,'[4]2.报价结算清单'!$N$2:$N$578)</f>
        <v>#VALUE!</v>
      </c>
      <c r="I70" s="20" t="e">
        <f>SUMIF('[4]2.报价结算清单'!$F$2:$F$578,A70,'[4]2.报价结算清单'!$P$2:$P$578)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SUMIF('[4]2.报价结算清单'!$F$2:$F$578,$A71,'[4]2.报价结算清单'!$L$2:$L$578)</f>
        <v>#VALUE!</v>
      </c>
      <c r="H71" s="17" t="e">
        <f>SUMIF('[4]2.报价结算清单'!$F$2:$F$578,$A71,'[4]2.报价结算清单'!$N$2:$N$578)</f>
        <v>#VALUE!</v>
      </c>
      <c r="I71" s="20" t="e">
        <f>SUMIF('[4]2.报价结算清单'!$F$2:$F$578,A71,'[4]2.报价结算清单'!$P$2:$P$578)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SUMIF('[4]2.报价结算清单'!$F$2:$F$578,$A72,'[4]2.报价结算清单'!$L$2:$L$578)</f>
        <v>#VALUE!</v>
      </c>
      <c r="H72" s="17" t="e">
        <f>SUMIF('[4]2.报价结算清单'!$F$2:$F$578,$A72,'[4]2.报价结算清单'!$N$2:$N$578)</f>
        <v>#VALUE!</v>
      </c>
      <c r="I72" s="20" t="e">
        <f>SUMIF('[4]2.报价结算清单'!$F$2:$F$578,A72,'[4]2.报价结算清单'!$P$2:$P$578)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SUMIF('[4]2.报价结算清单'!$F$2:$F$578,$A73,'[4]2.报价结算清单'!$L$2:$L$578)</f>
        <v>#VALUE!</v>
      </c>
      <c r="H73" s="17" t="e">
        <f>SUMIF('[4]2.报价结算清单'!$F$2:$F$578,$A73,'[4]2.报价结算清单'!$N$2:$N$578)</f>
        <v>#VALUE!</v>
      </c>
      <c r="I73" s="20" t="e">
        <f>SUMIF('[4]2.报价结算清单'!$F$2:$F$578,A73,'[4]2.报价结算清单'!$P$2:$P$578)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SUMIF('[4]2.报价结算清单'!$F$2:$F$578,$A74,'[4]2.报价结算清单'!$L$2:$L$578)</f>
        <v>#VALUE!</v>
      </c>
      <c r="H74" s="17" t="e">
        <f>SUMIF('[4]2.报价结算清单'!$F$2:$F$578,$A74,'[4]2.报价结算清单'!$N$2:$N$578)</f>
        <v>#VALUE!</v>
      </c>
      <c r="I74" s="20" t="e">
        <f>SUMIF('[4]2.报价结算清单'!$F$2:$F$578,A74,'[4]2.报价结算清单'!$P$2:$P$578)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SUMIF('[4]2.报价结算清单'!$F$2:$F$578,$A75,'[4]2.报价结算清单'!$L$2:$L$578)</f>
        <v>#VALUE!</v>
      </c>
      <c r="H75" s="17" t="e">
        <f>SUMIF('[4]2.报价结算清单'!$F$2:$F$578,$A75,'[4]2.报价结算清单'!$N$2:$N$578)</f>
        <v>#VALUE!</v>
      </c>
      <c r="I75" s="20" t="e">
        <f>SUMIF('[4]2.报价结算清单'!$F$2:$F$578,A75,'[4]2.报价结算清单'!$P$2:$P$578)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SUMIF('[4]2.报价结算清单'!$F$2:$F$578,$A76,'[4]2.报价结算清单'!$L$2:$L$578)</f>
        <v>#VALUE!</v>
      </c>
      <c r="H76" s="17" t="e">
        <f>SUMIF('[4]2.报价结算清单'!$F$2:$F$578,$A76,'[4]2.报价结算清单'!$N$2:$N$578)</f>
        <v>#VALUE!</v>
      </c>
      <c r="I76" s="20" t="e">
        <f>SUMIF('[4]2.报价结算清单'!$F$2:$F$578,A76,'[4]2.报价结算清单'!$P$2:$P$578)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SUMIF('[4]2.报价结算清单'!$F$2:$F$578,$A77,'[4]2.报价结算清单'!$L$2:$L$578)</f>
        <v>#VALUE!</v>
      </c>
      <c r="H77" s="17" t="e">
        <f>SUMIF('[4]2.报价结算清单'!$F$2:$F$578,$A77,'[4]2.报价结算清单'!$N$2:$N$578)</f>
        <v>#VALUE!</v>
      </c>
      <c r="I77" s="20" t="e">
        <f>SUMIF('[4]2.报价结算清单'!$F$2:$F$578,A77,'[4]2.报价结算清单'!$P$2:$P$578)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SUMIF('[4]2.报价结算清单'!$F$2:$F$578,$A78,'[4]2.报价结算清单'!$L$2:$L$578)</f>
        <v>#VALUE!</v>
      </c>
      <c r="H78" s="17" t="e">
        <f>SUMIF('[4]2.报价结算清单'!$F$2:$F$578,$A78,'[4]2.报价结算清单'!$N$2:$N$578)</f>
        <v>#VALUE!</v>
      </c>
      <c r="I78" s="20" t="e">
        <f>SUMIF('[4]2.报价结算清单'!$F$2:$F$578,A78,'[4]2.报价结算清单'!$P$2:$P$578)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SUMIF('[4]2.报价结算清单'!$F$2:$F$578,$A79,'[4]2.报价结算清单'!$L$2:$L$578)</f>
        <v>#VALUE!</v>
      </c>
      <c r="H79" s="17" t="e">
        <f>SUMIF('[4]2.报价结算清单'!$F$2:$F$578,$A79,'[4]2.报价结算清单'!$N$2:$N$578)</f>
        <v>#VALUE!</v>
      </c>
      <c r="I79" s="20" t="e">
        <f>SUMIF('[4]2.报价结算清单'!$F$2:$F$578,A79,'[4]2.报价结算清单'!$P$2:$P$578)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SUMIF('[4]2.报价结算清单'!$F$2:$F$578,$A80,'[4]2.报价结算清单'!$L$2:$L$578)</f>
        <v>#VALUE!</v>
      </c>
      <c r="H80" s="17" t="e">
        <f>SUMIF('[4]2.报价结算清单'!$F$2:$F$578,$A80,'[4]2.报价结算清单'!$N$2:$N$578)</f>
        <v>#VALUE!</v>
      </c>
      <c r="I80" s="20" t="e">
        <f>SUMIF('[4]2.报价结算清单'!$F$2:$F$578,A80,'[4]2.报价结算清单'!$P$2:$P$578)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SUMIF('[4]2.报价结算清单'!$F$2:$F$578,$A81,'[4]2.报价结算清单'!$L$2:$L$578)</f>
        <v>#VALUE!</v>
      </c>
      <c r="H81" s="17" t="e">
        <f>SUMIF('[4]2.报价结算清单'!$F$2:$F$578,$A81,'[4]2.报价结算清单'!$N$2:$N$578)</f>
        <v>#VALUE!</v>
      </c>
      <c r="I81" s="20" t="e">
        <f>SUMIF('[4]2.报价结算清单'!$F$2:$F$578,A81,'[4]2.报价结算清单'!$P$2:$P$578)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SUMIF('[4]2.报价结算清单'!$F$2:$F$578,$A82,'[4]2.报价结算清单'!$L$2:$L$578)</f>
        <v>#VALUE!</v>
      </c>
      <c r="H82" s="17" t="e">
        <f>SUMIF('[4]2.报价结算清单'!$F$2:$F$578,$A82,'[4]2.报价结算清单'!$N$2:$N$578)</f>
        <v>#VALUE!</v>
      </c>
      <c r="I82" s="20" t="e">
        <f>SUMIF('[4]2.报价结算清单'!$F$2:$F$578,A82,'[4]2.报价结算清单'!$P$2:$P$578)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SUMIF('[4]2.报价结算清单'!$F$2:$F$578,$A83,'[4]2.报价结算清单'!$L$2:$L$578)</f>
        <v>#VALUE!</v>
      </c>
      <c r="H83" s="17" t="e">
        <f>SUMIF('[4]2.报价结算清单'!$F$2:$F$578,$A83,'[4]2.报价结算清单'!$N$2:$N$578)</f>
        <v>#VALUE!</v>
      </c>
      <c r="I83" s="20" t="e">
        <f>SUMIF('[4]2.报价结算清单'!$F$2:$F$578,A83,'[4]2.报价结算清单'!$P$2:$P$578)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SUMIF('[4]2.报价结算清单'!$F$2:$F$578,$A84,'[4]2.报价结算清单'!$L$2:$L$578)</f>
        <v>#VALUE!</v>
      </c>
      <c r="H84" s="17" t="e">
        <f>SUMIF('[4]2.报价结算清单'!$F$2:$F$578,$A84,'[4]2.报价结算清单'!$N$2:$N$578)</f>
        <v>#VALUE!</v>
      </c>
      <c r="I84" s="20" t="e">
        <f>SUMIF('[4]2.报价结算清单'!$F$2:$F$578,A84,'[4]2.报价结算清单'!$P$2:$P$578)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SUMIF('[4]2.报价结算清单'!$F$2:$F$578,$A85,'[4]2.报价结算清单'!$L$2:$L$578)</f>
        <v>#VALUE!</v>
      </c>
      <c r="H85" s="17" t="e">
        <f>SUMIF('[4]2.报价结算清单'!$F$2:$F$578,$A85,'[4]2.报价结算清单'!$N$2:$N$578)</f>
        <v>#VALUE!</v>
      </c>
      <c r="I85" s="20" t="e">
        <f>SUMIF('[4]2.报价结算清单'!$F$2:$F$578,A85,'[4]2.报价结算清单'!$P$2:$P$578)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SUMIF('[4]2.报价结算清单'!$F$2:$F$578,$A86,'[4]2.报价结算清单'!$L$2:$L$578)</f>
        <v>#VALUE!</v>
      </c>
      <c r="H86" s="17" t="e">
        <f>SUMIF('[4]2.报价结算清单'!$F$2:$F$578,$A86,'[4]2.报价结算清单'!$N$2:$N$578)</f>
        <v>#VALUE!</v>
      </c>
      <c r="I86" s="20" t="e">
        <f>SUMIF('[4]2.报价结算清单'!$F$2:$F$578,A86,'[4]2.报价结算清单'!$P$2:$P$578)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SUMIF('[4]2.报价结算清单'!$F$2:$F$578,$A87,'[4]2.报价结算清单'!$L$2:$L$578)</f>
        <v>#VALUE!</v>
      </c>
      <c r="H87" s="17" t="e">
        <f>SUMIF('[4]2.报价结算清单'!$F$2:$F$578,$A87,'[4]2.报价结算清单'!$N$2:$N$578)</f>
        <v>#VALUE!</v>
      </c>
      <c r="I87" s="20" t="e">
        <f>SUMIF('[4]2.报价结算清单'!$F$2:$F$578,A87,'[4]2.报价结算清单'!$P$2:$P$578)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SUMIF('[4]2.报价结算清单'!$F$2:$F$578,$A88,'[4]2.报价结算清单'!$L$2:$L$578)</f>
        <v>#VALUE!</v>
      </c>
      <c r="H88" s="17" t="e">
        <f>SUMIF('[4]2.报价结算清单'!$F$2:$F$578,$A88,'[4]2.报价结算清单'!$N$2:$N$578)</f>
        <v>#VALUE!</v>
      </c>
      <c r="I88" s="20" t="e">
        <f>SUMIF('[4]2.报价结算清单'!$F$2:$F$578,A88,'[4]2.报价结算清单'!$P$2:$P$578)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SUMIF('[4]2.报价结算清单'!$F$2:$F$578,$A89,'[4]2.报价结算清单'!$L$2:$L$578)</f>
        <v>#VALUE!</v>
      </c>
      <c r="H89" s="17" t="e">
        <f>SUMIF('[4]2.报价结算清单'!$F$2:$F$578,$A89,'[4]2.报价结算清单'!$N$2:$N$578)</f>
        <v>#VALUE!</v>
      </c>
      <c r="I89" s="20" t="e">
        <f>SUMIF('[4]2.报价结算清单'!$F$2:$F$578,A89,'[4]2.报价结算清单'!$P$2:$P$578)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SUMIF('[4]2.报价结算清单'!$F$2:$F$578,$A90,'[4]2.报价结算清单'!$L$2:$L$578)</f>
        <v>#VALUE!</v>
      </c>
      <c r="H90" s="17" t="e">
        <f>SUMIF('[4]2.报价结算清单'!$F$2:$F$578,$A90,'[4]2.报价结算清单'!$N$2:$N$578)</f>
        <v>#VALUE!</v>
      </c>
      <c r="I90" s="20" t="e">
        <f>SUMIF('[4]2.报价结算清单'!$F$2:$F$578,A90,'[4]2.报价结算清单'!$P$2:$P$578)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SUMIF('[4]2.报价结算清单'!$F$2:$F$578,$A91,'[4]2.报价结算清单'!$L$2:$L$578)</f>
        <v>#VALUE!</v>
      </c>
      <c r="H91" s="17" t="e">
        <f>SUMIF('[4]2.报价结算清单'!$F$2:$F$578,$A91,'[4]2.报价结算清单'!$N$2:$N$578)</f>
        <v>#VALUE!</v>
      </c>
      <c r="I91" s="20" t="e">
        <f>SUMIF('[4]2.报价结算清单'!$F$2:$F$578,A91,'[4]2.报价结算清单'!$P$2:$P$578)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SUMIF('[4]2.报价结算清单'!$F$2:$F$578,$A92,'[4]2.报价结算清单'!$L$2:$L$578)</f>
        <v>#VALUE!</v>
      </c>
      <c r="H92" s="17" t="e">
        <f>SUMIF('[4]2.报价结算清单'!$F$2:$F$578,$A92,'[4]2.报价结算清单'!$N$2:$N$578)</f>
        <v>#VALUE!</v>
      </c>
      <c r="I92" s="20" t="e">
        <f>SUMIF('[4]2.报价结算清单'!$F$2:$F$578,A92,'[4]2.报价结算清单'!$P$2:$P$578)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SUMIF('[4]2.报价结算清单'!$F$2:$F$578,$A93,'[4]2.报价结算清单'!$L$2:$L$578)</f>
        <v>#VALUE!</v>
      </c>
      <c r="H93" s="17" t="e">
        <f>SUMIF('[4]2.报价结算清单'!$F$2:$F$578,$A93,'[4]2.报价结算清单'!$N$2:$N$578)</f>
        <v>#VALUE!</v>
      </c>
      <c r="I93" s="20" t="e">
        <f>SUMIF('[4]2.报价结算清单'!$F$2:$F$578,A93,'[4]2.报价结算清单'!$P$2:$P$578)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SUMIF('[4]2.报价结算清单'!$F$2:$F$578,$A94,'[4]2.报价结算清单'!$L$2:$L$578)</f>
        <v>#VALUE!</v>
      </c>
      <c r="H94" s="17" t="e">
        <f>SUMIF('[4]2.报价结算清单'!$F$2:$F$578,$A94,'[4]2.报价结算清单'!$N$2:$N$578)</f>
        <v>#VALUE!</v>
      </c>
      <c r="I94" s="20" t="e">
        <f>SUMIF('[4]2.报价结算清单'!$F$2:$F$578,A94,'[4]2.报价结算清单'!$P$2:$P$578)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SUMIF('[4]2.报价结算清单'!$F$2:$F$578,$A95,'[4]2.报价结算清单'!$L$2:$L$578)</f>
        <v>#VALUE!</v>
      </c>
      <c r="H95" s="17" t="e">
        <f>SUMIF('[4]2.报价结算清单'!$F$2:$F$578,$A95,'[4]2.报价结算清单'!$N$2:$N$578)</f>
        <v>#VALUE!</v>
      </c>
      <c r="I95" s="20" t="e">
        <f>SUMIF('[4]2.报价结算清单'!$F$2:$F$578,A95,'[4]2.报价结算清单'!$P$2:$P$578)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SUMIF('[4]2.报价结算清单'!$F$2:$F$578,$A96,'[4]2.报价结算清单'!$L$2:$L$578)</f>
        <v>#VALUE!</v>
      </c>
      <c r="H96" s="17" t="e">
        <f>SUMIF('[4]2.报价结算清单'!$F$2:$F$578,$A96,'[4]2.报价结算清单'!$N$2:$N$578)</f>
        <v>#VALUE!</v>
      </c>
      <c r="I96" s="20" t="e">
        <f>SUMIF('[4]2.报价结算清单'!$F$2:$F$578,A96,'[4]2.报价结算清单'!$P$2:$P$578)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SUMIF('[4]2.报价结算清单'!$F$2:$F$578,$A97,'[4]2.报价结算清单'!$L$2:$L$578)</f>
        <v>#VALUE!</v>
      </c>
      <c r="H97" s="17" t="e">
        <f>SUMIF('[4]2.报价结算清单'!$F$2:$F$578,$A97,'[4]2.报价结算清单'!$N$2:$N$578)</f>
        <v>#VALUE!</v>
      </c>
      <c r="I97" s="20" t="e">
        <f>SUMIF('[4]2.报价结算清单'!$F$2:$F$578,A97,'[4]2.报价结算清单'!$P$2:$P$578)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SUMIF('[4]2.报价结算清单'!$F$2:$F$578,$A98,'[4]2.报价结算清单'!$L$2:$L$578)</f>
        <v>#VALUE!</v>
      </c>
      <c r="H98" s="17" t="e">
        <f>SUMIF('[4]2.报价结算清单'!$F$2:$F$578,$A98,'[4]2.报价结算清单'!$N$2:$N$578)</f>
        <v>#VALUE!</v>
      </c>
      <c r="I98" s="20" t="e">
        <f>SUMIF('[4]2.报价结算清单'!$F$2:$F$578,A98,'[4]2.报价结算清单'!$P$2:$P$578)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SUMIF('[4]2.报价结算清单'!$F$2:$F$578,$A99,'[4]2.报价结算清单'!$L$2:$L$578)</f>
        <v>#VALUE!</v>
      </c>
      <c r="H99" s="17" t="e">
        <f>SUMIF('[4]2.报价结算清单'!$F$2:$F$578,$A99,'[4]2.报价结算清单'!$N$2:$N$578)</f>
        <v>#VALUE!</v>
      </c>
      <c r="I99" s="20" t="e">
        <f>SUMIF('[4]2.报价结算清单'!$F$2:$F$578,A99,'[4]2.报价结算清单'!$P$2:$P$578)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SUMIF('[4]2.报价结算清单'!$F$2:$F$578,$A100,'[4]2.报价结算清单'!$L$2:$L$578)</f>
        <v>#VALUE!</v>
      </c>
      <c r="H100" s="17" t="e">
        <f>SUMIF('[4]2.报价结算清单'!$F$2:$F$578,$A100,'[4]2.报价结算清单'!$N$2:$N$578)</f>
        <v>#VALUE!</v>
      </c>
      <c r="I100" s="20" t="e">
        <f>SUMIF('[4]2.报价结算清单'!$F$2:$F$578,A100,'[4]2.报价结算清单'!$P$2:$P$578)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SUMIF('[4]2.报价结算清单'!$F$2:$F$578,$A101,'[4]2.报价结算清单'!$L$2:$L$578)</f>
        <v>#VALUE!</v>
      </c>
      <c r="H101" s="17" t="e">
        <f>SUMIF('[4]2.报价结算清单'!$F$2:$F$578,$A101,'[4]2.报价结算清单'!$N$2:$N$578)</f>
        <v>#VALUE!</v>
      </c>
      <c r="I101" s="20" t="e">
        <f>SUMIF('[4]2.报价结算清单'!$F$2:$F$578,A101,'[4]2.报价结算清单'!$P$2:$P$578)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SUMIF('[4]2.报价结算清单'!$F$2:$F$578,$A102,'[4]2.报价结算清单'!$L$2:$L$578)</f>
        <v>#VALUE!</v>
      </c>
      <c r="H102" s="17" t="e">
        <f>SUMIF('[4]2.报价结算清单'!$F$2:$F$578,$A102,'[4]2.报价结算清单'!$N$2:$N$578)</f>
        <v>#VALUE!</v>
      </c>
      <c r="I102" s="20" t="e">
        <f>SUMIF('[4]2.报价结算清单'!$F$2:$F$578,A102,'[4]2.报价结算清单'!$P$2:$P$578)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SUMIF('[4]2.报价结算清单'!$F$2:$F$578,$A103,'[4]2.报价结算清单'!$L$2:$L$578)</f>
        <v>#VALUE!</v>
      </c>
      <c r="H103" s="17" t="e">
        <f>SUMIF('[4]2.报价结算清单'!$F$2:$F$578,$A103,'[4]2.报价结算清单'!$N$2:$N$578)</f>
        <v>#VALUE!</v>
      </c>
      <c r="I103" s="20" t="e">
        <f>SUMIF('[4]2.报价结算清单'!$F$2:$F$578,A103,'[4]2.报价结算清单'!$P$2:$P$578)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SUMIF('[4]2.报价结算清单'!$F$2:$F$578,$A104,'[4]2.报价结算清单'!$L$2:$L$578)</f>
        <v>#VALUE!</v>
      </c>
      <c r="H104" s="17" t="e">
        <f>SUMIF('[4]2.报价结算清单'!$F$2:$F$578,$A104,'[4]2.报价结算清单'!$N$2:$N$578)</f>
        <v>#VALUE!</v>
      </c>
      <c r="I104" s="20" t="e">
        <f>SUMIF('[4]2.报价结算清单'!$F$2:$F$578,A104,'[4]2.报价结算清单'!$P$2:$P$578)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SUMIF('[4]2.报价结算清单'!$F$2:$F$578,$A105,'[4]2.报价结算清单'!$L$2:$L$578)</f>
        <v>#VALUE!</v>
      </c>
      <c r="H105" s="17" t="e">
        <f>SUMIF('[4]2.报价结算清单'!$F$2:$F$578,$A105,'[4]2.报价结算清单'!$N$2:$N$578)</f>
        <v>#VALUE!</v>
      </c>
      <c r="I105" s="20" t="e">
        <f>SUMIF('[4]2.报价结算清单'!$F$2:$F$578,A105,'[4]2.报价结算清单'!$P$2:$P$578)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SUMIF('[4]2.报价结算清单'!$F$2:$F$578,$A106,'[4]2.报价结算清单'!$L$2:$L$578)</f>
        <v>#VALUE!</v>
      </c>
      <c r="H106" s="17" t="e">
        <f>SUMIF('[4]2.报价结算清单'!$F$2:$F$578,$A106,'[4]2.报价结算清单'!$N$2:$N$578)</f>
        <v>#VALUE!</v>
      </c>
      <c r="I106" s="20" t="e">
        <f>SUMIF('[4]2.报价结算清单'!$F$2:$F$578,A106,'[4]2.报价结算清单'!$P$2:$P$578)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SUMIF('[4]2.报价结算清单'!$F$2:$F$578,$A107,'[4]2.报价结算清单'!$L$2:$L$578)</f>
        <v>#VALUE!</v>
      </c>
      <c r="H107" s="17" t="e">
        <f>SUMIF('[4]2.报价结算清单'!$F$2:$F$578,$A107,'[4]2.报价结算清单'!$N$2:$N$578)</f>
        <v>#VALUE!</v>
      </c>
      <c r="I107" s="20" t="e">
        <f>SUMIF('[4]2.报价结算清单'!$F$2:$F$578,A107,'[4]2.报价结算清单'!$P$2:$P$578)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SUMIF('[4]2.报价结算清单'!$F$2:$F$578,$A108,'[4]2.报价结算清单'!$L$2:$L$578)</f>
        <v>#VALUE!</v>
      </c>
      <c r="H108" s="17" t="e">
        <f>SUMIF('[4]2.报价结算清单'!$F$2:$F$578,$A108,'[4]2.报价结算清单'!$N$2:$N$578)</f>
        <v>#VALUE!</v>
      </c>
      <c r="I108" s="20" t="e">
        <f>SUMIF('[4]2.报价结算清单'!$F$2:$F$578,A108,'[4]2.报价结算清单'!$P$2:$P$578)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SUMIF('[4]2.报价结算清单'!$F$2:$F$578,$A109,'[4]2.报价结算清单'!$L$2:$L$578)</f>
        <v>#VALUE!</v>
      </c>
      <c r="H109" s="17" t="e">
        <f>SUMIF('[4]2.报价结算清单'!$F$2:$F$578,$A109,'[4]2.报价结算清单'!$N$2:$N$578)</f>
        <v>#VALUE!</v>
      </c>
      <c r="I109" s="20" t="e">
        <f>SUMIF('[4]2.报价结算清单'!$F$2:$F$578,A109,'[4]2.报价结算清单'!$P$2:$P$578)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SUMIF('[4]2.报价结算清单'!$F$2:$F$578,$A110,'[4]2.报价结算清单'!$L$2:$L$578)</f>
        <v>#VALUE!</v>
      </c>
      <c r="H110" s="17" t="e">
        <f>SUMIF('[4]2.报价结算清单'!$F$2:$F$578,$A110,'[4]2.报价结算清单'!$N$2:$N$578)</f>
        <v>#VALUE!</v>
      </c>
      <c r="I110" s="20" t="e">
        <f>SUMIF('[4]2.报价结算清单'!$F$2:$F$578,A110,'[4]2.报价结算清单'!$P$2:$P$578)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SUMIF('[4]2.报价结算清单'!$F$2:$F$578,$A111,'[4]2.报价结算清单'!$L$2:$L$578)</f>
        <v>#VALUE!</v>
      </c>
      <c r="H111" s="17" t="e">
        <f>SUMIF('[4]2.报价结算清单'!$F$2:$F$578,$A111,'[4]2.报价结算清单'!$N$2:$N$578)</f>
        <v>#VALUE!</v>
      </c>
      <c r="I111" s="20" t="e">
        <f>SUMIF('[4]2.报价结算清单'!$F$2:$F$578,A111,'[4]2.报价结算清单'!$P$2:$P$578)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SUMIF('[4]2.报价结算清单'!$F$2:$F$578,$A112,'[4]2.报价结算清单'!$L$2:$L$578)</f>
        <v>#VALUE!</v>
      </c>
      <c r="H112" s="17" t="e">
        <f>SUMIF('[4]2.报价结算清单'!$F$2:$F$578,$A112,'[4]2.报价结算清单'!$N$2:$N$578)</f>
        <v>#VALUE!</v>
      </c>
      <c r="I112" s="20" t="e">
        <f>SUMIF('[4]2.报价结算清单'!$F$2:$F$578,A112,'[4]2.报价结算清单'!$P$2:$P$578)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SUMIF('[4]2.报价结算清单'!$F$2:$F$578,$A113,'[4]2.报价结算清单'!$L$2:$L$578)</f>
        <v>#VALUE!</v>
      </c>
      <c r="H113" s="17" t="e">
        <f>SUMIF('[4]2.报价结算清单'!$F$2:$F$578,$A113,'[4]2.报价结算清单'!$N$2:$N$578)</f>
        <v>#VALUE!</v>
      </c>
      <c r="I113" s="20" t="e">
        <f>SUMIF('[4]2.报价结算清单'!$F$2:$F$578,A113,'[4]2.报价结算清单'!$P$2:$P$578)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SUMIF('[4]2.报价结算清单'!$F$2:$F$578,$A114,'[4]2.报价结算清单'!$L$2:$L$578)</f>
        <v>#VALUE!</v>
      </c>
      <c r="H114" s="17" t="e">
        <f>SUMIF('[4]2.报价结算清单'!$F$2:$F$578,$A114,'[4]2.报价结算清单'!$N$2:$N$578)</f>
        <v>#VALUE!</v>
      </c>
      <c r="I114" s="20" t="e">
        <f>SUMIF('[4]2.报价结算清单'!$F$2:$F$578,A114,'[4]2.报价结算清单'!$P$2:$P$578)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SUMIF('[4]2.报价结算清单'!$F$2:$F$578,$A115,'[4]2.报价结算清单'!$L$2:$L$578)</f>
        <v>#VALUE!</v>
      </c>
      <c r="H115" s="17" t="e">
        <f>SUMIF('[4]2.报价结算清单'!$F$2:$F$578,$A115,'[4]2.报价结算清单'!$N$2:$N$578)</f>
        <v>#VALUE!</v>
      </c>
      <c r="I115" s="20" t="e">
        <f>SUMIF('[4]2.报价结算清单'!$F$2:$F$578,A115,'[4]2.报价结算清单'!$P$2:$P$578)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SUMIF('[4]2.报价结算清单'!$F$2:$F$578,$A116,'[4]2.报价结算清单'!$L$2:$L$578)</f>
        <v>#VALUE!</v>
      </c>
      <c r="H116" s="17" t="e">
        <f>SUMIF('[4]2.报价结算清单'!$F$2:$F$578,$A116,'[4]2.报价结算清单'!$N$2:$N$578)</f>
        <v>#VALUE!</v>
      </c>
      <c r="I116" s="20" t="e">
        <f>SUMIF('[4]2.报价结算清单'!$F$2:$F$578,A116,'[4]2.报价结算清单'!$P$2:$P$578)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SUMIF('[4]2.报价结算清单'!$F$2:$F$578,$A117,'[4]2.报价结算清单'!$L$2:$L$578)</f>
        <v>#VALUE!</v>
      </c>
      <c r="H117" s="17" t="e">
        <f>SUMIF('[4]2.报价结算清单'!$F$2:$F$578,$A117,'[4]2.报价结算清单'!$N$2:$N$578)</f>
        <v>#VALUE!</v>
      </c>
      <c r="I117" s="20" t="e">
        <f>SUMIF('[4]2.报价结算清单'!$F$2:$F$578,A117,'[4]2.报价结算清单'!$P$2:$P$578)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SUMIF('[4]2.报价结算清单'!$F$2:$F$578,$A118,'[4]2.报价结算清单'!$L$2:$L$578)</f>
        <v>#VALUE!</v>
      </c>
      <c r="H118" s="17" t="e">
        <f>SUMIF('[4]2.报价结算清单'!$F$2:$F$578,$A118,'[4]2.报价结算清单'!$N$2:$N$578)</f>
        <v>#VALUE!</v>
      </c>
      <c r="I118" s="20" t="e">
        <f>SUMIF('[4]2.报价结算清单'!$F$2:$F$578,A118,'[4]2.报价结算清单'!$P$2:$P$578)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SUMIF('[4]2.报价结算清单'!$F$2:$F$578,$A119,'[4]2.报价结算清单'!$L$2:$L$578)</f>
        <v>#VALUE!</v>
      </c>
      <c r="H119" s="17" t="e">
        <f>SUMIF('[4]2.报价结算清单'!$F$2:$F$578,$A119,'[4]2.报价结算清单'!$N$2:$N$578)</f>
        <v>#VALUE!</v>
      </c>
      <c r="I119" s="20" t="e">
        <f>SUMIF('[4]2.报价结算清单'!$F$2:$F$578,A119,'[4]2.报价结算清单'!$P$2:$P$578)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SUMIF('[4]2.报价结算清单'!$F$2:$F$578,$A120,'[4]2.报价结算清单'!$L$2:$L$578)</f>
        <v>#VALUE!</v>
      </c>
      <c r="H120" s="17" t="e">
        <f>SUMIF('[4]2.报价结算清单'!$F$2:$F$578,$A120,'[4]2.报价结算清单'!$N$2:$N$578)</f>
        <v>#VALUE!</v>
      </c>
      <c r="I120" s="20" t="e">
        <f>SUMIF('[4]2.报价结算清单'!$F$2:$F$578,A120,'[4]2.报价结算清单'!$P$2:$P$578)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SUMIF('[4]2.报价结算清单'!$F$2:$F$578,$A121,'[4]2.报价结算清单'!$L$2:$L$578)</f>
        <v>#VALUE!</v>
      </c>
      <c r="H121" s="17" t="e">
        <f>SUMIF('[4]2.报价结算清单'!$F$2:$F$578,$A121,'[4]2.报价结算清单'!$N$2:$N$578)</f>
        <v>#VALUE!</v>
      </c>
      <c r="I121" s="20" t="e">
        <f>SUMIF('[4]2.报价结算清单'!$F$2:$F$578,A121,'[4]2.报价结算清单'!$P$2:$P$578)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SUMIF('[4]2.报价结算清单'!$F$2:$F$578,$A122,'[4]2.报价结算清单'!$L$2:$L$578)</f>
        <v>#VALUE!</v>
      </c>
      <c r="H122" s="17" t="e">
        <f>SUMIF('[4]2.报价结算清单'!$F$2:$F$578,$A122,'[4]2.报价结算清单'!$N$2:$N$578)</f>
        <v>#VALUE!</v>
      </c>
      <c r="I122" s="20" t="e">
        <f>SUMIF('[4]2.报价结算清单'!$F$2:$F$578,A122,'[4]2.报价结算清单'!$P$2:$P$578)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SUMIF('[4]2.报价结算清单'!$F$2:$F$578,$A123,'[4]2.报价结算清单'!$L$2:$L$578)</f>
        <v>#VALUE!</v>
      </c>
      <c r="H123" s="17" t="e">
        <f>SUMIF('[4]2.报价结算清单'!$F$2:$F$578,$A123,'[4]2.报价结算清单'!$N$2:$N$578)</f>
        <v>#VALUE!</v>
      </c>
      <c r="I123" s="20" t="e">
        <f>SUMIF('[4]2.报价结算清单'!$F$2:$F$578,A123,'[4]2.报价结算清单'!$P$2:$P$578)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SUMIF('[4]2.报价结算清单'!$F$2:$F$578,$A124,'[4]2.报价结算清单'!$L$2:$L$578)</f>
        <v>#VALUE!</v>
      </c>
      <c r="H124" s="17" t="e">
        <f>SUMIF('[4]2.报价结算清单'!$F$2:$F$578,$A124,'[4]2.报价结算清单'!$N$2:$N$578)</f>
        <v>#VALUE!</v>
      </c>
      <c r="I124" s="20" t="e">
        <f>SUMIF('[4]2.报价结算清单'!$F$2:$F$578,A124,'[4]2.报价结算清单'!$P$2:$P$578)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SUMIF('[4]2.报价结算清单'!$F$2:$F$578,$A125,'[4]2.报价结算清单'!$L$2:$L$578)</f>
        <v>#VALUE!</v>
      </c>
      <c r="H125" s="17" t="e">
        <f>SUMIF('[4]2.报价结算清单'!$F$2:$F$578,$A125,'[4]2.报价结算清单'!$N$2:$N$578)</f>
        <v>#VALUE!</v>
      </c>
      <c r="I125" s="20" t="e">
        <f>SUMIF('[4]2.报价结算清单'!$F$2:$F$578,A125,'[4]2.报价结算清单'!$P$2:$P$578)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SUMIF('[4]2.报价结算清单'!$F$2:$F$578,$A126,'[4]2.报价结算清单'!$L$2:$L$578)</f>
        <v>#VALUE!</v>
      </c>
      <c r="H126" s="17" t="e">
        <f>SUMIF('[4]2.报价结算清单'!$F$2:$F$578,$A126,'[4]2.报价结算清单'!$N$2:$N$578)</f>
        <v>#VALUE!</v>
      </c>
      <c r="I126" s="20" t="e">
        <f>SUMIF('[4]2.报价结算清单'!$F$2:$F$578,A126,'[4]2.报价结算清单'!$P$2:$P$578)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SUMIF('[4]2.报价结算清单'!$F$2:$F$578,$A127,'[4]2.报价结算清单'!$L$2:$L$578)</f>
        <v>#VALUE!</v>
      </c>
      <c r="H127" s="17" t="e">
        <f>SUMIF('[4]2.报价结算清单'!$F$2:$F$578,$A127,'[4]2.报价结算清单'!$N$2:$N$578)</f>
        <v>#VALUE!</v>
      </c>
      <c r="I127" s="20" t="e">
        <f>SUMIF('[4]2.报价结算清单'!$F$2:$F$578,A127,'[4]2.报价结算清单'!$P$2:$P$578)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SUMIF('[4]2.报价结算清单'!$F$2:$F$578,$A128,'[4]2.报价结算清单'!$L$2:$L$578)</f>
        <v>#VALUE!</v>
      </c>
      <c r="H128" s="17" t="e">
        <f>SUMIF('[4]2.报价结算清单'!$F$2:$F$578,$A128,'[4]2.报价结算清单'!$N$2:$N$578)</f>
        <v>#VALUE!</v>
      </c>
      <c r="I128" s="20" t="e">
        <f>SUMIF('[4]2.报价结算清单'!$F$2:$F$578,A128,'[4]2.报价结算清单'!$P$2:$P$578)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SUMIF('[4]2.报价结算清单'!$F$2:$F$578,$A129,'[4]2.报价结算清单'!$L$2:$L$578)</f>
        <v>#VALUE!</v>
      </c>
      <c r="H129" s="17" t="e">
        <f>SUMIF('[4]2.报价结算清单'!$F$2:$F$578,$A129,'[4]2.报价结算清单'!$N$2:$N$578)</f>
        <v>#VALUE!</v>
      </c>
      <c r="I129" s="20" t="e">
        <f>SUMIF('[4]2.报价结算清单'!$F$2:$F$578,A129,'[4]2.报价结算清单'!$P$2:$P$578)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SUMIF('[4]2.报价结算清单'!$F$2:$F$578,$A130,'[4]2.报价结算清单'!$L$2:$L$578)</f>
        <v>#VALUE!</v>
      </c>
      <c r="H130" s="17" t="e">
        <f>SUMIF('[4]2.报价结算清单'!$F$2:$F$578,$A130,'[4]2.报价结算清单'!$N$2:$N$578)</f>
        <v>#VALUE!</v>
      </c>
      <c r="I130" s="20" t="e">
        <f>SUMIF('[4]2.报价结算清单'!$F$2:$F$578,A130,'[4]2.报价结算清单'!$P$2:$P$578)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SUMIF('[4]2.报价结算清单'!$F$2:$F$578,$A131,'[4]2.报价结算清单'!$L$2:$L$578)</f>
        <v>#VALUE!</v>
      </c>
      <c r="H131" s="17" t="e">
        <f>SUMIF('[4]2.报价结算清单'!$F$2:$F$578,$A131,'[4]2.报价结算清单'!$N$2:$N$578)</f>
        <v>#VALUE!</v>
      </c>
      <c r="I131" s="20" t="e">
        <f>SUMIF('[4]2.报价结算清单'!$F$2:$F$578,A131,'[4]2.报价结算清单'!$P$2:$P$578)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SUMIF('[4]2.报价结算清单'!$F$2:$F$578,$A132,'[4]2.报价结算清单'!$L$2:$L$578)</f>
        <v>#VALUE!</v>
      </c>
      <c r="H132" s="17" t="e">
        <f>SUMIF('[4]2.报价结算清单'!$F$2:$F$578,$A132,'[4]2.报价结算清单'!$N$2:$N$578)</f>
        <v>#VALUE!</v>
      </c>
      <c r="I132" s="20" t="e">
        <f>SUMIF('[4]2.报价结算清单'!$F$2:$F$578,A132,'[4]2.报价结算清单'!$P$2:$P$578)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SUMIF('[4]2.报价结算清单'!$F$2:$F$578,$A133,'[4]2.报价结算清单'!$L$2:$L$578)</f>
        <v>#VALUE!</v>
      </c>
      <c r="H133" s="17" t="e">
        <f>SUMIF('[4]2.报价结算清单'!$F$2:$F$578,$A133,'[4]2.报价结算清单'!$N$2:$N$578)</f>
        <v>#VALUE!</v>
      </c>
      <c r="I133" s="20" t="e">
        <f>SUMIF('[4]2.报价结算清单'!$F$2:$F$578,A133,'[4]2.报价结算清单'!$P$2:$P$578)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SUMIF('[4]2.报价结算清单'!$F$2:$F$578,$A134,'[4]2.报价结算清单'!$L$2:$L$578)</f>
        <v>#VALUE!</v>
      </c>
      <c r="H134" s="17" t="e">
        <f>SUMIF('[4]2.报价结算清单'!$F$2:$F$578,$A134,'[4]2.报价结算清单'!$N$2:$N$578)</f>
        <v>#VALUE!</v>
      </c>
      <c r="I134" s="20" t="e">
        <f>SUMIF('[4]2.报价结算清单'!$F$2:$F$578,A134,'[4]2.报价结算清单'!$P$2:$P$578)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SUMIF('[4]2.报价结算清单'!$F$2:$F$578,$A135,'[4]2.报价结算清单'!$L$2:$L$578)</f>
        <v>#VALUE!</v>
      </c>
      <c r="H135" s="17" t="e">
        <f>SUMIF('[4]2.报价结算清单'!$F$2:$F$578,$A135,'[4]2.报价结算清单'!$N$2:$N$578)</f>
        <v>#VALUE!</v>
      </c>
      <c r="I135" s="20" t="e">
        <f>SUMIF('[4]2.报价结算清单'!$F$2:$F$578,A135,'[4]2.报价结算清单'!$P$2:$P$578)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SUMIF('[4]2.报价结算清单'!$F$2:$F$578,$A136,'[4]2.报价结算清单'!$L$2:$L$578)</f>
        <v>#VALUE!</v>
      </c>
      <c r="H136" s="17" t="e">
        <f>SUMIF('[4]2.报价结算清单'!$F$2:$F$578,$A136,'[4]2.报价结算清单'!$N$2:$N$578)</f>
        <v>#VALUE!</v>
      </c>
      <c r="I136" s="20" t="e">
        <f>SUMIF('[4]2.报价结算清单'!$F$2:$F$578,A136,'[4]2.报价结算清单'!$P$2:$P$578)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SUMIF('[4]2.报价结算清单'!$F$2:$F$578,$A137,'[4]2.报价结算清单'!$L$2:$L$578)</f>
        <v>#VALUE!</v>
      </c>
      <c r="H137" s="17" t="e">
        <f>SUMIF('[4]2.报价结算清单'!$F$2:$F$578,$A137,'[4]2.报价结算清单'!$N$2:$N$578)</f>
        <v>#VALUE!</v>
      </c>
      <c r="I137" s="20" t="e">
        <f>SUMIF('[4]2.报价结算清单'!$F$2:$F$578,A137,'[4]2.报价结算清单'!$P$2:$P$578)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SUMIF('[4]2.报价结算清单'!$F$2:$F$578,$A138,'[4]2.报价结算清单'!$L$2:$L$578)</f>
        <v>#VALUE!</v>
      </c>
      <c r="H138" s="17" t="e">
        <f>SUMIF('[4]2.报价结算清单'!$F$2:$F$578,$A138,'[4]2.报价结算清单'!$N$2:$N$578)</f>
        <v>#VALUE!</v>
      </c>
      <c r="I138" s="20" t="e">
        <f>SUMIF('[4]2.报价结算清单'!$F$2:$F$578,A138,'[4]2.报价结算清单'!$P$2:$P$578)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SUMIF('[4]2.报价结算清单'!$F$2:$F$578,$A139,'[4]2.报价结算清单'!$L$2:$L$578)</f>
        <v>#VALUE!</v>
      </c>
      <c r="H139" s="17" t="e">
        <f>SUMIF('[4]2.报价结算清单'!$F$2:$F$578,$A139,'[4]2.报价结算清单'!$N$2:$N$578)</f>
        <v>#VALUE!</v>
      </c>
      <c r="I139" s="20" t="e">
        <f>SUMIF('[4]2.报价结算清单'!$F$2:$F$578,A139,'[4]2.报价结算清单'!$P$2:$P$578)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SUMIF('[4]2.报价结算清单'!$F$2:$F$578,$A140,'[4]2.报价结算清单'!$L$2:$L$578)</f>
        <v>#VALUE!</v>
      </c>
      <c r="H140" s="17" t="e">
        <f>SUMIF('[4]2.报价结算清单'!$F$2:$F$578,$A140,'[4]2.报价结算清单'!$N$2:$N$578)</f>
        <v>#VALUE!</v>
      </c>
      <c r="I140" s="20" t="e">
        <f>SUMIF('[4]2.报价结算清单'!$F$2:$F$578,A140,'[4]2.报价结算清单'!$P$2:$P$578)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SUMIF('[4]2.报价结算清单'!$F$2:$F$578,$A141,'[4]2.报价结算清单'!$L$2:$L$578)</f>
        <v>#VALUE!</v>
      </c>
      <c r="H141" s="17" t="e">
        <f>SUMIF('[4]2.报价结算清单'!$F$2:$F$578,$A141,'[4]2.报价结算清单'!$N$2:$N$578)</f>
        <v>#VALUE!</v>
      </c>
      <c r="I141" s="20" t="e">
        <f>SUMIF('[4]2.报价结算清单'!$F$2:$F$578,A141,'[4]2.报价结算清单'!$P$2:$P$578)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SUMIF('[4]2.报价结算清单'!$F$2:$F$578,$A142,'[4]2.报价结算清单'!$L$2:$L$578)</f>
        <v>#VALUE!</v>
      </c>
      <c r="H142" s="17" t="e">
        <f>SUMIF('[4]2.报价结算清单'!$F$2:$F$578,$A142,'[4]2.报价结算清单'!$N$2:$N$578)</f>
        <v>#VALUE!</v>
      </c>
      <c r="I142" s="20" t="e">
        <f>SUMIF('[4]2.报价结算清单'!$F$2:$F$578,A142,'[4]2.报价结算清单'!$P$2:$P$578)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SUMIF('[4]2.报价结算清单'!$F$2:$F$578,$A143,'[4]2.报价结算清单'!$L$2:$L$578)</f>
        <v>#VALUE!</v>
      </c>
      <c r="H143" s="17" t="e">
        <f>SUMIF('[4]2.报价结算清单'!$F$2:$F$578,$A143,'[4]2.报价结算清单'!$N$2:$N$578)</f>
        <v>#VALUE!</v>
      </c>
      <c r="I143" s="20" t="e">
        <f>SUMIF('[4]2.报价结算清单'!$F$2:$F$578,A143,'[4]2.报价结算清单'!$P$2:$P$578)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SUMIF('[4]2.报价结算清单'!$F$2:$F$578,$A144,'[4]2.报价结算清单'!$L$2:$L$578)</f>
        <v>#VALUE!</v>
      </c>
      <c r="H144" s="17" t="e">
        <f>SUMIF('[4]2.报价结算清单'!$F$2:$F$578,$A144,'[4]2.报价结算清单'!$N$2:$N$578)</f>
        <v>#VALUE!</v>
      </c>
      <c r="I144" s="20" t="e">
        <f>SUMIF('[4]2.报价结算清单'!$F$2:$F$578,A144,'[4]2.报价结算清单'!$P$2:$P$578)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SUMIF('[4]2.报价结算清单'!$F$2:$F$578,$A145,'[4]2.报价结算清单'!$L$2:$L$578)</f>
        <v>#VALUE!</v>
      </c>
      <c r="H145" s="17" t="e">
        <f>SUMIF('[4]2.报价结算清单'!$F$2:$F$578,$A145,'[4]2.报价结算清单'!$N$2:$N$578)</f>
        <v>#VALUE!</v>
      </c>
      <c r="I145" s="20" t="e">
        <f>SUMIF('[4]2.报价结算清单'!$F$2:$F$578,A145,'[4]2.报价结算清单'!$P$2:$P$578)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SUMIF('[4]2.报价结算清单'!$F$2:$F$578,$A146,'[4]2.报价结算清单'!$L$2:$L$578)</f>
        <v>#VALUE!</v>
      </c>
      <c r="H146" s="17" t="e">
        <f>SUMIF('[4]2.报价结算清单'!$F$2:$F$578,$A146,'[4]2.报价结算清单'!$N$2:$N$578)</f>
        <v>#VALUE!</v>
      </c>
      <c r="I146" s="20" t="e">
        <f>SUMIF('[4]2.报价结算清单'!$F$2:$F$578,A146,'[4]2.报价结算清单'!$P$2:$P$578)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SUMIF('[4]2.报价结算清单'!$F$2:$F$578,$A147,'[4]2.报价结算清单'!$L$2:$L$578)</f>
        <v>#VALUE!</v>
      </c>
      <c r="H147" s="17" t="e">
        <f>SUMIF('[4]2.报价结算清单'!$F$2:$F$578,$A147,'[4]2.报价结算清单'!$N$2:$N$578)</f>
        <v>#VALUE!</v>
      </c>
      <c r="I147" s="20" t="e">
        <f>SUMIF('[4]2.报价结算清单'!$F$2:$F$578,A147,'[4]2.报价结算清单'!$P$2:$P$578)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SUMIF('[4]2.报价结算清单'!$F$2:$F$578,$A148,'[4]2.报价结算清单'!$L$2:$L$578)</f>
        <v>#VALUE!</v>
      </c>
      <c r="H148" s="17" t="e">
        <f>SUMIF('[4]2.报价结算清单'!$F$2:$F$578,$A148,'[4]2.报价结算清单'!$N$2:$N$578)</f>
        <v>#VALUE!</v>
      </c>
      <c r="I148" s="20" t="e">
        <f>SUMIF('[4]2.报价结算清单'!$F$2:$F$578,A148,'[4]2.报价结算清单'!$P$2:$P$578)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SUMIF('[4]2.报价结算清单'!$F$2:$F$578,$A149,'[4]2.报价结算清单'!$L$2:$L$578)</f>
        <v>#VALUE!</v>
      </c>
      <c r="H149" s="17" t="e">
        <f>SUMIF('[4]2.报价结算清单'!$F$2:$F$578,$A149,'[4]2.报价结算清单'!$N$2:$N$578)</f>
        <v>#VALUE!</v>
      </c>
      <c r="I149" s="20" t="e">
        <f>SUMIF('[4]2.报价结算清单'!$F$2:$F$578,A149,'[4]2.报价结算清单'!$P$2:$P$578)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SUMIF('[4]2.报价结算清单'!$F$2:$F$578,$A150,'[4]2.报价结算清单'!$L$2:$L$578)</f>
        <v>#VALUE!</v>
      </c>
      <c r="H150" s="17" t="e">
        <f>SUMIF('[4]2.报价结算清单'!$F$2:$F$578,$A150,'[4]2.报价结算清单'!$N$2:$N$578)</f>
        <v>#VALUE!</v>
      </c>
      <c r="I150" s="20" t="e">
        <f>SUMIF('[4]2.报价结算清单'!$F$2:$F$578,A150,'[4]2.报价结算清单'!$P$2:$P$578)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SUMIF('[4]2.报价结算清单'!$F$2:$F$578,$A151,'[4]2.报价结算清单'!$L$2:$L$578)</f>
        <v>#VALUE!</v>
      </c>
      <c r="H151" s="17" t="e">
        <f>SUMIF('[4]2.报价结算清单'!$F$2:$F$578,$A151,'[4]2.报价结算清单'!$N$2:$N$578)</f>
        <v>#VALUE!</v>
      </c>
      <c r="I151" s="20" t="e">
        <f>SUMIF('[4]2.报价结算清单'!$F$2:$F$578,A151,'[4]2.报价结算清单'!$P$2:$P$578)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SUMIF('[4]2.报价结算清单'!$F$2:$F$578,$A152,'[4]2.报价结算清单'!$L$2:$L$578)</f>
        <v>#VALUE!</v>
      </c>
      <c r="H152" s="17" t="e">
        <f>SUMIF('[4]2.报价结算清单'!$F$2:$F$578,$A152,'[4]2.报价结算清单'!$N$2:$N$578)</f>
        <v>#VALUE!</v>
      </c>
      <c r="I152" s="20" t="e">
        <f>SUMIF('[4]2.报价结算清单'!$F$2:$F$578,A152,'[4]2.报价结算清单'!$P$2:$P$578)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SUMIF('[4]2.报价结算清单'!$F$2:$F$578,$A153,'[4]2.报价结算清单'!$L$2:$L$578)</f>
        <v>#VALUE!</v>
      </c>
      <c r="H153" s="17" t="e">
        <f>SUMIF('[4]2.报价结算清单'!$F$2:$F$578,$A153,'[4]2.报价结算清单'!$N$2:$N$578)</f>
        <v>#VALUE!</v>
      </c>
      <c r="I153" s="20" t="e">
        <f>SUMIF('[4]2.报价结算清单'!$F$2:$F$578,A153,'[4]2.报价结算清单'!$P$2:$P$578)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SUMIF('[4]2.报价结算清单'!$F$2:$F$578,$A154,'[4]2.报价结算清单'!$L$2:$L$578)</f>
        <v>#VALUE!</v>
      </c>
      <c r="H154" s="17" t="e">
        <f>SUMIF('[4]2.报价结算清单'!$F$2:$F$578,$A154,'[4]2.报价结算清单'!$N$2:$N$578)</f>
        <v>#VALUE!</v>
      </c>
      <c r="I154" s="20" t="e">
        <f>SUMIF('[4]2.报价结算清单'!$F$2:$F$578,A154,'[4]2.报价结算清单'!$P$2:$P$578)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SUMIF('[4]2.报价结算清单'!$F$2:$F$578,$A155,'[4]2.报价结算清单'!$L$2:$L$578)</f>
        <v>#VALUE!</v>
      </c>
      <c r="H155" s="17" t="e">
        <f>SUMIF('[4]2.报价结算清单'!$F$2:$F$578,$A155,'[4]2.报价结算清单'!$N$2:$N$578)</f>
        <v>#VALUE!</v>
      </c>
      <c r="I155" s="20" t="e">
        <f>SUMIF('[4]2.报价结算清单'!$F$2:$F$578,A155,'[4]2.报价结算清单'!$P$2:$P$578)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SUMIF('[4]2.报价结算清单'!$F$2:$F$578,$A156,'[4]2.报价结算清单'!$L$2:$L$578)</f>
        <v>#VALUE!</v>
      </c>
      <c r="H156" s="17" t="e">
        <f>SUMIF('[4]2.报价结算清单'!$F$2:$F$578,$A156,'[4]2.报价结算清单'!$N$2:$N$578)</f>
        <v>#VALUE!</v>
      </c>
      <c r="I156" s="20" t="e">
        <f>SUMIF('[4]2.报价结算清单'!$F$2:$F$578,A156,'[4]2.报价结算清单'!$P$2:$P$578)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SUMIF('[4]2.报价结算清单'!$F$2:$F$578,$A157,'[4]2.报价结算清单'!$L$2:$L$578)</f>
        <v>#VALUE!</v>
      </c>
      <c r="H157" s="17" t="e">
        <f>SUMIF('[4]2.报价结算清单'!$F$2:$F$578,$A157,'[4]2.报价结算清单'!$N$2:$N$578)</f>
        <v>#VALUE!</v>
      </c>
      <c r="I157" s="20" t="e">
        <f>SUMIF('[4]2.报价结算清单'!$F$2:$F$578,A157,'[4]2.报价结算清单'!$P$2:$P$578)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SUMIF('[4]2.报价结算清单'!$F$2:$F$578,$A158,'[4]2.报价结算清单'!$L$2:$L$578)</f>
        <v>#VALUE!</v>
      </c>
      <c r="H158" s="17" t="e">
        <f>SUMIF('[4]2.报价结算清单'!$F$2:$F$578,$A158,'[4]2.报价结算清单'!$N$2:$N$578)</f>
        <v>#VALUE!</v>
      </c>
      <c r="I158" s="20" t="e">
        <f>SUMIF('[4]2.报价结算清单'!$F$2:$F$578,A158,'[4]2.报价结算清单'!$P$2:$P$578)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SUMIF('[4]2.报价结算清单'!$F$2:$F$578,$A159,'[4]2.报价结算清单'!$L$2:$L$578)</f>
        <v>#VALUE!</v>
      </c>
      <c r="H159" s="17" t="e">
        <f>SUMIF('[4]2.报价结算清单'!$F$2:$F$578,$A159,'[4]2.报价结算清单'!$N$2:$N$578)</f>
        <v>#VALUE!</v>
      </c>
      <c r="I159" s="20" t="e">
        <f>SUMIF('[4]2.报价结算清单'!$F$2:$F$578,A159,'[4]2.报价结算清单'!$P$2:$P$578)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SUMIF('[4]2.报价结算清单'!$F$2:$F$578,$A160,'[4]2.报价结算清单'!$L$2:$L$578)</f>
        <v>#VALUE!</v>
      </c>
      <c r="H160" s="17" t="e">
        <f>SUMIF('[4]2.报价结算清单'!$F$2:$F$578,$A160,'[4]2.报价结算清单'!$N$2:$N$578)</f>
        <v>#VALUE!</v>
      </c>
      <c r="I160" s="20" t="e">
        <f>SUMIF('[4]2.报价结算清单'!$F$2:$F$578,A160,'[4]2.报价结算清单'!$P$2:$P$578)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SUMIF('[4]2.报价结算清单'!$F$2:$F$578,$A161,'[4]2.报价结算清单'!$L$2:$L$578)</f>
        <v>#VALUE!</v>
      </c>
      <c r="H161" s="17" t="e">
        <f>SUMIF('[4]2.报价结算清单'!$F$2:$F$578,$A161,'[4]2.报价结算清单'!$N$2:$N$578)</f>
        <v>#VALUE!</v>
      </c>
      <c r="I161" s="20" t="e">
        <f>SUMIF('[4]2.报价结算清单'!$F$2:$F$578,A161,'[4]2.报价结算清单'!$P$2:$P$578)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SUMIF('[4]2.报价结算清单'!$F$2:$F$578,$A162,'[4]2.报价结算清单'!$L$2:$L$578)</f>
        <v>#VALUE!</v>
      </c>
      <c r="H162" s="17" t="e">
        <f>SUMIF('[4]2.报价结算清单'!$F$2:$F$578,$A162,'[4]2.报价结算清单'!$N$2:$N$578)</f>
        <v>#VALUE!</v>
      </c>
      <c r="I162" s="20" t="e">
        <f>SUMIF('[4]2.报价结算清单'!$F$2:$F$578,A162,'[4]2.报价结算清单'!$P$2:$P$578)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SUMIF('[4]2.报价结算清单'!$F$2:$F$578,$A163,'[4]2.报价结算清单'!$L$2:$L$578)</f>
        <v>#VALUE!</v>
      </c>
      <c r="H163" s="17" t="e">
        <f>SUMIF('[4]2.报价结算清单'!$F$2:$F$578,$A163,'[4]2.报价结算清单'!$N$2:$N$578)</f>
        <v>#VALUE!</v>
      </c>
      <c r="I163" s="20" t="e">
        <f>SUMIF('[4]2.报价结算清单'!$F$2:$F$578,A163,'[4]2.报价结算清单'!$P$2:$P$578)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SUMIF('[4]2.报价结算清单'!$F$2:$F$578,$A164,'[4]2.报价结算清单'!$L$2:$L$578)</f>
        <v>#VALUE!</v>
      </c>
      <c r="H164" s="17" t="e">
        <f>SUMIF('[4]2.报价结算清单'!$F$2:$F$578,$A164,'[4]2.报价结算清单'!$N$2:$N$578)</f>
        <v>#VALUE!</v>
      </c>
      <c r="I164" s="20" t="e">
        <f>SUMIF('[4]2.报价结算清单'!$F$2:$F$578,A164,'[4]2.报价结算清单'!$P$2:$P$578)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SUMIF('[4]2.报价结算清单'!$F$2:$F$578,$A165,'[4]2.报价结算清单'!$L$2:$L$578)</f>
        <v>#VALUE!</v>
      </c>
      <c r="H165" s="17" t="e">
        <f>SUMIF('[4]2.报价结算清单'!$F$2:$F$578,$A165,'[4]2.报价结算清单'!$N$2:$N$578)</f>
        <v>#VALUE!</v>
      </c>
      <c r="I165" s="20" t="e">
        <f>SUMIF('[4]2.报价结算清单'!$F$2:$F$578,A165,'[4]2.报价结算清单'!$P$2:$P$578)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SUMIF('[4]2.报价结算清单'!$F$2:$F$578,$A166,'[4]2.报价结算清单'!$L$2:$L$578)</f>
        <v>#VALUE!</v>
      </c>
      <c r="H166" s="17" t="e">
        <f>SUMIF('[4]2.报价结算清单'!$F$2:$F$578,$A166,'[4]2.报价结算清单'!$N$2:$N$578)</f>
        <v>#VALUE!</v>
      </c>
      <c r="I166" s="20" t="e">
        <f>SUMIF('[4]2.报价结算清单'!$F$2:$F$578,A166,'[4]2.报价结算清单'!$P$2:$P$578)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SUMIF('[4]2.报价结算清单'!$F$2:$F$578,$A167,'[4]2.报价结算清单'!$L$2:$L$578)</f>
        <v>#VALUE!</v>
      </c>
      <c r="H167" s="17" t="e">
        <f>SUMIF('[4]2.报价结算清单'!$F$2:$F$578,$A167,'[4]2.报价结算清单'!$N$2:$N$578)</f>
        <v>#VALUE!</v>
      </c>
      <c r="I167" s="20" t="e">
        <f>SUMIF('[4]2.报价结算清单'!$F$2:$F$578,A167,'[4]2.报价结算清单'!$P$2:$P$578)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SUMIF('[4]2.报价结算清单'!$F$2:$F$578,$A168,'[4]2.报价结算清单'!$L$2:$L$578)</f>
        <v>#VALUE!</v>
      </c>
      <c r="H168" s="17" t="e">
        <f>SUMIF('[4]2.报价结算清单'!$F$2:$F$578,$A168,'[4]2.报价结算清单'!$N$2:$N$578)</f>
        <v>#VALUE!</v>
      </c>
      <c r="I168" s="20" t="e">
        <f>SUMIF('[4]2.报价结算清单'!$F$2:$F$578,A168,'[4]2.报价结算清单'!$P$2:$P$578)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SUMIF('[4]2.报价结算清单'!$F$2:$F$578,$A169,'[4]2.报价结算清单'!$L$2:$L$578)</f>
        <v>#VALUE!</v>
      </c>
      <c r="H169" s="17" t="e">
        <f>SUMIF('[4]2.报价结算清单'!$F$2:$F$578,$A169,'[4]2.报价结算清单'!$N$2:$N$578)</f>
        <v>#VALUE!</v>
      </c>
      <c r="I169" s="20" t="e">
        <f>SUMIF('[4]2.报价结算清单'!$F$2:$F$578,A169,'[4]2.报价结算清单'!$P$2:$P$578)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SUMIF('[4]2.报价结算清单'!$F$2:$F$578,$A170,'[4]2.报价结算清单'!$L$2:$L$578)</f>
        <v>#VALUE!</v>
      </c>
      <c r="H170" s="17" t="e">
        <f>SUMIF('[4]2.报价结算清单'!$F$2:$F$578,$A170,'[4]2.报价结算清单'!$N$2:$N$578)</f>
        <v>#VALUE!</v>
      </c>
      <c r="I170" s="20" t="e">
        <f>SUMIF('[4]2.报价结算清单'!$F$2:$F$578,A170,'[4]2.报价结算清单'!$P$2:$P$578)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SUMIF('[4]2.报价结算清单'!$F$2:$F$578,$A171,'[4]2.报价结算清单'!$L$2:$L$578)</f>
        <v>#VALUE!</v>
      </c>
      <c r="H171" s="17" t="e">
        <f>SUMIF('[4]2.报价结算清单'!$F$2:$F$578,$A171,'[4]2.报价结算清单'!$N$2:$N$578)</f>
        <v>#VALUE!</v>
      </c>
      <c r="I171" s="20" t="e">
        <f>SUMIF('[4]2.报价结算清单'!$F$2:$F$578,A171,'[4]2.报价结算清单'!$P$2:$P$578)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SUMIF('[4]2.报价结算清单'!$F$2:$F$578,$A172,'[4]2.报价结算清单'!$L$2:$L$578)</f>
        <v>#VALUE!</v>
      </c>
      <c r="H172" s="17" t="e">
        <f>SUMIF('[4]2.报价结算清单'!$F$2:$F$578,$A172,'[4]2.报价结算清单'!$N$2:$N$578)</f>
        <v>#VALUE!</v>
      </c>
      <c r="I172" s="20" t="e">
        <f>SUMIF('[4]2.报价结算清单'!$F$2:$F$578,A172,'[4]2.报价结算清单'!$P$2:$P$578)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SUMIF('[4]2.报价结算清单'!$F$2:$F$578,$A173,'[4]2.报价结算清单'!$L$2:$L$578)</f>
        <v>#VALUE!</v>
      </c>
      <c r="H173" s="17" t="e">
        <f>SUMIF('[4]2.报价结算清单'!$F$2:$F$578,$A173,'[4]2.报价结算清单'!$N$2:$N$578)</f>
        <v>#VALUE!</v>
      </c>
      <c r="I173" s="20" t="e">
        <f>SUMIF('[4]2.报价结算清单'!$F$2:$F$578,A173,'[4]2.报价结算清单'!$P$2:$P$578)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SUMIF('[4]2.报价结算清单'!$F$2:$F$578,$A174,'[4]2.报价结算清单'!$L$2:$L$578)</f>
        <v>#VALUE!</v>
      </c>
      <c r="H174" s="17" t="e">
        <f>SUMIF('[4]2.报价结算清单'!$F$2:$F$578,$A174,'[4]2.报价结算清单'!$N$2:$N$578)</f>
        <v>#VALUE!</v>
      </c>
      <c r="I174" s="20" t="e">
        <f>SUMIF('[4]2.报价结算清单'!$F$2:$F$578,A174,'[4]2.报价结算清单'!$P$2:$P$578)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SUMIF('[4]2.报价结算清单'!$F$2:$F$578,$A175,'[4]2.报价结算清单'!$L$2:$L$578)</f>
        <v>#VALUE!</v>
      </c>
      <c r="H175" s="17" t="e">
        <f>SUMIF('[4]2.报价结算清单'!$F$2:$F$578,$A175,'[4]2.报价结算清单'!$N$2:$N$578)</f>
        <v>#VALUE!</v>
      </c>
      <c r="I175" s="20" t="e">
        <f>SUMIF('[4]2.报价结算清单'!$F$2:$F$578,A175,'[4]2.报价结算清单'!$P$2:$P$578)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SUMIF('[4]2.报价结算清单'!$F$2:$F$578,$A176,'[4]2.报价结算清单'!$L$2:$L$578)</f>
        <v>#VALUE!</v>
      </c>
      <c r="H176" s="17" t="e">
        <f>SUMIF('[4]2.报价结算清单'!$F$2:$F$578,$A176,'[4]2.报价结算清单'!$N$2:$N$578)</f>
        <v>#VALUE!</v>
      </c>
      <c r="I176" s="20" t="e">
        <f>SUMIF('[4]2.报价结算清单'!$F$2:$F$578,A176,'[4]2.报价结算清单'!$P$2:$P$578)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SUMIF('[4]2.报价结算清单'!$F$2:$F$578,$A177,'[4]2.报价结算清单'!$L$2:$L$578)</f>
        <v>#VALUE!</v>
      </c>
      <c r="H177" s="17" t="e">
        <f>SUMIF('[4]2.报价结算清单'!$F$2:$F$578,$A177,'[4]2.报价结算清单'!$N$2:$N$578)</f>
        <v>#VALUE!</v>
      </c>
      <c r="I177" s="20" t="e">
        <f>SUMIF('[4]2.报价结算清单'!$F$2:$F$578,A177,'[4]2.报价结算清单'!$P$2:$P$578)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SUMIF('[4]2.报价结算清单'!$F$2:$F$578,$A178,'[4]2.报价结算清单'!$L$2:$L$578)</f>
        <v>#VALUE!</v>
      </c>
      <c r="H178" s="17" t="e">
        <f>SUMIF('[4]2.报价结算清单'!$F$2:$F$578,$A178,'[4]2.报价结算清单'!$N$2:$N$578)</f>
        <v>#VALUE!</v>
      </c>
      <c r="I178" s="20" t="e">
        <f>SUMIF('[4]2.报价结算清单'!$F$2:$F$578,A178,'[4]2.报价结算清单'!$P$2:$P$578)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SUMIF('[4]2.报价结算清单'!$F$2:$F$578,$A179,'[4]2.报价结算清单'!$L$2:$L$578)</f>
        <v>#VALUE!</v>
      </c>
      <c r="H179" s="17" t="e">
        <f>SUMIF('[4]2.报价结算清单'!$F$2:$F$578,$A179,'[4]2.报价结算清单'!$N$2:$N$578)</f>
        <v>#VALUE!</v>
      </c>
      <c r="I179" s="20" t="e">
        <f>SUMIF('[4]2.报价结算清单'!$F$2:$F$578,A179,'[4]2.报价结算清单'!$P$2:$P$578)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SUMIF('[4]2.报价结算清单'!$F$2:$F$578,$A180,'[4]2.报价结算清单'!$L$2:$L$578)</f>
        <v>#VALUE!</v>
      </c>
      <c r="H180" s="17" t="e">
        <f>SUMIF('[4]2.报价结算清单'!$F$2:$F$578,$A180,'[4]2.报价结算清单'!$N$2:$N$578)</f>
        <v>#VALUE!</v>
      </c>
      <c r="I180" s="20" t="e">
        <f>SUMIF('[4]2.报价结算清单'!$F$2:$F$578,A180,'[4]2.报价结算清单'!$P$2:$P$578)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SUMIF('[4]2.报价结算清单'!$F$2:$F$578,$A181,'[4]2.报价结算清单'!$L$2:$L$578)</f>
        <v>#VALUE!</v>
      </c>
      <c r="H181" s="17" t="e">
        <f>SUMIF('[4]2.报价结算清单'!$F$2:$F$578,$A181,'[4]2.报价结算清单'!$N$2:$N$578)</f>
        <v>#VALUE!</v>
      </c>
      <c r="I181" s="20" t="e">
        <f>SUMIF('[4]2.报价结算清单'!$F$2:$F$578,A181,'[4]2.报价结算清单'!$P$2:$P$578)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SUMIF('[4]2.报价结算清单'!$F$2:$F$578,$A182,'[4]2.报价结算清单'!$L$2:$L$578)</f>
        <v>#VALUE!</v>
      </c>
      <c r="H182" s="17" t="e">
        <f>SUMIF('[4]2.报价结算清单'!$F$2:$F$578,$A182,'[4]2.报价结算清单'!$N$2:$N$578)</f>
        <v>#VALUE!</v>
      </c>
      <c r="I182" s="20" t="e">
        <f>SUMIF('[4]2.报价结算清单'!$F$2:$F$578,A182,'[4]2.报价结算清单'!$P$2:$P$578)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SUMIF('[4]2.报价结算清单'!$F$2:$F$578,$A183,'[4]2.报价结算清单'!$L$2:$L$578)</f>
        <v>#VALUE!</v>
      </c>
      <c r="H183" s="17" t="e">
        <f>SUMIF('[4]2.报价结算清单'!$F$2:$F$578,$A183,'[4]2.报价结算清单'!$N$2:$N$578)</f>
        <v>#VALUE!</v>
      </c>
      <c r="I183" s="20" t="e">
        <f>SUMIF('[4]2.报价结算清单'!$F$2:$F$578,A183,'[4]2.报价结算清单'!$P$2:$P$578)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SUMIF('[4]2.报价结算清单'!$F$2:$F$578,$A184,'[4]2.报价结算清单'!$L$2:$L$578)</f>
        <v>#VALUE!</v>
      </c>
      <c r="H184" s="17" t="e">
        <f>SUMIF('[4]2.报价结算清单'!$F$2:$F$578,$A184,'[4]2.报价结算清单'!$N$2:$N$578)</f>
        <v>#VALUE!</v>
      </c>
      <c r="I184" s="20" t="e">
        <f>SUMIF('[4]2.报价结算清单'!$F$2:$F$578,A184,'[4]2.报价结算清单'!$P$2:$P$578)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SUMIF('[4]2.报价结算清单'!$F$2:$F$578,$A185,'[4]2.报价结算清单'!$L$2:$L$578)</f>
        <v>#VALUE!</v>
      </c>
      <c r="H185" s="17" t="e">
        <f>SUMIF('[4]2.报价结算清单'!$F$2:$F$578,$A185,'[4]2.报价结算清单'!$N$2:$N$578)</f>
        <v>#VALUE!</v>
      </c>
      <c r="I185" s="20" t="e">
        <f>SUMIF('[4]2.报价结算清单'!$F$2:$F$578,A185,'[4]2.报价结算清单'!$P$2:$P$578)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SUMIF('[4]2.报价结算清单'!$F$2:$F$578,$A186,'[4]2.报价结算清单'!$L$2:$L$578)</f>
        <v>#VALUE!</v>
      </c>
      <c r="H186" s="17" t="e">
        <f>SUMIF('[4]2.报价结算清单'!$F$2:$F$578,$A186,'[4]2.报价结算清单'!$N$2:$N$578)</f>
        <v>#VALUE!</v>
      </c>
      <c r="I186" s="20" t="e">
        <f>SUMIF('[4]2.报价结算清单'!$F$2:$F$578,A186,'[4]2.报价结算清单'!$P$2:$P$578)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SUMIF('[4]2.报价结算清单'!$F$2:$F$578,$A187,'[4]2.报价结算清单'!$L$2:$L$578)</f>
        <v>#VALUE!</v>
      </c>
      <c r="H187" s="17" t="e">
        <f>SUMIF('[4]2.报价结算清单'!$F$2:$F$578,$A187,'[4]2.报价结算清单'!$N$2:$N$578)</f>
        <v>#VALUE!</v>
      </c>
      <c r="I187" s="20" t="e">
        <f>SUMIF('[4]2.报价结算清单'!$F$2:$F$578,A187,'[4]2.报价结算清单'!$P$2:$P$578)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SUMIF('[4]2.报价结算清单'!$F$2:$F$578,$A188,'[4]2.报价结算清单'!$L$2:$L$578)</f>
        <v>#VALUE!</v>
      </c>
      <c r="H188" s="17" t="e">
        <f>SUMIF('[4]2.报价结算清单'!$F$2:$F$578,$A188,'[4]2.报价结算清单'!$N$2:$N$578)</f>
        <v>#VALUE!</v>
      </c>
      <c r="I188" s="20" t="e">
        <f>SUMIF('[4]2.报价结算清单'!$F$2:$F$578,A188,'[4]2.报价结算清单'!$P$2:$P$578)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SUMIF('[4]2.报价结算清单'!$F$2:$F$578,$A189,'[4]2.报价结算清单'!$L$2:$L$578)</f>
        <v>#VALUE!</v>
      </c>
      <c r="H189" s="17" t="e">
        <f>SUMIF('[4]2.报价结算清单'!$F$2:$F$578,$A189,'[4]2.报价结算清单'!$N$2:$N$578)</f>
        <v>#VALUE!</v>
      </c>
      <c r="I189" s="20" t="e">
        <f>SUMIF('[4]2.报价结算清单'!$F$2:$F$578,A189,'[4]2.报价结算清单'!$P$2:$P$578)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SUMIF('[4]2.报价结算清单'!$F$2:$F$578,$A190,'[4]2.报价结算清单'!$L$2:$L$578)</f>
        <v>#VALUE!</v>
      </c>
      <c r="H190" s="17" t="e">
        <f>SUMIF('[4]2.报价结算清单'!$F$2:$F$578,$A190,'[4]2.报价结算清单'!$N$2:$N$578)</f>
        <v>#VALUE!</v>
      </c>
      <c r="I190" s="20" t="e">
        <f>SUMIF('[4]2.报价结算清单'!$F$2:$F$578,A190,'[4]2.报价结算清单'!$P$2:$P$578)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SUMIF('[4]2.报价结算清单'!$F$2:$F$578,$A191,'[4]2.报价结算清单'!$L$2:$L$578)</f>
        <v>#VALUE!</v>
      </c>
      <c r="H191" s="17" t="e">
        <f>SUMIF('[4]2.报价结算清单'!$F$2:$F$578,$A191,'[4]2.报价结算清单'!$N$2:$N$578)</f>
        <v>#VALUE!</v>
      </c>
      <c r="I191" s="20" t="e">
        <f>SUMIF('[4]2.报价结算清单'!$F$2:$F$578,A191,'[4]2.报价结算清单'!$P$2:$P$578)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SUMIF('[4]2.报价结算清单'!$F$2:$F$578,$A192,'[4]2.报价结算清单'!$L$2:$L$578)</f>
        <v>#VALUE!</v>
      </c>
      <c r="H192" s="17" t="e">
        <f>SUMIF('[4]2.报价结算清单'!$F$2:$F$578,$A192,'[4]2.报价结算清单'!$N$2:$N$578)</f>
        <v>#VALUE!</v>
      </c>
      <c r="I192" s="20" t="e">
        <f>SUMIF('[4]2.报价结算清单'!$F$2:$F$578,A192,'[4]2.报价结算清单'!$P$2:$P$578)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SUMIF('[4]2.报价结算清单'!$F$2:$F$578,$A193,'[4]2.报价结算清单'!$L$2:$L$578)</f>
        <v>#VALUE!</v>
      </c>
      <c r="H193" s="17" t="e">
        <f>SUMIF('[4]2.报价结算清单'!$F$2:$F$578,$A193,'[4]2.报价结算清单'!$N$2:$N$578)</f>
        <v>#VALUE!</v>
      </c>
      <c r="I193" s="20" t="e">
        <f>SUMIF('[4]2.报价结算清单'!$F$2:$F$578,A193,'[4]2.报价结算清单'!$P$2:$P$578)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SUMIF('[4]2.报价结算清单'!$F$2:$F$578,$A194,'[4]2.报价结算清单'!$L$2:$L$578)</f>
        <v>#VALUE!</v>
      </c>
      <c r="H194" s="17" t="e">
        <f>SUMIF('[4]2.报价结算清单'!$F$2:$F$578,$A194,'[4]2.报价结算清单'!$N$2:$N$578)</f>
        <v>#VALUE!</v>
      </c>
      <c r="I194" s="20" t="e">
        <f>SUMIF('[4]2.报价结算清单'!$F$2:$F$578,A194,'[4]2.报价结算清单'!$P$2:$P$578)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SUMIF('[4]2.报价结算清单'!$F$2:$F$578,$A195,'[4]2.报价结算清单'!$L$2:$L$578)</f>
        <v>#VALUE!</v>
      </c>
      <c r="H195" s="17" t="e">
        <f>SUMIF('[4]2.报价结算清单'!$F$2:$F$578,$A195,'[4]2.报价结算清单'!$N$2:$N$578)</f>
        <v>#VALUE!</v>
      </c>
      <c r="I195" s="20" t="e">
        <f>SUMIF('[4]2.报价结算清单'!$F$2:$F$578,A195,'[4]2.报价结算清单'!$P$2:$P$578)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SUMIF('[4]2.报价结算清单'!$F$2:$F$578,$A196,'[4]2.报价结算清单'!$L$2:$L$578)</f>
        <v>#VALUE!</v>
      </c>
      <c r="H196" s="17" t="e">
        <f>SUMIF('[4]2.报价结算清单'!$F$2:$F$578,$A196,'[4]2.报价结算清单'!$N$2:$N$578)</f>
        <v>#VALUE!</v>
      </c>
      <c r="I196" s="20" t="e">
        <f>SUMIF('[4]2.报价结算清单'!$F$2:$F$578,A196,'[4]2.报价结算清单'!$P$2:$P$578)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SUMIF('[4]2.报价结算清单'!$F$2:$F$578,$A197,'[4]2.报价结算清单'!$L$2:$L$578)</f>
        <v>#VALUE!</v>
      </c>
      <c r="H197" s="17" t="e">
        <f>SUMIF('[4]2.报价结算清单'!$F$2:$F$578,$A197,'[4]2.报价结算清单'!$N$2:$N$578)</f>
        <v>#VALUE!</v>
      </c>
      <c r="I197" s="20" t="e">
        <f>SUMIF('[4]2.报价结算清单'!$F$2:$F$578,A197,'[4]2.报价结算清单'!$P$2:$P$578)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SUMIF('[4]2.报价结算清单'!$F$2:$F$578,$A198,'[4]2.报价结算清单'!$L$2:$L$578)</f>
        <v>#VALUE!</v>
      </c>
      <c r="H198" s="17" t="e">
        <f>SUMIF('[4]2.报价结算清单'!$F$2:$F$578,$A198,'[4]2.报价结算清单'!$N$2:$N$578)</f>
        <v>#VALUE!</v>
      </c>
      <c r="I198" s="20" t="e">
        <f>SUMIF('[4]2.报价结算清单'!$F$2:$F$578,A198,'[4]2.报价结算清单'!$P$2:$P$578)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SUMIF('[4]2.报价结算清单'!$F$2:$F$578,$A199,'[4]2.报价结算清单'!$L$2:$L$578)</f>
        <v>#VALUE!</v>
      </c>
      <c r="H199" s="17" t="e">
        <f>SUMIF('[4]2.报价结算清单'!$F$2:$F$578,$A199,'[4]2.报价结算清单'!$N$2:$N$578)</f>
        <v>#VALUE!</v>
      </c>
      <c r="I199" s="20" t="e">
        <f>SUMIF('[4]2.报价结算清单'!$F$2:$F$578,A199,'[4]2.报价结算清单'!$P$2:$P$578)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SUMIF('[4]2.报价结算清单'!$F$2:$F$578,$A200,'[4]2.报价结算清单'!$L$2:$L$578)</f>
        <v>#VALUE!</v>
      </c>
      <c r="H200" s="17" t="e">
        <f>SUMIF('[4]2.报价结算清单'!$F$2:$F$578,$A200,'[4]2.报价结算清单'!$N$2:$N$578)</f>
        <v>#VALUE!</v>
      </c>
      <c r="I200" s="20" t="e">
        <f>SUMIF('[4]2.报价结算清单'!$F$2:$F$578,A200,'[4]2.报价结算清单'!$P$2:$P$578)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SUMIF('[4]2.报价结算清单'!$F$2:$F$578,$A201,'[4]2.报价结算清单'!$L$2:$L$578)</f>
        <v>#VALUE!</v>
      </c>
      <c r="H201" s="17" t="e">
        <f>SUMIF('[4]2.报价结算清单'!$F$2:$F$578,$A201,'[4]2.报价结算清单'!$N$2:$N$578)</f>
        <v>#VALUE!</v>
      </c>
      <c r="I201" s="20" t="e">
        <f>SUMIF('[4]2.报价结算清单'!$F$2:$F$578,A201,'[4]2.报价结算清单'!$P$2:$P$578)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SUMIF('[4]2.报价结算清单'!$F$2:$F$578,$A202,'[4]2.报价结算清单'!$L$2:$L$578)</f>
        <v>#VALUE!</v>
      </c>
      <c r="H202" s="17" t="e">
        <f>SUMIF('[4]2.报价结算清单'!$F$2:$F$578,$A202,'[4]2.报价结算清单'!$N$2:$N$578)</f>
        <v>#VALUE!</v>
      </c>
      <c r="I202" s="20" t="e">
        <f>SUMIF('[4]2.报价结算清单'!$F$2:$F$578,A202,'[4]2.报价结算清单'!$P$2:$P$578)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SUMIF('[4]2.报价结算清单'!$F$2:$F$578,$A203,'[4]2.报价结算清单'!$L$2:$L$578)</f>
        <v>#VALUE!</v>
      </c>
      <c r="H203" s="17" t="e">
        <f>SUMIF('[4]2.报价结算清单'!$F$2:$F$578,$A203,'[4]2.报价结算清单'!$N$2:$N$578)</f>
        <v>#VALUE!</v>
      </c>
      <c r="I203" s="20" t="e">
        <f>SUMIF('[4]2.报价结算清单'!$F$2:$F$578,A203,'[4]2.报价结算清单'!$P$2:$P$578)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SUMIF('[4]2.报价结算清单'!$F$2:$F$578,$A204,'[4]2.报价结算清单'!$L$2:$L$578)</f>
        <v>#VALUE!</v>
      </c>
      <c r="H204" s="17" t="e">
        <f>SUMIF('[4]2.报价结算清单'!$F$2:$F$578,$A204,'[4]2.报价结算清单'!$N$2:$N$578)</f>
        <v>#VALUE!</v>
      </c>
      <c r="I204" s="20" t="e">
        <f>SUMIF('[4]2.报价结算清单'!$F$2:$F$578,A204,'[4]2.报价结算清单'!$P$2:$P$578)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SUMIF('[4]2.报价结算清单'!$F$2:$F$578,$A205,'[4]2.报价结算清单'!$L$2:$L$578)</f>
        <v>#VALUE!</v>
      </c>
      <c r="H205" s="17" t="e">
        <f>SUMIF('[4]2.报价结算清单'!$F$2:$F$578,$A205,'[4]2.报价结算清单'!$N$2:$N$578)</f>
        <v>#VALUE!</v>
      </c>
      <c r="I205" s="20" t="e">
        <f>SUMIF('[4]2.报价结算清单'!$F$2:$F$578,A205,'[4]2.报价结算清单'!$P$2:$P$578)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SUMIF('[4]2.报价结算清单'!$F$2:$F$578,$A206,'[4]2.报价结算清单'!$L$2:$L$578)</f>
        <v>#VALUE!</v>
      </c>
      <c r="H206" s="17" t="e">
        <f>SUMIF('[4]2.报价结算清单'!$F$2:$F$578,$A206,'[4]2.报价结算清单'!$N$2:$N$578)</f>
        <v>#VALUE!</v>
      </c>
      <c r="I206" s="20" t="e">
        <f>SUMIF('[4]2.报价结算清单'!$F$2:$F$578,A206,'[4]2.报价结算清单'!$P$2:$P$578)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SUMIF('[4]2.报价结算清单'!$F$2:$F$578,$A207,'[4]2.报价结算清单'!$L$2:$L$578)</f>
        <v>#VALUE!</v>
      </c>
      <c r="H207" s="17" t="e">
        <f>SUMIF('[4]2.报价结算清单'!$F$2:$F$578,$A207,'[4]2.报价结算清单'!$N$2:$N$578)</f>
        <v>#VALUE!</v>
      </c>
      <c r="I207" s="20" t="e">
        <f>SUMIF('[4]2.报价结算清单'!$F$2:$F$578,A207,'[4]2.报价结算清单'!$P$2:$P$578)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SUMIF('[4]2.报价结算清单'!$F$2:$F$578,$A208,'[4]2.报价结算清单'!$L$2:$L$578)</f>
        <v>#VALUE!</v>
      </c>
      <c r="H208" s="17" t="e">
        <f>SUMIF('[4]2.报价结算清单'!$F$2:$F$578,$A208,'[4]2.报价结算清单'!$N$2:$N$578)</f>
        <v>#VALUE!</v>
      </c>
      <c r="I208" s="20" t="e">
        <f>SUMIF('[4]2.报价结算清单'!$F$2:$F$578,A208,'[4]2.报价结算清单'!$P$2:$P$578)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SUMIF('[4]2.报价结算清单'!$F$2:$F$578,$A209,'[4]2.报价结算清单'!$L$2:$L$578)</f>
        <v>#VALUE!</v>
      </c>
      <c r="H209" s="17" t="e">
        <f>SUMIF('[4]2.报价结算清单'!$F$2:$F$578,$A209,'[4]2.报价结算清单'!$N$2:$N$578)</f>
        <v>#VALUE!</v>
      </c>
      <c r="I209" s="20" t="e">
        <f>SUMIF('[4]2.报价结算清单'!$F$2:$F$578,A209,'[4]2.报价结算清单'!$P$2:$P$578)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SUMIF('[4]2.报价结算清单'!$F$2:$F$578,$A210,'[4]2.报价结算清单'!$L$2:$L$578)</f>
        <v>#VALUE!</v>
      </c>
      <c r="H210" s="17" t="e">
        <f>SUMIF('[4]2.报价结算清单'!$F$2:$F$578,$A210,'[4]2.报价结算清单'!$N$2:$N$578)</f>
        <v>#VALUE!</v>
      </c>
      <c r="I210" s="20" t="e">
        <f>SUMIF('[4]2.报价结算清单'!$F$2:$F$578,A210,'[4]2.报价结算清单'!$P$2:$P$578)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SUMIF('[4]2.报价结算清单'!$F$2:$F$578,$A211,'[4]2.报价结算清单'!$L$2:$L$578)</f>
        <v>#VALUE!</v>
      </c>
      <c r="H211" s="17" t="e">
        <f>SUMIF('[4]2.报价结算清单'!$F$2:$F$578,$A211,'[4]2.报价结算清单'!$N$2:$N$578)</f>
        <v>#VALUE!</v>
      </c>
      <c r="I211" s="20" t="e">
        <f>SUMIF('[4]2.报价结算清单'!$F$2:$F$578,A211,'[4]2.报价结算清单'!$P$2:$P$578)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SUMIF('[4]2.报价结算清单'!$F$2:$F$578,$A212,'[4]2.报价结算清单'!$L$2:$L$578)</f>
        <v>#VALUE!</v>
      </c>
      <c r="H212" s="17" t="e">
        <f>SUMIF('[4]2.报价结算清单'!$F$2:$F$578,$A212,'[4]2.报价结算清单'!$N$2:$N$578)</f>
        <v>#VALUE!</v>
      </c>
      <c r="I212" s="20" t="e">
        <f>SUMIF('[4]2.报价结算清单'!$F$2:$F$578,A212,'[4]2.报价结算清单'!$P$2:$P$578)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SUMIF('[4]2.报价结算清单'!$F$2:$F$578,$A213,'[4]2.报价结算清单'!$L$2:$L$578)</f>
        <v>#VALUE!</v>
      </c>
      <c r="H213" s="17" t="e">
        <f>SUMIF('[4]2.报价结算清单'!$F$2:$F$578,$A213,'[4]2.报价结算清单'!$N$2:$N$578)</f>
        <v>#VALUE!</v>
      </c>
      <c r="I213" s="20" t="e">
        <f>SUMIF('[4]2.报价结算清单'!$F$2:$F$578,A213,'[4]2.报价结算清单'!$P$2:$P$578)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SUMIF('[4]2.报价结算清单'!$F$2:$F$578,$A214,'[4]2.报价结算清单'!$L$2:$L$578)</f>
        <v>#VALUE!</v>
      </c>
      <c r="H214" s="17" t="e">
        <f>SUMIF('[4]2.报价结算清单'!$F$2:$F$578,$A214,'[4]2.报价结算清单'!$N$2:$N$578)</f>
        <v>#VALUE!</v>
      </c>
      <c r="I214" s="20" t="e">
        <f>SUMIF('[4]2.报价结算清单'!$F$2:$F$578,A214,'[4]2.报价结算清单'!$P$2:$P$578)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SUMIF('[4]2.报价结算清单'!$F$2:$F$578,$A215,'[4]2.报价结算清单'!$L$2:$L$578)</f>
        <v>#VALUE!</v>
      </c>
      <c r="H215" s="17" t="e">
        <f>SUMIF('[4]2.报价结算清单'!$F$2:$F$578,$A215,'[4]2.报价结算清单'!$N$2:$N$578)</f>
        <v>#VALUE!</v>
      </c>
      <c r="I215" s="20" t="e">
        <f>SUMIF('[4]2.报价结算清单'!$F$2:$F$578,A215,'[4]2.报价结算清单'!$P$2:$P$578)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SUMIF('[4]2.报价结算清单'!$F$2:$F$578,$A216,'[4]2.报价结算清单'!$L$2:$L$578)</f>
        <v>#VALUE!</v>
      </c>
      <c r="H216" s="17" t="e">
        <f>SUMIF('[4]2.报价结算清单'!$F$2:$F$578,$A216,'[4]2.报价结算清单'!$N$2:$N$578)</f>
        <v>#VALUE!</v>
      </c>
      <c r="I216" s="20" t="e">
        <f>SUMIF('[4]2.报价结算清单'!$F$2:$F$578,A216,'[4]2.报价结算清单'!$P$2:$P$578)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SUMIF('[4]2.报价结算清单'!$F$2:$F$578,$A217,'[4]2.报价结算清单'!$L$2:$L$578)</f>
        <v>#VALUE!</v>
      </c>
      <c r="H217" s="17" t="e">
        <f>SUMIF('[4]2.报价结算清单'!$F$2:$F$578,$A217,'[4]2.报价结算清单'!$N$2:$N$578)</f>
        <v>#VALUE!</v>
      </c>
      <c r="I217" s="20" t="e">
        <f>SUMIF('[4]2.报价结算清单'!$F$2:$F$578,A217,'[4]2.报价结算清单'!$P$2:$P$578)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SUMIF('[4]2.报价结算清单'!$F$2:$F$578,$A218,'[4]2.报价结算清单'!$L$2:$L$578)</f>
        <v>#VALUE!</v>
      </c>
      <c r="H218" s="17" t="e">
        <f>SUMIF('[4]2.报价结算清单'!$F$2:$F$578,$A218,'[4]2.报价结算清单'!$N$2:$N$578)</f>
        <v>#VALUE!</v>
      </c>
      <c r="I218" s="20" t="e">
        <f>SUMIF('[4]2.报价结算清单'!$F$2:$F$578,A218,'[4]2.报价结算清单'!$P$2:$P$578)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SUMIF('[4]2.报价结算清单'!$F$2:$F$578,$A219,'[4]2.报价结算清单'!$L$2:$L$578)</f>
        <v>#VALUE!</v>
      </c>
      <c r="H219" s="17" t="e">
        <f>SUMIF('[4]2.报价结算清单'!$F$2:$F$578,$A219,'[4]2.报价结算清单'!$N$2:$N$578)</f>
        <v>#VALUE!</v>
      </c>
      <c r="I219" s="20" t="e">
        <f>SUMIF('[4]2.报价结算清单'!$F$2:$F$578,A219,'[4]2.报价结算清单'!$P$2:$P$578)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SUMIF('[4]2.报价结算清单'!$F$2:$F$578,$A220,'[4]2.报价结算清单'!$L$2:$L$578)</f>
        <v>#VALUE!</v>
      </c>
      <c r="H220" s="17" t="e">
        <f>SUMIF('[4]2.报价结算清单'!$F$2:$F$578,$A220,'[4]2.报价结算清单'!$N$2:$N$578)</f>
        <v>#VALUE!</v>
      </c>
      <c r="I220" s="20" t="e">
        <f>SUMIF('[4]2.报价结算清单'!$F$2:$F$578,A220,'[4]2.报价结算清单'!$P$2:$P$578)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SUMIF('[4]2.报价结算清单'!$F$2:$F$578,$A221,'[4]2.报价结算清单'!$L$2:$L$578)</f>
        <v>#VALUE!</v>
      </c>
      <c r="H221" s="17" t="e">
        <f>SUMIF('[4]2.报价结算清单'!$F$2:$F$578,$A221,'[4]2.报价结算清单'!$N$2:$N$578)</f>
        <v>#VALUE!</v>
      </c>
      <c r="I221" s="20" t="e">
        <f>SUMIF('[4]2.报价结算清单'!$F$2:$F$578,A221,'[4]2.报价结算清单'!$P$2:$P$578)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SUMIF('[4]2.报价结算清单'!$F$2:$F$578,$A222,'[4]2.报价结算清单'!$L$2:$L$578)</f>
        <v>#VALUE!</v>
      </c>
      <c r="H222" s="17" t="e">
        <f>SUMIF('[4]2.报价结算清单'!$F$2:$F$578,$A222,'[4]2.报价结算清单'!$N$2:$N$578)</f>
        <v>#VALUE!</v>
      </c>
      <c r="I222" s="20" t="e">
        <f>SUMIF('[4]2.报价结算清单'!$F$2:$F$578,A222,'[4]2.报价结算清单'!$P$2:$P$578)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SUMIF('[4]2.报价结算清单'!$F$2:$F$578,$A223,'[4]2.报价结算清单'!$L$2:$L$578)</f>
        <v>#VALUE!</v>
      </c>
      <c r="H223" s="17" t="e">
        <f>SUMIF('[4]2.报价结算清单'!$F$2:$F$578,$A223,'[4]2.报价结算清单'!$N$2:$N$578)</f>
        <v>#VALUE!</v>
      </c>
      <c r="I223" s="20" t="e">
        <f>SUMIF('[4]2.报价结算清单'!$F$2:$F$578,A223,'[4]2.报价结算清单'!$P$2:$P$578)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SUMIF('[4]2.报价结算清单'!$F$2:$F$578,$A224,'[4]2.报价结算清单'!$L$2:$L$578)</f>
        <v>#VALUE!</v>
      </c>
      <c r="H224" s="17" t="e">
        <f>SUMIF('[4]2.报价结算清单'!$F$2:$F$578,$A224,'[4]2.报价结算清单'!$N$2:$N$578)</f>
        <v>#VALUE!</v>
      </c>
      <c r="I224" s="20" t="e">
        <f>SUMIF('[4]2.报价结算清单'!$F$2:$F$578,A224,'[4]2.报价结算清单'!$P$2:$P$578)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SUMIF('[4]2.报价结算清单'!$F$2:$F$578,$A225,'[4]2.报价结算清单'!$L$2:$L$578)</f>
        <v>#VALUE!</v>
      </c>
      <c r="H225" s="17" t="e">
        <f>SUMIF('[4]2.报价结算清单'!$F$2:$F$578,$A225,'[4]2.报价结算清单'!$N$2:$N$578)</f>
        <v>#VALUE!</v>
      </c>
      <c r="I225" s="20" t="e">
        <f>SUMIF('[4]2.报价结算清单'!$F$2:$F$578,A225,'[4]2.报价结算清单'!$P$2:$P$578)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SUMIF('[4]2.报价结算清单'!$F$2:$F$578,$A226,'[4]2.报价结算清单'!$L$2:$L$578)</f>
        <v>#VALUE!</v>
      </c>
      <c r="H226" s="17" t="e">
        <f>SUMIF('[4]2.报价结算清单'!$F$2:$F$578,$A226,'[4]2.报价结算清单'!$N$2:$N$578)</f>
        <v>#VALUE!</v>
      </c>
      <c r="I226" s="20" t="e">
        <f>SUMIF('[4]2.报价结算清单'!$F$2:$F$578,A226,'[4]2.报价结算清单'!$P$2:$P$578)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SUMIF('[4]2.报价结算清单'!$F$2:$F$578,$A227,'[4]2.报价结算清单'!$L$2:$L$578)</f>
        <v>#VALUE!</v>
      </c>
      <c r="H227" s="17" t="e">
        <f>SUMIF('[4]2.报价结算清单'!$F$2:$F$578,$A227,'[4]2.报价结算清单'!$N$2:$N$578)</f>
        <v>#VALUE!</v>
      </c>
      <c r="I227" s="20" t="e">
        <f>SUMIF('[4]2.报价结算清单'!$F$2:$F$578,A227,'[4]2.报价结算清单'!$P$2:$P$578)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SUMIF('[4]2.报价结算清单'!$F$2:$F$578,$A228,'[4]2.报价结算清单'!$L$2:$L$578)</f>
        <v>#VALUE!</v>
      </c>
      <c r="H228" s="17" t="e">
        <f>SUMIF('[4]2.报价结算清单'!$F$2:$F$578,$A228,'[4]2.报价结算清单'!$N$2:$N$578)</f>
        <v>#VALUE!</v>
      </c>
      <c r="I228" s="20" t="e">
        <f>SUMIF('[4]2.报价结算清单'!$F$2:$F$578,A228,'[4]2.报价结算清单'!$P$2:$P$578)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SUMIF('[4]2.报价结算清单'!$F$2:$F$578,$A229,'[4]2.报价结算清单'!$L$2:$L$578)</f>
        <v>#VALUE!</v>
      </c>
      <c r="H229" s="17" t="e">
        <f>SUMIF('[4]2.报价结算清单'!$F$2:$F$578,$A229,'[4]2.报价结算清单'!$N$2:$N$578)</f>
        <v>#VALUE!</v>
      </c>
      <c r="I229" s="20" t="e">
        <f>SUMIF('[4]2.报价结算清单'!$F$2:$F$578,A229,'[4]2.报价结算清单'!$P$2:$P$578)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SUMIF('[4]2.报价结算清单'!$F$2:$F$578,$A230,'[4]2.报价结算清单'!$L$2:$L$578)</f>
        <v>#VALUE!</v>
      </c>
      <c r="H230" s="17" t="e">
        <f>SUMIF('[4]2.报价结算清单'!$F$2:$F$578,$A230,'[4]2.报价结算清单'!$N$2:$N$578)</f>
        <v>#VALUE!</v>
      </c>
      <c r="I230" s="20" t="e">
        <f>SUMIF('[4]2.报价结算清单'!$F$2:$F$578,A230,'[4]2.报价结算清单'!$P$2:$P$578)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SUMIF('[4]2.报价结算清单'!$F$2:$F$578,$A231,'[4]2.报价结算清单'!$L$2:$L$578)</f>
        <v>#VALUE!</v>
      </c>
      <c r="H231" s="17" t="e">
        <f>SUMIF('[4]2.报价结算清单'!$F$2:$F$578,$A231,'[4]2.报价结算清单'!$N$2:$N$578)</f>
        <v>#VALUE!</v>
      </c>
      <c r="I231" s="20" t="e">
        <f>SUMIF('[4]2.报价结算清单'!$F$2:$F$578,A231,'[4]2.报价结算清单'!$P$2:$P$578)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SUMIF('[4]2.报价结算清单'!$F$2:$F$578,$A232,'[4]2.报价结算清单'!$L$2:$L$578)</f>
        <v>#VALUE!</v>
      </c>
      <c r="H232" s="17" t="e">
        <f>SUMIF('[4]2.报价结算清单'!$F$2:$F$578,$A232,'[4]2.报价结算清单'!$N$2:$N$578)</f>
        <v>#VALUE!</v>
      </c>
      <c r="I232" s="20" t="e">
        <f>SUMIF('[4]2.报价结算清单'!$F$2:$F$578,A232,'[4]2.报价结算清单'!$P$2:$P$578)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SUMIF('[4]2.报价结算清单'!$F$2:$F$578,$A233,'[4]2.报价结算清单'!$L$2:$L$578)</f>
        <v>#VALUE!</v>
      </c>
      <c r="H233" s="17" t="e">
        <f>SUMIF('[4]2.报价结算清单'!$F$2:$F$578,$A233,'[4]2.报价结算清单'!$N$2:$N$578)</f>
        <v>#VALUE!</v>
      </c>
      <c r="I233" s="20" t="e">
        <f>SUMIF('[4]2.报价结算清单'!$F$2:$F$578,A233,'[4]2.报价结算清单'!$P$2:$P$578)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SUMIF('[4]2.报价结算清单'!$F$2:$F$578,$A234,'[4]2.报价结算清单'!$L$2:$L$578)</f>
        <v>#VALUE!</v>
      </c>
      <c r="H234" s="17" t="e">
        <f>SUMIF('[4]2.报价结算清单'!$F$2:$F$578,$A234,'[4]2.报价结算清单'!$N$2:$N$578)</f>
        <v>#VALUE!</v>
      </c>
      <c r="I234" s="20" t="e">
        <f>SUMIF('[4]2.报价结算清单'!$F$2:$F$578,A234,'[4]2.报价结算清单'!$P$2:$P$578)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SUMIF('[4]2.报价结算清单'!$F$2:$F$578,$A235,'[4]2.报价结算清单'!$L$2:$L$578)</f>
        <v>#VALUE!</v>
      </c>
      <c r="H235" s="17" t="e">
        <f>SUMIF('[4]2.报价结算清单'!$F$2:$F$578,$A235,'[4]2.报价结算清单'!$N$2:$N$578)</f>
        <v>#VALUE!</v>
      </c>
      <c r="I235" s="20" t="e">
        <f>SUMIF('[4]2.报价结算清单'!$F$2:$F$578,A235,'[4]2.报价结算清单'!$P$2:$P$578)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SUMIF('[4]2.报价结算清单'!$F$2:$F$578,$A236,'[4]2.报价结算清单'!$L$2:$L$578)</f>
        <v>#VALUE!</v>
      </c>
      <c r="H236" s="17" t="e">
        <f>SUMIF('[4]2.报价结算清单'!$F$2:$F$578,$A236,'[4]2.报价结算清单'!$N$2:$N$578)</f>
        <v>#VALUE!</v>
      </c>
      <c r="I236" s="20" t="e">
        <f>SUMIF('[4]2.报价结算清单'!$F$2:$F$578,A236,'[4]2.报价结算清单'!$P$2:$P$578)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SUMIF('[4]2.报价结算清单'!$F$2:$F$578,$A237,'[4]2.报价结算清单'!$L$2:$L$578)</f>
        <v>#VALUE!</v>
      </c>
      <c r="H237" s="17" t="e">
        <f>SUMIF('[4]2.报价结算清单'!$F$2:$F$578,$A237,'[4]2.报价结算清单'!$N$2:$N$578)</f>
        <v>#VALUE!</v>
      </c>
      <c r="I237" s="20" t="e">
        <f>SUMIF('[4]2.报价结算清单'!$F$2:$F$578,A237,'[4]2.报价结算清单'!$P$2:$P$578)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SUMIF('[4]2.报价结算清单'!$F$2:$F$578,$A238,'[4]2.报价结算清单'!$L$2:$L$578)</f>
        <v>#VALUE!</v>
      </c>
      <c r="H238" s="17" t="e">
        <f>SUMIF('[4]2.报价结算清单'!$F$2:$F$578,$A238,'[4]2.报价结算清单'!$N$2:$N$578)</f>
        <v>#VALUE!</v>
      </c>
      <c r="I238" s="20" t="e">
        <f>SUMIF('[4]2.报价结算清单'!$F$2:$F$578,A238,'[4]2.报价结算清单'!$P$2:$P$578)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SUMIF('[4]2.报价结算清单'!$F$2:$F$578,$A239,'[4]2.报价结算清单'!$L$2:$L$578)</f>
        <v>#VALUE!</v>
      </c>
      <c r="H239" s="17" t="e">
        <f>SUMIF('[4]2.报价结算清单'!$F$2:$F$578,$A239,'[4]2.报价结算清单'!$N$2:$N$578)</f>
        <v>#VALUE!</v>
      </c>
      <c r="I239" s="20" t="e">
        <f>SUMIF('[4]2.报价结算清单'!$F$2:$F$578,A239,'[4]2.报价结算清单'!$P$2:$P$578)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SUMIF('[4]2.报价结算清单'!$F$2:$F$578,$A240,'[4]2.报价结算清单'!$L$2:$L$578)</f>
        <v>#VALUE!</v>
      </c>
      <c r="H240" s="17" t="e">
        <f>SUMIF('[4]2.报价结算清单'!$F$2:$F$578,$A240,'[4]2.报价结算清单'!$N$2:$N$578)</f>
        <v>#VALUE!</v>
      </c>
      <c r="I240" s="20" t="e">
        <f>SUMIF('[4]2.报价结算清单'!$F$2:$F$578,A240,'[4]2.报价结算清单'!$P$2:$P$578)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SUMIF('[4]2.报价结算清单'!$F$2:$F$578,$A241,'[4]2.报价结算清单'!$L$2:$L$578)</f>
        <v>#VALUE!</v>
      </c>
      <c r="H241" s="17" t="e">
        <f>SUMIF('[4]2.报价结算清单'!$F$2:$F$578,$A241,'[4]2.报价结算清单'!$N$2:$N$578)</f>
        <v>#VALUE!</v>
      </c>
      <c r="I241" s="20" t="e">
        <f>SUMIF('[4]2.报价结算清单'!$F$2:$F$578,A241,'[4]2.报价结算清单'!$P$2:$P$578)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SUMIF('[4]2.报价结算清单'!$F$2:$F$578,$A242,'[4]2.报价结算清单'!$L$2:$L$578)</f>
        <v>#VALUE!</v>
      </c>
      <c r="H242" s="17" t="e">
        <f>SUMIF('[4]2.报价结算清单'!$F$2:$F$578,$A242,'[4]2.报价结算清单'!$N$2:$N$578)</f>
        <v>#VALUE!</v>
      </c>
      <c r="I242" s="20" t="e">
        <f>SUMIF('[4]2.报价结算清单'!$F$2:$F$578,A242,'[4]2.报价结算清单'!$P$2:$P$578)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SUMIF('[4]2.报价结算清单'!$F$2:$F$578,$A243,'[4]2.报价结算清单'!$L$2:$L$578)</f>
        <v>#VALUE!</v>
      </c>
      <c r="H243" s="17" t="e">
        <f>SUMIF('[4]2.报价结算清单'!$F$2:$F$578,$A243,'[4]2.报价结算清单'!$N$2:$N$578)</f>
        <v>#VALUE!</v>
      </c>
      <c r="I243" s="20" t="e">
        <f>SUMIF('[4]2.报价结算清单'!$F$2:$F$578,A243,'[4]2.报价结算清单'!$P$2:$P$578)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SUMIF('[4]2.报价结算清单'!$F$2:$F$578,$A244,'[4]2.报价结算清单'!$L$2:$L$578)</f>
        <v>#VALUE!</v>
      </c>
      <c r="H244" s="17" t="e">
        <f>SUMIF('[4]2.报价结算清单'!$F$2:$F$578,$A244,'[4]2.报价结算清单'!$N$2:$N$578)</f>
        <v>#VALUE!</v>
      </c>
      <c r="I244" s="20" t="e">
        <f>SUMIF('[4]2.报价结算清单'!$F$2:$F$578,A244,'[4]2.报价结算清单'!$P$2:$P$578)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SUMIF('[4]2.报价结算清单'!$F$2:$F$578,$A245,'[4]2.报价结算清单'!$L$2:$L$578)</f>
        <v>#VALUE!</v>
      </c>
      <c r="H245" s="17" t="e">
        <f>SUMIF('[4]2.报价结算清单'!$F$2:$F$578,$A245,'[4]2.报价结算清单'!$N$2:$N$578)</f>
        <v>#VALUE!</v>
      </c>
      <c r="I245" s="20" t="e">
        <f>SUMIF('[4]2.报价结算清单'!$F$2:$F$578,A245,'[4]2.报价结算清单'!$P$2:$P$578)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SUMIF('[4]2.报价结算清单'!$F$2:$F$578,$A246,'[4]2.报价结算清单'!$L$2:$L$578)</f>
        <v>#VALUE!</v>
      </c>
      <c r="H246" s="17" t="e">
        <f>SUMIF('[4]2.报价结算清单'!$F$2:$F$578,$A246,'[4]2.报价结算清单'!$N$2:$N$578)</f>
        <v>#VALUE!</v>
      </c>
      <c r="I246" s="20" t="e">
        <f>SUMIF('[4]2.报价结算清单'!$F$2:$F$578,A246,'[4]2.报价结算清单'!$P$2:$P$578)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SUMIF('[4]2.报价结算清单'!$F$2:$F$578,$A247,'[4]2.报价结算清单'!$L$2:$L$578)</f>
        <v>#VALUE!</v>
      </c>
      <c r="H247" s="17" t="e">
        <f>SUMIF('[4]2.报价结算清单'!$F$2:$F$578,$A247,'[4]2.报价结算清单'!$N$2:$N$578)</f>
        <v>#VALUE!</v>
      </c>
      <c r="I247" s="20" t="e">
        <f>SUMIF('[4]2.报价结算清单'!$F$2:$F$578,A247,'[4]2.报价结算清单'!$P$2:$P$578)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SUMIF('[4]2.报价结算清单'!$F$2:$F$578,$A248,'[4]2.报价结算清单'!$L$2:$L$578)</f>
        <v>#VALUE!</v>
      </c>
      <c r="H248" s="17" t="e">
        <f>SUMIF('[4]2.报价结算清单'!$F$2:$F$578,$A248,'[4]2.报价结算清单'!$N$2:$N$578)</f>
        <v>#VALUE!</v>
      </c>
      <c r="I248" s="20" t="e">
        <f>SUMIF('[4]2.报价结算清单'!$F$2:$F$578,A248,'[4]2.报价结算清单'!$P$2:$P$578)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SUMIF('[4]2.报价结算清单'!$F$2:$F$578,$A249,'[4]2.报价结算清单'!$L$2:$L$578)</f>
        <v>#VALUE!</v>
      </c>
      <c r="H249" s="17" t="e">
        <f>SUMIF('[4]2.报价结算清单'!$F$2:$F$578,$A249,'[4]2.报价结算清单'!$N$2:$N$578)</f>
        <v>#VALUE!</v>
      </c>
      <c r="I249" s="20" t="e">
        <f>SUMIF('[4]2.报价结算清单'!$F$2:$F$578,A249,'[4]2.报价结算清单'!$P$2:$P$578)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SUMIF('[4]2.报价结算清单'!$F$2:$F$578,$A250,'[4]2.报价结算清单'!$L$2:$L$578)</f>
        <v>#VALUE!</v>
      </c>
      <c r="H250" s="17" t="e">
        <f>SUMIF('[4]2.报价结算清单'!$F$2:$F$578,$A250,'[4]2.报价结算清单'!$N$2:$N$578)</f>
        <v>#VALUE!</v>
      </c>
      <c r="I250" s="20" t="e">
        <f>SUMIF('[4]2.报价结算清单'!$F$2:$F$578,A250,'[4]2.报价结算清单'!$P$2:$P$578)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SUMIF('[4]2.报价结算清单'!$F$2:$F$578,$A251,'[4]2.报价结算清单'!$L$2:$L$578)</f>
        <v>#VALUE!</v>
      </c>
      <c r="H251" s="17" t="e">
        <f>SUMIF('[4]2.报价结算清单'!$F$2:$F$578,$A251,'[4]2.报价结算清单'!$N$2:$N$578)</f>
        <v>#VALUE!</v>
      </c>
      <c r="I251" s="20" t="e">
        <f>SUMIF('[4]2.报价结算清单'!$F$2:$F$578,A251,'[4]2.报价结算清单'!$P$2:$P$578)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SUMIF('[4]2.报价结算清单'!$F$2:$F$578,$A252,'[4]2.报价结算清单'!$L$2:$L$578)</f>
        <v>#VALUE!</v>
      </c>
      <c r="H252" s="17" t="e">
        <f>SUMIF('[4]2.报价结算清单'!$F$2:$F$578,$A252,'[4]2.报价结算清单'!$N$2:$N$578)</f>
        <v>#VALUE!</v>
      </c>
      <c r="I252" s="20" t="e">
        <f>SUMIF('[4]2.报价结算清单'!$F$2:$F$578,A252,'[4]2.报价结算清单'!$P$2:$P$578)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SUMIF('[4]2.报价结算清单'!$F$2:$F$578,$A253,'[4]2.报价结算清单'!$L$2:$L$578)</f>
        <v>#VALUE!</v>
      </c>
      <c r="H253" s="17" t="e">
        <f>SUMIF('[4]2.报价结算清单'!$F$2:$F$578,$A253,'[4]2.报价结算清单'!$N$2:$N$578)</f>
        <v>#VALUE!</v>
      </c>
      <c r="I253" s="20" t="e">
        <f>SUMIF('[4]2.报价结算清单'!$F$2:$F$578,A253,'[4]2.报价结算清单'!$P$2:$P$578)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SUMIF('[4]2.报价结算清单'!$F$2:$F$578,$A254,'[4]2.报价结算清单'!$L$2:$L$578)</f>
        <v>#VALUE!</v>
      </c>
      <c r="H254" s="17" t="e">
        <f>SUMIF('[4]2.报价结算清单'!$F$2:$F$578,$A254,'[4]2.报价结算清单'!$N$2:$N$578)</f>
        <v>#VALUE!</v>
      </c>
      <c r="I254" s="20" t="e">
        <f>SUMIF('[4]2.报价结算清单'!$F$2:$F$578,A254,'[4]2.报价结算清单'!$P$2:$P$578)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SUMIF('[4]2.报价结算清单'!$F$2:$F$578,$A255,'[4]2.报价结算清单'!$L$2:$L$578)</f>
        <v>#VALUE!</v>
      </c>
      <c r="H255" s="17" t="e">
        <f>SUMIF('[4]2.报价结算清单'!$F$2:$F$578,$A255,'[4]2.报价结算清单'!$N$2:$N$578)</f>
        <v>#VALUE!</v>
      </c>
      <c r="I255" s="20" t="e">
        <f>SUMIF('[4]2.报价结算清单'!$F$2:$F$578,A255,'[4]2.报价结算清单'!$P$2:$P$578)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SUMIF('[4]2.报价结算清单'!$F$2:$F$578,$A256,'[4]2.报价结算清单'!$L$2:$L$578)</f>
        <v>#VALUE!</v>
      </c>
      <c r="H256" s="17" t="e">
        <f>SUMIF('[4]2.报价结算清单'!$F$2:$F$578,$A256,'[4]2.报价结算清单'!$N$2:$N$578)</f>
        <v>#VALUE!</v>
      </c>
      <c r="I256" s="20" t="e">
        <f>SUMIF('[4]2.报价结算清单'!$F$2:$F$578,A256,'[4]2.报价结算清单'!$P$2:$P$578)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SUMIF('[4]2.报价结算清单'!$F$2:$F$578,$A257,'[4]2.报价结算清单'!$L$2:$L$578)</f>
        <v>#VALUE!</v>
      </c>
      <c r="H257" s="17" t="e">
        <f>SUMIF('[4]2.报价结算清单'!$F$2:$F$578,$A257,'[4]2.报价结算清单'!$N$2:$N$578)</f>
        <v>#VALUE!</v>
      </c>
      <c r="I257" s="20" t="e">
        <f>SUMIF('[4]2.报价结算清单'!$F$2:$F$578,A257,'[4]2.报价结算清单'!$P$2:$P$578)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SUMIF('[4]2.报价结算清单'!$F$2:$F$578,$A258,'[4]2.报价结算清单'!$L$2:$L$578)</f>
        <v>#VALUE!</v>
      </c>
      <c r="H258" s="17" t="e">
        <f>SUMIF('[4]2.报价结算清单'!$F$2:$F$578,$A258,'[4]2.报价结算清单'!$N$2:$N$578)</f>
        <v>#VALUE!</v>
      </c>
      <c r="I258" s="20" t="e">
        <f>SUMIF('[4]2.报价结算清单'!$F$2:$F$578,A258,'[4]2.报价结算清单'!$P$2:$P$578)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SUMIF('[4]2.报价结算清单'!$F$2:$F$578,$A259,'[4]2.报价结算清单'!$L$2:$L$578)</f>
        <v>#VALUE!</v>
      </c>
      <c r="H259" s="17" t="e">
        <f>SUMIF('[4]2.报价结算清单'!$F$2:$F$578,$A259,'[4]2.报价结算清单'!$N$2:$N$578)</f>
        <v>#VALUE!</v>
      </c>
      <c r="I259" s="20" t="e">
        <f>SUMIF('[4]2.报价结算清单'!$F$2:$F$578,A259,'[4]2.报价结算清单'!$P$2:$P$578)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SUMIF('[4]2.报价结算清单'!$F$2:$F$578,$A260,'[4]2.报价结算清单'!$L$2:$L$578)</f>
        <v>#VALUE!</v>
      </c>
      <c r="H260" s="17" t="e">
        <f>SUMIF('[4]2.报价结算清单'!$F$2:$F$578,$A260,'[4]2.报价结算清单'!$N$2:$N$578)</f>
        <v>#VALUE!</v>
      </c>
      <c r="I260" s="20" t="e">
        <f>SUMIF('[4]2.报价结算清单'!$F$2:$F$578,A260,'[4]2.报价结算清单'!$P$2:$P$578)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SUMIF('[4]2.报价结算清单'!$F$2:$F$578,$A261,'[4]2.报价结算清单'!$L$2:$L$578)</f>
        <v>#VALUE!</v>
      </c>
      <c r="H261" s="17" t="e">
        <f>SUMIF('[4]2.报价结算清单'!$F$2:$F$578,$A261,'[4]2.报价结算清单'!$N$2:$N$578)</f>
        <v>#VALUE!</v>
      </c>
      <c r="I261" s="20" t="e">
        <f>SUMIF('[4]2.报价结算清单'!$F$2:$F$578,A261,'[4]2.报价结算清单'!$P$2:$P$578)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SUMIF('[4]2.报价结算清单'!$F$2:$F$578,$A262,'[4]2.报价结算清单'!$L$2:$L$578)</f>
        <v>#VALUE!</v>
      </c>
      <c r="H262" s="17" t="e">
        <f>SUMIF('[4]2.报价结算清单'!$F$2:$F$578,$A262,'[4]2.报价结算清单'!$N$2:$N$578)</f>
        <v>#VALUE!</v>
      </c>
      <c r="I262" s="20" t="e">
        <f>SUMIF('[4]2.报价结算清单'!$F$2:$F$578,A262,'[4]2.报价结算清单'!$P$2:$P$578)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SUMIF('[4]2.报价结算清单'!$F$2:$F$578,$A263,'[4]2.报价结算清单'!$L$2:$L$578)</f>
        <v>#VALUE!</v>
      </c>
      <c r="H263" s="17" t="e">
        <f>SUMIF('[4]2.报价结算清单'!$F$2:$F$578,$A263,'[4]2.报价结算清单'!$N$2:$N$578)</f>
        <v>#VALUE!</v>
      </c>
      <c r="I263" s="20" t="e">
        <f>SUMIF('[4]2.报价结算清单'!$F$2:$F$578,A263,'[4]2.报价结算清单'!$P$2:$P$578)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SUMIF('[4]2.报价结算清单'!$F$2:$F$578,$A264,'[4]2.报价结算清单'!$L$2:$L$578)</f>
        <v>#VALUE!</v>
      </c>
      <c r="H264" s="17" t="e">
        <f>SUMIF('[4]2.报价结算清单'!$F$2:$F$578,$A264,'[4]2.报价结算清单'!$N$2:$N$578)</f>
        <v>#VALUE!</v>
      </c>
      <c r="I264" s="20" t="e">
        <f>SUMIF('[4]2.报价结算清单'!$F$2:$F$578,A264,'[4]2.报价结算清单'!$P$2:$P$578)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SUMIF('[4]2.报价结算清单'!$F$2:$F$578,$A265,'[4]2.报价结算清单'!$L$2:$L$578)</f>
        <v>#VALUE!</v>
      </c>
      <c r="H265" s="17" t="e">
        <f>SUMIF('[4]2.报价结算清单'!$F$2:$F$578,$A265,'[4]2.报价结算清单'!$N$2:$N$578)</f>
        <v>#VALUE!</v>
      </c>
      <c r="I265" s="20" t="e">
        <f>SUMIF('[4]2.报价结算清单'!$F$2:$F$578,A265,'[4]2.报价结算清单'!$P$2:$P$578)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SUMIF('[4]2.报价结算清单'!$F$2:$F$578,$A266,'[4]2.报价结算清单'!$L$2:$L$578)</f>
        <v>#VALUE!</v>
      </c>
      <c r="H266" s="17" t="e">
        <f>SUMIF('[4]2.报价结算清单'!$F$2:$F$578,$A266,'[4]2.报价结算清单'!$N$2:$N$578)</f>
        <v>#VALUE!</v>
      </c>
      <c r="I266" s="20" t="e">
        <f>SUMIF('[4]2.报价结算清单'!$F$2:$F$578,A266,'[4]2.报价结算清单'!$P$2:$P$578)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SUMIF('[4]2.报价结算清单'!$F$2:$F$578,$A267,'[4]2.报价结算清单'!$L$2:$L$578)</f>
        <v>#VALUE!</v>
      </c>
      <c r="H267" s="17" t="e">
        <f>SUMIF('[4]2.报价结算清单'!$F$2:$F$578,$A267,'[4]2.报价结算清单'!$N$2:$N$578)</f>
        <v>#VALUE!</v>
      </c>
      <c r="I267" s="20" t="e">
        <f>SUMIF('[4]2.报价结算清单'!$F$2:$F$578,A267,'[4]2.报价结算清单'!$P$2:$P$578)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SUMIF('[4]2.报价结算清单'!$F$2:$F$578,$A268,'[4]2.报价结算清单'!$L$2:$L$578)</f>
        <v>#VALUE!</v>
      </c>
      <c r="H268" s="17" t="e">
        <f>SUMIF('[4]2.报价结算清单'!$F$2:$F$578,$A268,'[4]2.报价结算清单'!$N$2:$N$578)</f>
        <v>#VALUE!</v>
      </c>
      <c r="I268" s="20" t="e">
        <f>SUMIF('[4]2.报价结算清单'!$F$2:$F$578,A268,'[4]2.报价结算清单'!$P$2:$P$578)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SUMIF('[4]2.报价结算清单'!$F$2:$F$578,$A269,'[4]2.报价结算清单'!$L$2:$L$578)</f>
        <v>#VALUE!</v>
      </c>
      <c r="H269" s="17" t="e">
        <f>SUMIF('[4]2.报价结算清单'!$F$2:$F$578,$A269,'[4]2.报价结算清单'!$N$2:$N$578)</f>
        <v>#VALUE!</v>
      </c>
      <c r="I269" s="20" t="e">
        <f>SUMIF('[4]2.报价结算清单'!$F$2:$F$578,A269,'[4]2.报价结算清单'!$P$2:$P$578)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SUMIF('[4]2.报价结算清单'!$F$2:$F$578,$A270,'[4]2.报价结算清单'!$L$2:$L$578)</f>
        <v>#VALUE!</v>
      </c>
      <c r="H270" s="17" t="e">
        <f>SUMIF('[4]2.报价结算清单'!$F$2:$F$578,$A270,'[4]2.报价结算清单'!$N$2:$N$578)</f>
        <v>#VALUE!</v>
      </c>
      <c r="I270" s="20" t="e">
        <f>SUMIF('[4]2.报价结算清单'!$F$2:$F$578,A270,'[4]2.报价结算清单'!$P$2:$P$578)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SUMIF('[4]2.报价结算清单'!$F$2:$F$578,$A271,'[4]2.报价结算清单'!$L$2:$L$578)</f>
        <v>#VALUE!</v>
      </c>
      <c r="H271" s="17" t="e">
        <f>SUMIF('[4]2.报价结算清单'!$F$2:$F$578,$A271,'[4]2.报价结算清单'!$N$2:$N$578)</f>
        <v>#VALUE!</v>
      </c>
      <c r="I271" s="20" t="e">
        <f>SUMIF('[4]2.报价结算清单'!$F$2:$F$578,A271,'[4]2.报价结算清单'!$P$2:$P$578)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SUMIF('[4]2.报价结算清单'!$F$2:$F$578,$A272,'[4]2.报价结算清单'!$L$2:$L$578)</f>
        <v>#VALUE!</v>
      </c>
      <c r="H272" s="17" t="e">
        <f>SUMIF('[4]2.报价结算清单'!$F$2:$F$578,$A272,'[4]2.报价结算清单'!$N$2:$N$578)</f>
        <v>#VALUE!</v>
      </c>
      <c r="I272" s="20" t="e">
        <f>SUMIF('[4]2.报价结算清单'!$F$2:$F$578,A272,'[4]2.报价结算清单'!$P$2:$P$578)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SUMIF('[4]2.报价结算清单'!$F$2:$F$578,$A273,'[4]2.报价结算清单'!$L$2:$L$578)</f>
        <v>#VALUE!</v>
      </c>
      <c r="H273" s="17" t="e">
        <f>SUMIF('[4]2.报价结算清单'!$F$2:$F$578,$A273,'[4]2.报价结算清单'!$N$2:$N$578)</f>
        <v>#VALUE!</v>
      </c>
      <c r="I273" s="20" t="e">
        <f>SUMIF('[4]2.报价结算清单'!$F$2:$F$578,A273,'[4]2.报价结算清单'!$P$2:$P$578)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SUMIF('[4]2.报价结算清单'!$F$2:$F$578,$A274,'[4]2.报价结算清单'!$L$2:$L$578)</f>
        <v>#VALUE!</v>
      </c>
      <c r="H274" s="17" t="e">
        <f>SUMIF('[4]2.报价结算清单'!$F$2:$F$578,$A274,'[4]2.报价结算清单'!$N$2:$N$578)</f>
        <v>#VALUE!</v>
      </c>
      <c r="I274" s="20" t="e">
        <f>SUMIF('[4]2.报价结算清单'!$F$2:$F$578,A274,'[4]2.报价结算清单'!$P$2:$P$578)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SUMIF('[4]2.报价结算清单'!$F$2:$F$578,$A275,'[4]2.报价结算清单'!$L$2:$L$578)</f>
        <v>#VALUE!</v>
      </c>
      <c r="H275" s="17" t="e">
        <f>SUMIF('[4]2.报价结算清单'!$F$2:$F$578,$A275,'[4]2.报价结算清单'!$N$2:$N$578)</f>
        <v>#VALUE!</v>
      </c>
      <c r="I275" s="20" t="e">
        <f>SUMIF('[4]2.报价结算清单'!$F$2:$F$578,A275,'[4]2.报价结算清单'!$P$2:$P$578)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SUMIF('[4]2.报价结算清单'!$F$2:$F$578,$A276,'[4]2.报价结算清单'!$L$2:$L$578)</f>
        <v>#VALUE!</v>
      </c>
      <c r="H276" s="17" t="e">
        <f>SUMIF('[4]2.报价结算清单'!$F$2:$F$578,$A276,'[4]2.报价结算清单'!$N$2:$N$578)</f>
        <v>#VALUE!</v>
      </c>
      <c r="I276" s="20" t="e">
        <f>SUMIF('[4]2.报价结算清单'!$F$2:$F$578,A276,'[4]2.报价结算清单'!$P$2:$P$578)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SUMIF('[4]2.报价结算清单'!$F$2:$F$578,$A277,'[4]2.报价结算清单'!$L$2:$L$578)</f>
        <v>#VALUE!</v>
      </c>
      <c r="H277" s="17" t="e">
        <f>SUMIF('[4]2.报价结算清单'!$F$2:$F$578,$A277,'[4]2.报价结算清单'!$N$2:$N$578)</f>
        <v>#VALUE!</v>
      </c>
      <c r="I277" s="20" t="e">
        <f>SUMIF('[4]2.报价结算清单'!$F$2:$F$578,A277,'[4]2.报价结算清单'!$P$2:$P$578)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SUMIF('[4]2.报价结算清单'!$F$2:$F$578,$A278,'[4]2.报价结算清单'!$L$2:$L$578)</f>
        <v>#VALUE!</v>
      </c>
      <c r="H278" s="17" t="e">
        <f>SUMIF('[4]2.报价结算清单'!$F$2:$F$578,$A278,'[4]2.报价结算清单'!$N$2:$N$578)</f>
        <v>#VALUE!</v>
      </c>
      <c r="I278" s="20" t="e">
        <f>SUMIF('[4]2.报价结算清单'!$F$2:$F$578,A278,'[4]2.报价结算清单'!$P$2:$P$578)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SUMIF('[4]2.报价结算清单'!$F$2:$F$578,$A279,'[4]2.报价结算清单'!$L$2:$L$578)</f>
        <v>#VALUE!</v>
      </c>
      <c r="H279" s="17" t="e">
        <f>SUMIF('[4]2.报价结算清单'!$F$2:$F$578,$A279,'[4]2.报价结算清单'!$N$2:$N$578)</f>
        <v>#VALUE!</v>
      </c>
      <c r="I279" s="20" t="e">
        <f>SUMIF('[4]2.报价结算清单'!$F$2:$F$578,A279,'[4]2.报价结算清单'!$P$2:$P$578)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SUMIF('[4]2.报价结算清单'!$F$2:$F$578,$A280,'[4]2.报价结算清单'!$L$2:$L$578)</f>
        <v>#VALUE!</v>
      </c>
      <c r="H280" s="17" t="e">
        <f>SUMIF('[4]2.报价结算清单'!$F$2:$F$578,$A280,'[4]2.报价结算清单'!$N$2:$N$578)</f>
        <v>#VALUE!</v>
      </c>
      <c r="I280" s="20" t="e">
        <f>SUMIF('[4]2.报价结算清单'!$F$2:$F$578,A280,'[4]2.报价结算清单'!$P$2:$P$578)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SUMIF('[4]2.报价结算清单'!$F$2:$F$578,$A281,'[4]2.报价结算清单'!$L$2:$L$578)</f>
        <v>#VALUE!</v>
      </c>
      <c r="H281" s="17" t="e">
        <f>SUMIF('[4]2.报价结算清单'!$F$2:$F$578,$A281,'[4]2.报价结算清单'!$N$2:$N$578)</f>
        <v>#VALUE!</v>
      </c>
      <c r="I281" s="20" t="e">
        <f>SUMIF('[4]2.报价结算清单'!$F$2:$F$578,A281,'[4]2.报价结算清单'!$P$2:$P$578)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SUMIF('[4]2.报价结算清单'!$F$2:$F$578,$A282,'[4]2.报价结算清单'!$L$2:$L$578)</f>
        <v>#VALUE!</v>
      </c>
      <c r="H282" s="17" t="e">
        <f>SUMIF('[4]2.报价结算清单'!$F$2:$F$578,$A282,'[4]2.报价结算清单'!$N$2:$N$578)</f>
        <v>#VALUE!</v>
      </c>
      <c r="I282" s="20" t="e">
        <f>SUMIF('[4]2.报价结算清单'!$F$2:$F$578,A282,'[4]2.报价结算清单'!$P$2:$P$578)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SUMIF('[4]2.报价结算清单'!$F$2:$F$578,$A283,'[4]2.报价结算清单'!$L$2:$L$578)</f>
        <v>#VALUE!</v>
      </c>
      <c r="H283" s="17" t="e">
        <f>SUMIF('[4]2.报价结算清单'!$F$2:$F$578,$A283,'[4]2.报价结算清单'!$N$2:$N$578)</f>
        <v>#VALUE!</v>
      </c>
      <c r="I283" s="20" t="e">
        <f>SUMIF('[4]2.报价结算清单'!$F$2:$F$578,A283,'[4]2.报价结算清单'!$P$2:$P$578)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SUMIF('[4]2.报价结算清单'!$F$2:$F$578,$A284,'[4]2.报价结算清单'!$L$2:$L$578)</f>
        <v>#VALUE!</v>
      </c>
      <c r="H284" s="17" t="e">
        <f>SUMIF('[4]2.报价结算清单'!$F$2:$F$578,$A284,'[4]2.报价结算清单'!$N$2:$N$578)</f>
        <v>#VALUE!</v>
      </c>
      <c r="I284" s="20" t="e">
        <f>SUMIF('[4]2.报价结算清单'!$F$2:$F$578,A284,'[4]2.报价结算清单'!$P$2:$P$578)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SUMIF('[4]2.报价结算清单'!$F$2:$F$578,$A285,'[4]2.报价结算清单'!$L$2:$L$578)</f>
        <v>#VALUE!</v>
      </c>
      <c r="H285" s="17" t="e">
        <f>SUMIF('[4]2.报价结算清单'!$F$2:$F$578,$A285,'[4]2.报价结算清单'!$N$2:$N$578)</f>
        <v>#VALUE!</v>
      </c>
      <c r="I285" s="20" t="e">
        <f>SUMIF('[4]2.报价结算清单'!$F$2:$F$578,A285,'[4]2.报价结算清单'!$P$2:$P$578)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SUMIF('[4]2.报价结算清单'!$F$2:$F$578,$A286,'[4]2.报价结算清单'!$L$2:$L$578)</f>
        <v>#VALUE!</v>
      </c>
      <c r="H286" s="17" t="e">
        <f>SUMIF('[4]2.报价结算清单'!$F$2:$F$578,$A286,'[4]2.报价结算清单'!$N$2:$N$578)</f>
        <v>#VALUE!</v>
      </c>
      <c r="I286" s="20" t="e">
        <f>SUMIF('[4]2.报价结算清单'!$F$2:$F$578,A286,'[4]2.报价结算清单'!$P$2:$P$578)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SUMIF('[4]2.报价结算清单'!$F$2:$F$578,$A287,'[4]2.报价结算清单'!$L$2:$L$578)</f>
        <v>#VALUE!</v>
      </c>
      <c r="H287" s="17" t="e">
        <f>SUMIF('[4]2.报价结算清单'!$F$2:$F$578,$A287,'[4]2.报价结算清单'!$N$2:$N$578)</f>
        <v>#VALUE!</v>
      </c>
      <c r="I287" s="20" t="e">
        <f>SUMIF('[4]2.报价结算清单'!$F$2:$F$578,A287,'[4]2.报价结算清单'!$P$2:$P$578)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SUMIF('[4]2.报价结算清单'!$F$2:$F$578,$A288,'[4]2.报价结算清单'!$L$2:$L$578)</f>
        <v>#VALUE!</v>
      </c>
      <c r="H288" s="17" t="e">
        <f>SUMIF('[4]2.报价结算清单'!$F$2:$F$578,$A288,'[4]2.报价结算清单'!$N$2:$N$578)</f>
        <v>#VALUE!</v>
      </c>
      <c r="I288" s="20" t="e">
        <f>SUMIF('[4]2.报价结算清单'!$F$2:$F$578,A288,'[4]2.报价结算清单'!$P$2:$P$578)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SUMIF('[4]2.报价结算清单'!$F$2:$F$578,$A289,'[4]2.报价结算清单'!$L$2:$L$578)</f>
        <v>#VALUE!</v>
      </c>
      <c r="H289" s="17" t="e">
        <f>SUMIF('[4]2.报价结算清单'!$F$2:$F$578,$A289,'[4]2.报价结算清单'!$N$2:$N$578)</f>
        <v>#VALUE!</v>
      </c>
      <c r="I289" s="20" t="e">
        <f>SUMIF('[4]2.报价结算清单'!$F$2:$F$578,A289,'[4]2.报价结算清单'!$P$2:$P$578)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SUMIF('[4]2.报价结算清单'!$F$2:$F$578,$A290,'[4]2.报价结算清单'!$L$2:$L$578)</f>
        <v>#VALUE!</v>
      </c>
      <c r="H290" s="17" t="e">
        <f>SUMIF('[4]2.报价结算清单'!$F$2:$F$578,$A290,'[4]2.报价结算清单'!$N$2:$N$578)</f>
        <v>#VALUE!</v>
      </c>
      <c r="I290" s="20" t="e">
        <f>SUMIF('[4]2.报价结算清单'!$F$2:$F$578,A290,'[4]2.报价结算清单'!$P$2:$P$578)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SUMIF('[4]2.报价结算清单'!$F$2:$F$578,$A291,'[4]2.报价结算清单'!$L$2:$L$578)</f>
        <v>#VALUE!</v>
      </c>
      <c r="H291" s="17" t="e">
        <f>SUMIF('[4]2.报价结算清单'!$F$2:$F$578,$A291,'[4]2.报价结算清单'!$N$2:$N$578)</f>
        <v>#VALUE!</v>
      </c>
      <c r="I291" s="20" t="e">
        <f>SUMIF('[4]2.报价结算清单'!$F$2:$F$578,A291,'[4]2.报价结算清单'!$P$2:$P$578)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SUMIF('[4]2.报价结算清单'!$F$2:$F$578,$A292,'[4]2.报价结算清单'!$L$2:$L$578)</f>
        <v>#VALUE!</v>
      </c>
      <c r="H292" s="17" t="e">
        <f>SUMIF('[4]2.报价结算清单'!$F$2:$F$578,$A292,'[4]2.报价结算清单'!$N$2:$N$578)</f>
        <v>#VALUE!</v>
      </c>
      <c r="I292" s="20" t="e">
        <f>SUMIF('[4]2.报价结算清单'!$F$2:$F$578,A292,'[4]2.报价结算清单'!$P$2:$P$578)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SUMIF('[4]2.报价结算清单'!$F$2:$F$578,$A293,'[4]2.报价结算清单'!$L$2:$L$578)</f>
        <v>#VALUE!</v>
      </c>
      <c r="H293" s="17" t="e">
        <f>SUMIF('[4]2.报价结算清单'!$F$2:$F$578,$A293,'[4]2.报价结算清单'!$N$2:$N$578)</f>
        <v>#VALUE!</v>
      </c>
      <c r="I293" s="20" t="e">
        <f>SUMIF('[4]2.报价结算清单'!$F$2:$F$578,A293,'[4]2.报价结算清单'!$P$2:$P$578)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SUMIF('[4]2.报价结算清单'!$F$2:$F$578,$A294,'[4]2.报价结算清单'!$L$2:$L$578)</f>
        <v>#VALUE!</v>
      </c>
      <c r="H294" s="17" t="e">
        <f>SUMIF('[4]2.报价结算清单'!$F$2:$F$578,$A294,'[4]2.报价结算清单'!$N$2:$N$578)</f>
        <v>#VALUE!</v>
      </c>
      <c r="I294" s="20" t="e">
        <f>SUMIF('[4]2.报价结算清单'!$F$2:$F$578,A294,'[4]2.报价结算清单'!$P$2:$P$578)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SUMIF('[4]2.报价结算清单'!$F$2:$F$578,$A295,'[4]2.报价结算清单'!$L$2:$L$578)</f>
        <v>#VALUE!</v>
      </c>
      <c r="H295" s="17" t="e">
        <f>SUMIF('[4]2.报价结算清单'!$F$2:$F$578,$A295,'[4]2.报价结算清单'!$N$2:$N$578)</f>
        <v>#VALUE!</v>
      </c>
      <c r="I295" s="20" t="e">
        <f>SUMIF('[4]2.报价结算清单'!$F$2:$F$578,A295,'[4]2.报价结算清单'!$P$2:$P$578)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SUMIF('[4]2.报价结算清单'!$F$2:$F$578,$A296,'[4]2.报价结算清单'!$L$2:$L$578)</f>
        <v>#VALUE!</v>
      </c>
      <c r="H296" s="17" t="e">
        <f>SUMIF('[4]2.报价结算清单'!$F$2:$F$578,$A296,'[4]2.报价结算清单'!$N$2:$N$578)</f>
        <v>#VALUE!</v>
      </c>
      <c r="I296" s="20" t="e">
        <f>SUMIF('[4]2.报价结算清单'!$F$2:$F$578,A296,'[4]2.报价结算清单'!$P$2:$P$578)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SUMIF('[4]2.报价结算清单'!$F$2:$F$578,$A297,'[4]2.报价结算清单'!$L$2:$L$578)</f>
        <v>#VALUE!</v>
      </c>
      <c r="H297" s="17" t="e">
        <f>SUMIF('[4]2.报价结算清单'!$F$2:$F$578,$A297,'[4]2.报价结算清单'!$N$2:$N$578)</f>
        <v>#VALUE!</v>
      </c>
      <c r="I297" s="20" t="e">
        <f>SUMIF('[4]2.报价结算清单'!$F$2:$F$578,A297,'[4]2.报价结算清单'!$P$2:$P$578)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SUMIF('[4]2.报价结算清单'!$F$2:$F$578,$A298,'[4]2.报价结算清单'!$L$2:$L$578)</f>
        <v>#VALUE!</v>
      </c>
      <c r="H298" s="17" t="e">
        <f>SUMIF('[4]2.报价结算清单'!$F$2:$F$578,$A298,'[4]2.报价结算清单'!$N$2:$N$578)</f>
        <v>#VALUE!</v>
      </c>
      <c r="I298" s="20" t="e">
        <f>SUMIF('[4]2.报价结算清单'!$F$2:$F$578,A298,'[4]2.报价结算清单'!$P$2:$P$578)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SUMIF('[4]2.报价结算清单'!$F$2:$F$578,$A299,'[4]2.报价结算清单'!$L$2:$L$578)</f>
        <v>#VALUE!</v>
      </c>
      <c r="H299" s="17" t="e">
        <f>SUMIF('[4]2.报价结算清单'!$F$2:$F$578,$A299,'[4]2.报价结算清单'!$N$2:$N$578)</f>
        <v>#VALUE!</v>
      </c>
      <c r="I299" s="20" t="e">
        <f>SUMIF('[4]2.报价结算清单'!$F$2:$F$578,A299,'[4]2.报价结算清单'!$P$2:$P$578)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SUMIF('[4]2.报价结算清单'!$F$2:$F$578,$A300,'[4]2.报价结算清单'!$L$2:$L$578)</f>
        <v>#VALUE!</v>
      </c>
      <c r="H300" s="17" t="e">
        <f>SUMIF('[4]2.报价结算清单'!$F$2:$F$578,$A300,'[4]2.报价结算清单'!$N$2:$N$578)</f>
        <v>#VALUE!</v>
      </c>
      <c r="I300" s="20" t="e">
        <f>SUMIF('[4]2.报价结算清单'!$F$2:$F$578,A300,'[4]2.报价结算清单'!$P$2:$P$578)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SUMIF('[4]2.报价结算清单'!$F$2:$F$578,$A301,'[4]2.报价结算清单'!$L$2:$L$578)</f>
        <v>#VALUE!</v>
      </c>
      <c r="H301" s="17" t="e">
        <f>SUMIF('[4]2.报价结算清单'!$F$2:$F$578,$A301,'[4]2.报价结算清单'!$N$2:$N$578)</f>
        <v>#VALUE!</v>
      </c>
      <c r="I301" s="20" t="e">
        <f>SUMIF('[4]2.报价结算清单'!$F$2:$F$578,A301,'[4]2.报价结算清单'!$P$2:$P$578)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SUMIF('[4]2.报价结算清单'!$F$2:$F$578,$A302,'[4]2.报价结算清单'!$L$2:$L$578)</f>
        <v>#VALUE!</v>
      </c>
      <c r="H302" s="17" t="e">
        <f>SUMIF('[4]2.报价结算清单'!$F$2:$F$578,$A302,'[4]2.报价结算清单'!$N$2:$N$578)</f>
        <v>#VALUE!</v>
      </c>
      <c r="I302" s="20" t="e">
        <f>SUMIF('[4]2.报价结算清单'!$F$2:$F$578,A302,'[4]2.报价结算清单'!$P$2:$P$578)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SUMIF('[4]2.报价结算清单'!$F$2:$F$578,$A303,'[4]2.报价结算清单'!$L$2:$L$578)</f>
        <v>#VALUE!</v>
      </c>
      <c r="H303" s="17" t="e">
        <f>SUMIF('[4]2.报价结算清单'!$F$2:$F$578,$A303,'[4]2.报价结算清单'!$N$2:$N$578)</f>
        <v>#VALUE!</v>
      </c>
      <c r="I303" s="20" t="e">
        <f>SUMIF('[4]2.报价结算清单'!$F$2:$F$578,A303,'[4]2.报价结算清单'!$P$2:$P$578)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SUMIF('[4]2.报价结算清单'!$F$2:$F$578,$A304,'[4]2.报价结算清单'!$L$2:$L$578)</f>
        <v>#VALUE!</v>
      </c>
      <c r="H304" s="17" t="e">
        <f>SUMIF('[4]2.报价结算清单'!$F$2:$F$578,$A304,'[4]2.报价结算清单'!$N$2:$N$578)</f>
        <v>#VALUE!</v>
      </c>
      <c r="I304" s="20" t="e">
        <f>SUMIF('[4]2.报价结算清单'!$F$2:$F$578,A304,'[4]2.报价结算清单'!$P$2:$P$578)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SUMIF('[4]2.报价结算清单'!$F$2:$F$578,$A305,'[4]2.报价结算清单'!$L$2:$L$578)</f>
        <v>#VALUE!</v>
      </c>
      <c r="H305" s="17" t="e">
        <f>SUMIF('[4]2.报价结算清单'!$F$2:$F$578,$A305,'[4]2.报价结算清单'!$N$2:$N$578)</f>
        <v>#VALUE!</v>
      </c>
      <c r="I305" s="20" t="e">
        <f>SUMIF('[4]2.报价结算清单'!$F$2:$F$578,A305,'[4]2.报价结算清单'!$P$2:$P$578)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SUMIF('[4]2.报价结算清单'!$F$2:$F$578,$A306,'[4]2.报价结算清单'!$L$2:$L$578)</f>
        <v>#VALUE!</v>
      </c>
      <c r="H306" s="17" t="e">
        <f>SUMIF('[4]2.报价结算清单'!$F$2:$F$578,$A306,'[4]2.报价结算清单'!$N$2:$N$578)</f>
        <v>#VALUE!</v>
      </c>
      <c r="I306" s="20" t="e">
        <f>SUMIF('[4]2.报价结算清单'!$F$2:$F$578,A306,'[4]2.报价结算清单'!$P$2:$P$578)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SUMIF('[4]2.报价结算清单'!$F$2:$F$578,$A307,'[4]2.报价结算清单'!$L$2:$L$578)</f>
        <v>#VALUE!</v>
      </c>
      <c r="H307" s="17" t="e">
        <f>SUMIF('[4]2.报价结算清单'!$F$2:$F$578,$A307,'[4]2.报价结算清单'!$N$2:$N$578)</f>
        <v>#VALUE!</v>
      </c>
      <c r="I307" s="20" t="e">
        <f>SUMIF('[4]2.报价结算清单'!$F$2:$F$578,A307,'[4]2.报价结算清单'!$P$2:$P$578)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SUMIF('[4]2.报价结算清单'!$F$2:$F$578,$A308,'[4]2.报价结算清单'!$L$2:$L$578)</f>
        <v>#VALUE!</v>
      </c>
      <c r="H308" s="17" t="e">
        <f>SUMIF('[4]2.报价结算清单'!$F$2:$F$578,$A308,'[4]2.报价结算清单'!$N$2:$N$578)</f>
        <v>#VALUE!</v>
      </c>
      <c r="I308" s="20" t="e">
        <f>SUMIF('[4]2.报价结算清单'!$F$2:$F$578,A308,'[4]2.报价结算清单'!$P$2:$P$578)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SUMIF('[4]2.报价结算清单'!$F$2:$F$578,$A309,'[4]2.报价结算清单'!$L$2:$L$578)</f>
        <v>#VALUE!</v>
      </c>
      <c r="H309" s="17" t="e">
        <f>SUMIF('[4]2.报价结算清单'!$F$2:$F$578,$A309,'[4]2.报价结算清单'!$N$2:$N$578)</f>
        <v>#VALUE!</v>
      </c>
      <c r="I309" s="20" t="e">
        <f>SUMIF('[4]2.报价结算清单'!$F$2:$F$578,A309,'[4]2.报价结算清单'!$P$2:$P$578)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SUMIF('[4]2.报价结算清单'!$F$2:$F$578,$A310,'[4]2.报价结算清单'!$L$2:$L$578)</f>
        <v>#VALUE!</v>
      </c>
      <c r="H310" s="17" t="e">
        <f>SUMIF('[4]2.报价结算清单'!$F$2:$F$578,$A310,'[4]2.报价结算清单'!$N$2:$N$578)</f>
        <v>#VALUE!</v>
      </c>
      <c r="I310" s="20" t="e">
        <f>SUMIF('[4]2.报价结算清单'!$F$2:$F$578,A310,'[4]2.报价结算清单'!$P$2:$P$578)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SUMIF('[4]2.报价结算清单'!$F$2:$F$578,$A311,'[4]2.报价结算清单'!$L$2:$L$578)</f>
        <v>#VALUE!</v>
      </c>
      <c r="H311" s="17" t="e">
        <f>SUMIF('[4]2.报价结算清单'!$F$2:$F$578,$A311,'[4]2.报价结算清单'!$N$2:$N$578)</f>
        <v>#VALUE!</v>
      </c>
      <c r="I311" s="20" t="e">
        <f>SUMIF('[4]2.报价结算清单'!$F$2:$F$578,A311,'[4]2.报价结算清单'!$P$2:$P$578)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SUMIF('[4]2.报价结算清单'!$F$2:$F$578,$A312,'[4]2.报价结算清单'!$L$2:$L$578)</f>
        <v>#VALUE!</v>
      </c>
      <c r="H312" s="17" t="e">
        <f>SUMIF('[4]2.报价结算清单'!$F$2:$F$578,$A312,'[4]2.报价结算清单'!$N$2:$N$578)</f>
        <v>#VALUE!</v>
      </c>
      <c r="I312" s="20" t="e">
        <f>SUMIF('[4]2.报价结算清单'!$F$2:$F$578,A312,'[4]2.报价结算清单'!$P$2:$P$578)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SUMIF('[4]2.报价结算清单'!$F$2:$F$578,$A313,'[4]2.报价结算清单'!$L$2:$L$578)</f>
        <v>#VALUE!</v>
      </c>
      <c r="H313" s="17" t="e">
        <f>SUMIF('[4]2.报价结算清单'!$F$2:$F$578,$A313,'[4]2.报价结算清单'!$N$2:$N$578)</f>
        <v>#VALUE!</v>
      </c>
      <c r="I313" s="20" t="e">
        <f>SUMIF('[4]2.报价结算清单'!$F$2:$F$578,A313,'[4]2.报价结算清单'!$P$2:$P$578)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SUMIF('[4]2.报价结算清单'!$F$2:$F$578,$A314,'[4]2.报价结算清单'!$L$2:$L$578)</f>
        <v>#VALUE!</v>
      </c>
      <c r="H314" s="17" t="e">
        <f>SUMIF('[4]2.报价结算清单'!$F$2:$F$578,$A314,'[4]2.报价结算清单'!$N$2:$N$578)</f>
        <v>#VALUE!</v>
      </c>
      <c r="I314" s="20" t="e">
        <f>SUMIF('[4]2.报价结算清单'!$F$2:$F$578,A314,'[4]2.报价结算清单'!$P$2:$P$578)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SUMIF('[4]2.报价结算清单'!$F$2:$F$578,$A315,'[4]2.报价结算清单'!$L$2:$L$578)</f>
        <v>#VALUE!</v>
      </c>
      <c r="H315" s="17" t="e">
        <f>SUMIF('[4]2.报价结算清单'!$F$2:$F$578,$A315,'[4]2.报价结算清单'!$N$2:$N$578)</f>
        <v>#VALUE!</v>
      </c>
      <c r="I315" s="20" t="e">
        <f>SUMIF('[4]2.报价结算清单'!$F$2:$F$578,A315,'[4]2.报价结算清单'!$P$2:$P$578)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SUMIF('[4]2.报价结算清单'!$F$2:$F$578,$A316,'[4]2.报价结算清单'!$L$2:$L$578)</f>
        <v>#VALUE!</v>
      </c>
      <c r="H316" s="17" t="e">
        <f>SUMIF('[4]2.报价结算清单'!$F$2:$F$578,$A316,'[4]2.报价结算清单'!$N$2:$N$578)</f>
        <v>#VALUE!</v>
      </c>
      <c r="I316" s="20" t="e">
        <f>SUMIF('[4]2.报价结算清单'!$F$2:$F$578,A316,'[4]2.报价结算清单'!$P$2:$P$578)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SUMIF('[4]2.报价结算清单'!$F$2:$F$578,$A317,'[4]2.报价结算清单'!$L$2:$L$578)</f>
        <v>#VALUE!</v>
      </c>
      <c r="H317" s="17" t="e">
        <f>SUMIF('[4]2.报价结算清单'!$F$2:$F$578,$A317,'[4]2.报价结算清单'!$N$2:$N$578)</f>
        <v>#VALUE!</v>
      </c>
      <c r="I317" s="20" t="e">
        <f>SUMIF('[4]2.报价结算清单'!$F$2:$F$578,A317,'[4]2.报价结算清单'!$P$2:$P$578)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SUMIF('[4]2.报价结算清单'!$F$2:$F$578,$A318,'[4]2.报价结算清单'!$L$2:$L$578)</f>
        <v>#VALUE!</v>
      </c>
      <c r="H318" s="17" t="e">
        <f>SUMIF('[4]2.报价结算清单'!$F$2:$F$578,$A318,'[4]2.报价结算清单'!$N$2:$N$578)</f>
        <v>#VALUE!</v>
      </c>
      <c r="I318" s="20" t="e">
        <f>SUMIF('[4]2.报价结算清单'!$F$2:$F$578,A318,'[4]2.报价结算清单'!$P$2:$P$578)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SUMIF('[4]2.报价结算清单'!$F$2:$F$578,$A319,'[4]2.报价结算清单'!$L$2:$L$578)</f>
        <v>#VALUE!</v>
      </c>
      <c r="H319" s="17" t="e">
        <f>SUMIF('[4]2.报价结算清单'!$F$2:$F$578,$A319,'[4]2.报价结算清单'!$N$2:$N$578)</f>
        <v>#VALUE!</v>
      </c>
      <c r="I319" s="20" t="e">
        <f>SUMIF('[4]2.报价结算清单'!$F$2:$F$578,A319,'[4]2.报价结算清单'!$P$2:$P$578)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SUMIF('[4]2.报价结算清单'!$F$2:$F$578,$A320,'[4]2.报价结算清单'!$L$2:$L$578)</f>
        <v>#VALUE!</v>
      </c>
      <c r="H320" s="17" t="e">
        <f>SUMIF('[4]2.报价结算清单'!$F$2:$F$578,$A320,'[4]2.报价结算清单'!$N$2:$N$578)</f>
        <v>#VALUE!</v>
      </c>
      <c r="I320" s="20" t="e">
        <f>SUMIF('[4]2.报价结算清单'!$F$2:$F$578,A320,'[4]2.报价结算清单'!$P$2:$P$578)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SUMIF('[4]2.报价结算清单'!$F$2:$F$578,$A321,'[4]2.报价结算清单'!$L$2:$L$578)</f>
        <v>#VALUE!</v>
      </c>
      <c r="H321" s="17" t="e">
        <f>SUMIF('[4]2.报价结算清单'!$F$2:$F$578,$A321,'[4]2.报价结算清单'!$N$2:$N$578)</f>
        <v>#VALUE!</v>
      </c>
      <c r="I321" s="20" t="e">
        <f>SUMIF('[4]2.报价结算清单'!$F$2:$F$578,A321,'[4]2.报价结算清单'!$P$2:$P$578)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SUMIF('[4]2.报价结算清单'!$F$2:$F$578,$A322,'[4]2.报价结算清单'!$L$2:$L$578)</f>
        <v>#VALUE!</v>
      </c>
      <c r="H322" s="17" t="e">
        <f>SUMIF('[4]2.报价结算清单'!$F$2:$F$578,$A322,'[4]2.报价结算清单'!$N$2:$N$578)</f>
        <v>#VALUE!</v>
      </c>
      <c r="I322" s="20" t="e">
        <f>SUMIF('[4]2.报价结算清单'!$F$2:$F$578,A322,'[4]2.报价结算清单'!$P$2:$P$578)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SUMIF('[4]2.报价结算清单'!$F$2:$F$578,$A323,'[4]2.报价结算清单'!$L$2:$L$578)</f>
        <v>#VALUE!</v>
      </c>
      <c r="H323" s="17" t="e">
        <f>SUMIF('[4]2.报价结算清单'!$F$2:$F$578,$A323,'[4]2.报价结算清单'!$N$2:$N$578)</f>
        <v>#VALUE!</v>
      </c>
      <c r="I323" s="20" t="e">
        <f>SUMIF('[4]2.报价结算清单'!$F$2:$F$578,A323,'[4]2.报价结算清单'!$P$2:$P$578)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SUMIF('[4]2.报价结算清单'!$F$2:$F$578,$A324,'[4]2.报价结算清单'!$L$2:$L$578)</f>
        <v>#VALUE!</v>
      </c>
      <c r="H324" s="17" t="e">
        <f>SUMIF('[4]2.报价结算清单'!$F$2:$F$578,$A324,'[4]2.报价结算清单'!$N$2:$N$578)</f>
        <v>#VALUE!</v>
      </c>
      <c r="I324" s="20" t="e">
        <f>SUMIF('[4]2.报价结算清单'!$F$2:$F$578,A324,'[4]2.报价结算清单'!$P$2:$P$578)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SUMIF('[4]2.报价结算清单'!$F$2:$F$578,$A325,'[4]2.报价结算清单'!$L$2:$L$578)</f>
        <v>#VALUE!</v>
      </c>
      <c r="H325" s="17" t="e">
        <f>SUMIF('[4]2.报价结算清单'!$F$2:$F$578,$A325,'[4]2.报价结算清单'!$N$2:$N$578)</f>
        <v>#VALUE!</v>
      </c>
      <c r="I325" s="20" t="e">
        <f>SUMIF('[4]2.报价结算清单'!$F$2:$F$578,A325,'[4]2.报价结算清单'!$P$2:$P$578)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SUMIF('[4]2.报价结算清单'!$F$2:$F$578,$A326,'[4]2.报价结算清单'!$L$2:$L$578)</f>
        <v>#VALUE!</v>
      </c>
      <c r="H326" s="17" t="e">
        <f>SUMIF('[4]2.报价结算清单'!$F$2:$F$578,$A326,'[4]2.报价结算清单'!$N$2:$N$578)</f>
        <v>#VALUE!</v>
      </c>
      <c r="I326" s="20" t="e">
        <f>SUMIF('[4]2.报价结算清单'!$F$2:$F$578,A326,'[4]2.报价结算清单'!$P$2:$P$578)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SUMIF('[4]2.报价结算清单'!$F$2:$F$578,$A327,'[4]2.报价结算清单'!$L$2:$L$578)</f>
        <v>#VALUE!</v>
      </c>
      <c r="H327" s="17" t="e">
        <f>SUMIF('[4]2.报价结算清单'!$F$2:$F$578,$A327,'[4]2.报价结算清单'!$N$2:$N$578)</f>
        <v>#VALUE!</v>
      </c>
      <c r="I327" s="20" t="e">
        <f>SUMIF('[4]2.报价结算清单'!$F$2:$F$578,A327,'[4]2.报价结算清单'!$P$2:$P$578)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SUMIF('[4]2.报价结算清单'!$F$2:$F$578,$A328,'[4]2.报价结算清单'!$L$2:$L$578)</f>
        <v>#VALUE!</v>
      </c>
      <c r="H328" s="17" t="e">
        <f>SUMIF('[4]2.报价结算清单'!$F$2:$F$578,$A328,'[4]2.报价结算清单'!$N$2:$N$578)</f>
        <v>#VALUE!</v>
      </c>
      <c r="I328" s="20" t="e">
        <f>SUMIF('[4]2.报价结算清单'!$F$2:$F$578,A328,'[4]2.报价结算清单'!$P$2:$P$578)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SUMIF('[4]2.报价结算清单'!$F$2:$F$578,$A329,'[4]2.报价结算清单'!$L$2:$L$578)</f>
        <v>#VALUE!</v>
      </c>
      <c r="H329" s="17" t="e">
        <f>SUMIF('[4]2.报价结算清单'!$F$2:$F$578,$A329,'[4]2.报价结算清单'!$N$2:$N$578)</f>
        <v>#VALUE!</v>
      </c>
      <c r="I329" s="20" t="e">
        <f>SUMIF('[4]2.报价结算清单'!$F$2:$F$578,A329,'[4]2.报价结算清单'!$P$2:$P$578)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SUMIF('[4]2.报价结算清单'!$F$2:$F$578,$A330,'[4]2.报价结算清单'!$L$2:$L$578)</f>
        <v>#VALUE!</v>
      </c>
      <c r="H330" s="17" t="e">
        <f>SUMIF('[4]2.报价结算清单'!$F$2:$F$578,$A330,'[4]2.报价结算清单'!$N$2:$N$578)</f>
        <v>#VALUE!</v>
      </c>
      <c r="I330" s="20" t="e">
        <f>SUMIF('[4]2.报价结算清单'!$F$2:$F$578,A330,'[4]2.报价结算清单'!$P$2:$P$578)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SUMIF('[4]2.报价结算清单'!$F$2:$F$578,$A331,'[4]2.报价结算清单'!$L$2:$L$578)</f>
        <v>#VALUE!</v>
      </c>
      <c r="H331" s="17" t="e">
        <f>SUMIF('[4]2.报价结算清单'!$F$2:$F$578,$A331,'[4]2.报价结算清单'!$N$2:$N$578)</f>
        <v>#VALUE!</v>
      </c>
      <c r="I331" s="20" t="e">
        <f>SUMIF('[4]2.报价结算清单'!$F$2:$F$578,A331,'[4]2.报价结算清单'!$P$2:$P$578)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SUMIF('[4]2.报价结算清单'!$F$2:$F$578,$A332,'[4]2.报价结算清单'!$L$2:$L$578)</f>
        <v>#VALUE!</v>
      </c>
      <c r="H332" s="17" t="e">
        <f>SUMIF('[4]2.报价结算清单'!$F$2:$F$578,$A332,'[4]2.报价结算清单'!$N$2:$N$578)</f>
        <v>#VALUE!</v>
      </c>
      <c r="I332" s="20" t="e">
        <f>SUMIF('[4]2.报价结算清单'!$F$2:$F$578,A332,'[4]2.报价结算清单'!$P$2:$P$578)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SUMIF('[4]2.报价结算清单'!$F$2:$F$578,$A333,'[4]2.报价结算清单'!$L$2:$L$578)</f>
        <v>#VALUE!</v>
      </c>
      <c r="H333" s="17" t="e">
        <f>SUMIF('[4]2.报价结算清单'!$F$2:$F$578,$A333,'[4]2.报价结算清单'!$N$2:$N$578)</f>
        <v>#VALUE!</v>
      </c>
      <c r="I333" s="20" t="e">
        <f>SUMIF('[4]2.报价结算清单'!$F$2:$F$578,A333,'[4]2.报价结算清单'!$P$2:$P$578)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SUMIF('[4]2.报价结算清单'!$F$2:$F$578,$A334,'[4]2.报价结算清单'!$L$2:$L$578)</f>
        <v>#VALUE!</v>
      </c>
      <c r="H334" s="17" t="e">
        <f>SUMIF('[4]2.报价结算清单'!$F$2:$F$578,$A334,'[4]2.报价结算清单'!$N$2:$N$578)</f>
        <v>#VALUE!</v>
      </c>
      <c r="I334" s="20" t="e">
        <f>SUMIF('[4]2.报价结算清单'!$F$2:$F$578,A334,'[4]2.报价结算清单'!$P$2:$P$578)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SUMIF('[4]2.报价结算清单'!$F$2:$F$578,$A335,'[4]2.报价结算清单'!$L$2:$L$578)</f>
        <v>#VALUE!</v>
      </c>
      <c r="H335" s="17" t="e">
        <f>SUMIF('[4]2.报价结算清单'!$F$2:$F$578,$A335,'[4]2.报价结算清单'!$N$2:$N$578)</f>
        <v>#VALUE!</v>
      </c>
      <c r="I335" s="20" t="e">
        <f>SUMIF('[4]2.报价结算清单'!$F$2:$F$578,A335,'[4]2.报价结算清单'!$P$2:$P$578)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SUMIF('[4]2.报价结算清单'!$F$2:$F$578,$A336,'[4]2.报价结算清单'!$L$2:$L$578)</f>
        <v>#VALUE!</v>
      </c>
      <c r="H336" s="17" t="e">
        <f>SUMIF('[4]2.报价结算清单'!$F$2:$F$578,$A336,'[4]2.报价结算清单'!$N$2:$N$578)</f>
        <v>#VALUE!</v>
      </c>
      <c r="I336" s="20" t="e">
        <f>SUMIF('[4]2.报价结算清单'!$F$2:$F$578,A336,'[4]2.报价结算清单'!$P$2:$P$578)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SUMIF('[4]2.报价结算清单'!$F$2:$F$578,$A337,'[4]2.报价结算清单'!$L$2:$L$578)</f>
        <v>#VALUE!</v>
      </c>
      <c r="H337" s="17" t="e">
        <f>SUMIF('[4]2.报价结算清单'!$F$2:$F$578,$A337,'[4]2.报价结算清单'!$N$2:$N$578)</f>
        <v>#VALUE!</v>
      </c>
      <c r="I337" s="20" t="e">
        <f>SUMIF('[4]2.报价结算清单'!$F$2:$F$578,A337,'[4]2.报价结算清单'!$P$2:$P$578)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SUMIF('[4]2.报价结算清单'!$F$2:$F$578,$A338,'[4]2.报价结算清单'!$L$2:$L$578)</f>
        <v>#VALUE!</v>
      </c>
      <c r="H338" s="17" t="e">
        <f>SUMIF('[4]2.报价结算清单'!$F$2:$F$578,$A338,'[4]2.报价结算清单'!$N$2:$N$578)</f>
        <v>#VALUE!</v>
      </c>
      <c r="I338" s="20" t="e">
        <f>SUMIF('[4]2.报价结算清单'!$F$2:$F$578,A338,'[4]2.报价结算清单'!$P$2:$P$578)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SUMIF('[4]2.报价结算清单'!$F$2:$F$578,$A339,'[4]2.报价结算清单'!$L$2:$L$578)</f>
        <v>#VALUE!</v>
      </c>
      <c r="H339" s="17" t="e">
        <f>SUMIF('[4]2.报价结算清单'!$F$2:$F$578,$A339,'[4]2.报价结算清单'!$N$2:$N$578)</f>
        <v>#VALUE!</v>
      </c>
      <c r="I339" s="20" t="e">
        <f>SUMIF('[4]2.报价结算清单'!$F$2:$F$578,A339,'[4]2.报价结算清单'!$P$2:$P$578)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SUMIF('[4]2.报价结算清单'!$F$2:$F$578,$A340,'[4]2.报价结算清单'!$L$2:$L$578)</f>
        <v>#VALUE!</v>
      </c>
      <c r="H340" s="17" t="e">
        <f>SUMIF('[4]2.报价结算清单'!$F$2:$F$578,$A340,'[4]2.报价结算清单'!$N$2:$N$578)</f>
        <v>#VALUE!</v>
      </c>
      <c r="I340" s="20" t="e">
        <f>SUMIF('[4]2.报价结算清单'!$F$2:$F$578,A340,'[4]2.报价结算清单'!$P$2:$P$578)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SUMIF('[4]2.报价结算清单'!$F$2:$F$578,$A341,'[4]2.报价结算清单'!$L$2:$L$578)</f>
        <v>#VALUE!</v>
      </c>
      <c r="H341" s="17" t="e">
        <f>SUMIF('[4]2.报价结算清单'!$F$2:$F$578,$A341,'[4]2.报价结算清单'!$N$2:$N$578)</f>
        <v>#VALUE!</v>
      </c>
      <c r="I341" s="20" t="e">
        <f>SUMIF('[4]2.报价结算清单'!$F$2:$F$578,A341,'[4]2.报价结算清单'!$P$2:$P$578)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SUMIF('[4]2.报价结算清单'!$F$2:$F$578,$A342,'[4]2.报价结算清单'!$L$2:$L$578)</f>
        <v>#VALUE!</v>
      </c>
      <c r="H342" s="17" t="e">
        <f>SUMIF('[4]2.报价结算清单'!$F$2:$F$578,$A342,'[4]2.报价结算清单'!$N$2:$N$578)</f>
        <v>#VALUE!</v>
      </c>
      <c r="I342" s="20" t="e">
        <f>SUMIF('[4]2.报价结算清单'!$F$2:$F$578,A342,'[4]2.报价结算清单'!$P$2:$P$578)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SUMIF('[4]2.报价结算清单'!$F$2:$F$578,$A343,'[4]2.报价结算清单'!$L$2:$L$578)</f>
        <v>#VALUE!</v>
      </c>
      <c r="H343" s="17" t="e">
        <f>SUMIF('[4]2.报价结算清单'!$F$2:$F$578,$A343,'[4]2.报价结算清单'!$N$2:$N$578)</f>
        <v>#VALUE!</v>
      </c>
      <c r="I343" s="20" t="e">
        <f>SUMIF('[4]2.报价结算清单'!$F$2:$F$578,A343,'[4]2.报价结算清单'!$P$2:$P$578)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SUMIF('[4]2.报价结算清单'!$F$2:$F$578,$A344,'[4]2.报价结算清单'!$L$2:$L$578)</f>
        <v>#VALUE!</v>
      </c>
      <c r="H344" s="17" t="e">
        <f>SUMIF('[4]2.报价结算清单'!$F$2:$F$578,$A344,'[4]2.报价结算清单'!$N$2:$N$578)</f>
        <v>#VALUE!</v>
      </c>
      <c r="I344" s="20" t="e">
        <f>SUMIF('[4]2.报价结算清单'!$F$2:$F$578,A344,'[4]2.报价结算清单'!$P$2:$P$578)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SUMIF('[4]2.报价结算清单'!$F$2:$F$578,$A345,'[4]2.报价结算清单'!$L$2:$L$578)</f>
        <v>#VALUE!</v>
      </c>
      <c r="H345" s="17" t="e">
        <f>SUMIF('[4]2.报价结算清单'!$F$2:$F$578,$A345,'[4]2.报价结算清单'!$N$2:$N$578)</f>
        <v>#VALUE!</v>
      </c>
      <c r="I345" s="20" t="e">
        <f>SUMIF('[4]2.报价结算清单'!$F$2:$F$578,A345,'[4]2.报价结算清单'!$P$2:$P$578)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SUMIF('[4]2.报价结算清单'!$F$2:$F$578,$A346,'[4]2.报价结算清单'!$L$2:$L$578)</f>
        <v>#VALUE!</v>
      </c>
      <c r="H346" s="17" t="e">
        <f>SUMIF('[4]2.报价结算清单'!$F$2:$F$578,$A346,'[4]2.报价结算清单'!$N$2:$N$578)</f>
        <v>#VALUE!</v>
      </c>
      <c r="I346" s="20" t="e">
        <f>SUMIF('[4]2.报价结算清单'!$F$2:$F$578,A346,'[4]2.报价结算清单'!$P$2:$P$578)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SUMIF('[4]2.报价结算清单'!$F$2:$F$578,$A347,'[4]2.报价结算清单'!$L$2:$L$578)</f>
        <v>#VALUE!</v>
      </c>
      <c r="H347" s="17" t="e">
        <f>SUMIF('[4]2.报价结算清单'!$F$2:$F$578,$A347,'[4]2.报价结算清单'!$N$2:$N$578)</f>
        <v>#VALUE!</v>
      </c>
      <c r="I347" s="20" t="e">
        <f>SUMIF('[4]2.报价结算清单'!$F$2:$F$578,A347,'[4]2.报价结算清单'!$P$2:$P$578)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SUMIF('[4]2.报价结算清单'!$F$2:$F$578,$A348,'[4]2.报价结算清单'!$L$2:$L$578)</f>
        <v>#VALUE!</v>
      </c>
      <c r="H348" s="17" t="e">
        <f>SUMIF('[4]2.报价结算清单'!$F$2:$F$578,$A348,'[4]2.报价结算清单'!$N$2:$N$578)</f>
        <v>#VALUE!</v>
      </c>
      <c r="I348" s="20" t="e">
        <f>SUMIF('[4]2.报价结算清单'!$F$2:$F$578,A348,'[4]2.报价结算清单'!$P$2:$P$578)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SUMIF('[4]2.报价结算清单'!$F$2:$F$578,$A349,'[4]2.报价结算清单'!$L$2:$L$578)</f>
        <v>#VALUE!</v>
      </c>
      <c r="H349" s="17" t="e">
        <f>SUMIF('[4]2.报价结算清单'!$F$2:$F$578,$A349,'[4]2.报价结算清单'!$N$2:$N$578)</f>
        <v>#VALUE!</v>
      </c>
      <c r="I349" s="20" t="e">
        <f>SUMIF('[4]2.报价结算清单'!$F$2:$F$578,A349,'[4]2.报价结算清单'!$P$2:$P$578)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SUMIF('[4]2.报价结算清单'!$F$2:$F$578,$A350,'[4]2.报价结算清单'!$L$2:$L$578)</f>
        <v>#VALUE!</v>
      </c>
      <c r="H350" s="17" t="e">
        <f>SUMIF('[4]2.报价结算清单'!$F$2:$F$578,$A350,'[4]2.报价结算清单'!$N$2:$N$578)</f>
        <v>#VALUE!</v>
      </c>
      <c r="I350" s="20" t="e">
        <f>SUMIF('[4]2.报价结算清单'!$F$2:$F$578,A350,'[4]2.报价结算清单'!$P$2:$P$578)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SUMIF('[4]2.报价结算清单'!$F$2:$F$578,$A351,'[4]2.报价结算清单'!$L$2:$L$578)</f>
        <v>#VALUE!</v>
      </c>
      <c r="H351" s="17" t="e">
        <f>SUMIF('[4]2.报价结算清单'!$F$2:$F$578,$A351,'[4]2.报价结算清单'!$N$2:$N$578)</f>
        <v>#VALUE!</v>
      </c>
      <c r="I351" s="20" t="e">
        <f>SUMIF('[4]2.报价结算清单'!$F$2:$F$578,A351,'[4]2.报价结算清单'!$P$2:$P$578)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SUMIF('[4]2.报价结算清单'!$F$2:$F$578,$A352,'[4]2.报价结算清单'!$L$2:$L$578)</f>
        <v>#VALUE!</v>
      </c>
      <c r="H352" s="17" t="e">
        <f>SUMIF('[4]2.报价结算清单'!$F$2:$F$578,$A352,'[4]2.报价结算清单'!$N$2:$N$578)</f>
        <v>#VALUE!</v>
      </c>
      <c r="I352" s="20" t="e">
        <f>SUMIF('[4]2.报价结算清单'!$F$2:$F$578,A352,'[4]2.报价结算清单'!$P$2:$P$578)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SUMIF('[4]2.报价结算清单'!$F$2:$F$578,$A353,'[4]2.报价结算清单'!$L$2:$L$578)</f>
        <v>#VALUE!</v>
      </c>
      <c r="H353" s="17" t="e">
        <f>SUMIF('[4]2.报价结算清单'!$F$2:$F$578,$A353,'[4]2.报价结算清单'!$N$2:$N$578)</f>
        <v>#VALUE!</v>
      </c>
      <c r="I353" s="20" t="e">
        <f>SUMIF('[4]2.报价结算清单'!$F$2:$F$578,A353,'[4]2.报价结算清单'!$P$2:$P$578)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SUMIF('[4]2.报价结算清单'!$F$2:$F$578,$A354,'[4]2.报价结算清单'!$L$2:$L$578)</f>
        <v>#VALUE!</v>
      </c>
      <c r="H354" s="17" t="e">
        <f>SUMIF('[4]2.报价结算清单'!$F$2:$F$578,$A354,'[4]2.报价结算清单'!$N$2:$N$578)</f>
        <v>#VALUE!</v>
      </c>
      <c r="I354" s="20" t="e">
        <f>SUMIF('[4]2.报价结算清单'!$F$2:$F$578,A354,'[4]2.报价结算清单'!$P$2:$P$578)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SUMIF('[4]2.报价结算清单'!$F$2:$F$578,$A355,'[4]2.报价结算清单'!$L$2:$L$578)</f>
        <v>#VALUE!</v>
      </c>
      <c r="H355" s="17" t="e">
        <f>SUMIF('[4]2.报价结算清单'!$F$2:$F$578,$A355,'[4]2.报价结算清单'!$N$2:$N$578)</f>
        <v>#VALUE!</v>
      </c>
      <c r="I355" s="20" t="e">
        <f>SUMIF('[4]2.报价结算清单'!$F$2:$F$578,A355,'[4]2.报价结算清单'!$P$2:$P$578)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SUMIF('[4]2.报价结算清单'!$F$2:$F$578,$A356,'[4]2.报价结算清单'!$L$2:$L$578)</f>
        <v>#VALUE!</v>
      </c>
      <c r="H356" s="17" t="e">
        <f>SUMIF('[4]2.报价结算清单'!$F$2:$F$578,$A356,'[4]2.报价结算清单'!$N$2:$N$578)</f>
        <v>#VALUE!</v>
      </c>
      <c r="I356" s="20" t="e">
        <f>SUMIF('[4]2.报价结算清单'!$F$2:$F$578,A356,'[4]2.报价结算清单'!$P$2:$P$578)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SUMIF('[4]2.报价结算清单'!$F$2:$F$578,$A357,'[4]2.报价结算清单'!$L$2:$L$578)</f>
        <v>#VALUE!</v>
      </c>
      <c r="H357" s="17" t="e">
        <f>SUMIF('[4]2.报价结算清单'!$F$2:$F$578,$A357,'[4]2.报价结算清单'!$N$2:$N$578)</f>
        <v>#VALUE!</v>
      </c>
      <c r="I357" s="20" t="e">
        <f>SUMIF('[4]2.报价结算清单'!$F$2:$F$578,A357,'[4]2.报价结算清单'!$P$2:$P$578)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SUMIF('[4]2.报价结算清单'!$F$2:$F$578,$A358,'[4]2.报价结算清单'!$L$2:$L$578)</f>
        <v>#VALUE!</v>
      </c>
      <c r="H358" s="17" t="e">
        <f>SUMIF('[4]2.报价结算清单'!$F$2:$F$578,$A358,'[4]2.报价结算清单'!$N$2:$N$578)</f>
        <v>#VALUE!</v>
      </c>
      <c r="I358" s="20" t="e">
        <f>SUMIF('[4]2.报价结算清单'!$F$2:$F$578,A358,'[4]2.报价结算清单'!$P$2:$P$578)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SUMIF('[4]2.报价结算清单'!$F$2:$F$578,$A359,'[4]2.报价结算清单'!$L$2:$L$578)</f>
        <v>#VALUE!</v>
      </c>
      <c r="H359" s="17" t="e">
        <f>SUMIF('[4]2.报价结算清单'!$F$2:$F$578,$A359,'[4]2.报价结算清单'!$N$2:$N$578)</f>
        <v>#VALUE!</v>
      </c>
      <c r="I359" s="20" t="e">
        <f>SUMIF('[4]2.报价结算清单'!$F$2:$F$578,A359,'[4]2.报价结算清单'!$P$2:$P$578)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SUMIF('[4]2.报价结算清单'!$F$2:$F$578,$A360,'[4]2.报价结算清单'!$L$2:$L$578)</f>
        <v>#VALUE!</v>
      </c>
      <c r="H360" s="17" t="e">
        <f>SUMIF('[4]2.报价结算清单'!$F$2:$F$578,$A360,'[4]2.报价结算清单'!$N$2:$N$578)</f>
        <v>#VALUE!</v>
      </c>
      <c r="I360" s="20" t="e">
        <f>SUMIF('[4]2.报价结算清单'!$F$2:$F$578,A360,'[4]2.报价结算清单'!$P$2:$P$578)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SUMIF('[4]2.报价结算清单'!$F$2:$F$578,$A361,'[4]2.报价结算清单'!$L$2:$L$578)</f>
        <v>#VALUE!</v>
      </c>
      <c r="H361" s="17" t="e">
        <f>SUMIF('[4]2.报价结算清单'!$F$2:$F$578,$A361,'[4]2.报价结算清单'!$N$2:$N$578)</f>
        <v>#VALUE!</v>
      </c>
      <c r="I361" s="20" t="e">
        <f>SUMIF('[4]2.报价结算清单'!$F$2:$F$578,A361,'[4]2.报价结算清单'!$P$2:$P$578)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SUMIF('[4]2.报价结算清单'!$F$2:$F$578,$A362,'[4]2.报价结算清单'!$L$2:$L$578)</f>
        <v>#VALUE!</v>
      </c>
      <c r="H362" s="17" t="e">
        <f>SUMIF('[4]2.报价结算清单'!$F$2:$F$578,$A362,'[4]2.报价结算清单'!$N$2:$N$578)</f>
        <v>#VALUE!</v>
      </c>
      <c r="I362" s="20" t="e">
        <f>SUMIF('[4]2.报价结算清单'!$F$2:$F$578,A362,'[4]2.报价结算清单'!$P$2:$P$578)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SUMIF('[4]2.报价结算清单'!$F$2:$F$578,$A363,'[4]2.报价结算清单'!$L$2:$L$578)</f>
        <v>#VALUE!</v>
      </c>
      <c r="H363" s="17" t="e">
        <f>SUMIF('[4]2.报价结算清单'!$F$2:$F$578,$A363,'[4]2.报价结算清单'!$N$2:$N$578)</f>
        <v>#VALUE!</v>
      </c>
      <c r="I363" s="20" t="e">
        <f>SUMIF('[4]2.报价结算清单'!$F$2:$F$578,A363,'[4]2.报价结算清单'!$P$2:$P$578)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SUMIF('[4]2.报价结算清单'!$F$2:$F$578,$A364,'[4]2.报价结算清单'!$L$2:$L$578)</f>
        <v>#VALUE!</v>
      </c>
      <c r="H364" s="17" t="e">
        <f>SUMIF('[4]2.报价结算清单'!$F$2:$F$578,$A364,'[4]2.报价结算清单'!$N$2:$N$578)</f>
        <v>#VALUE!</v>
      </c>
      <c r="I364" s="20" t="e">
        <f>SUMIF('[4]2.报价结算清单'!$F$2:$F$578,A364,'[4]2.报价结算清单'!$P$2:$P$578)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SUMIF('[4]2.报价结算清单'!$F$2:$F$578,$A365,'[4]2.报价结算清单'!$L$2:$L$578)</f>
        <v>#VALUE!</v>
      </c>
      <c r="H365" s="17" t="e">
        <f>SUMIF('[4]2.报价结算清单'!$F$2:$F$578,$A365,'[4]2.报价结算清单'!$N$2:$N$578)</f>
        <v>#VALUE!</v>
      </c>
      <c r="I365" s="20" t="e">
        <f>SUMIF('[4]2.报价结算清单'!$F$2:$F$578,A365,'[4]2.报价结算清单'!$P$2:$P$578)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SUMIF('[4]2.报价结算清单'!$F$2:$F$578,$A366,'[4]2.报价结算清单'!$L$2:$L$578)</f>
        <v>#VALUE!</v>
      </c>
      <c r="H366" s="17" t="e">
        <f>SUMIF('[4]2.报价结算清单'!$F$2:$F$578,$A366,'[4]2.报价结算清单'!$N$2:$N$578)</f>
        <v>#VALUE!</v>
      </c>
      <c r="I366" s="20" t="e">
        <f>SUMIF('[4]2.报价结算清单'!$F$2:$F$578,A366,'[4]2.报价结算清单'!$P$2:$P$578)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SUMIF('[4]2.报价结算清单'!$F$2:$F$578,$A367,'[4]2.报价结算清单'!$L$2:$L$578)</f>
        <v>#VALUE!</v>
      </c>
      <c r="H367" s="17" t="e">
        <f>SUMIF('[4]2.报价结算清单'!$F$2:$F$578,$A367,'[4]2.报价结算清单'!$N$2:$N$578)</f>
        <v>#VALUE!</v>
      </c>
      <c r="I367" s="20" t="e">
        <f>SUMIF('[4]2.报价结算清单'!$F$2:$F$578,A367,'[4]2.报价结算清单'!$P$2:$P$578)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SUMIF('[4]2.报价结算清单'!$F$2:$F$578,$A368,'[4]2.报价结算清单'!$L$2:$L$578)</f>
        <v>#VALUE!</v>
      </c>
      <c r="H368" s="17" t="e">
        <f>SUMIF('[4]2.报价结算清单'!$F$2:$F$578,$A368,'[4]2.报价结算清单'!$N$2:$N$578)</f>
        <v>#VALUE!</v>
      </c>
      <c r="I368" s="20" t="e">
        <f>SUMIF('[4]2.报价结算清单'!$F$2:$F$578,A368,'[4]2.报价结算清单'!$P$2:$P$578)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SUMIF('[4]2.报价结算清单'!$F$2:$F$578,$A369,'[4]2.报价结算清单'!$L$2:$L$578)</f>
        <v>#VALUE!</v>
      </c>
      <c r="H369" s="17" t="e">
        <f>SUMIF('[4]2.报价结算清单'!$F$2:$F$578,$A369,'[4]2.报价结算清单'!$N$2:$N$578)</f>
        <v>#VALUE!</v>
      </c>
      <c r="I369" s="20" t="e">
        <f>SUMIF('[4]2.报价结算清单'!$F$2:$F$578,A369,'[4]2.报价结算清单'!$P$2:$P$578)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SUMIF('[4]2.报价结算清单'!$F$2:$F$578,$A370,'[4]2.报价结算清单'!$L$2:$L$578)</f>
        <v>#VALUE!</v>
      </c>
      <c r="H370" s="17" t="e">
        <f>SUMIF('[4]2.报价结算清单'!$F$2:$F$578,$A370,'[4]2.报价结算清单'!$N$2:$N$578)</f>
        <v>#VALUE!</v>
      </c>
      <c r="I370" s="20" t="e">
        <f>SUMIF('[4]2.报价结算清单'!$F$2:$F$578,A370,'[4]2.报价结算清单'!$P$2:$P$578)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SUMIF('[4]2.报价结算清单'!$F$2:$F$578,$A371,'[4]2.报价结算清单'!$L$2:$L$578)</f>
        <v>#VALUE!</v>
      </c>
      <c r="H371" s="17" t="e">
        <f>SUMIF('[4]2.报价结算清单'!$F$2:$F$578,$A371,'[4]2.报价结算清单'!$N$2:$N$578)</f>
        <v>#VALUE!</v>
      </c>
      <c r="I371" s="20" t="e">
        <f>SUMIF('[4]2.报价结算清单'!$F$2:$F$578,A371,'[4]2.报价结算清单'!$P$2:$P$578)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SUMIF('[4]2.报价结算清单'!$F$2:$F$578,$A372,'[4]2.报价结算清单'!$L$2:$L$578)</f>
        <v>#VALUE!</v>
      </c>
      <c r="H372" s="17" t="e">
        <f>SUMIF('[4]2.报价结算清单'!$F$2:$F$578,$A372,'[4]2.报价结算清单'!$N$2:$N$578)</f>
        <v>#VALUE!</v>
      </c>
      <c r="I372" s="20" t="e">
        <f>SUMIF('[4]2.报价结算清单'!$F$2:$F$578,A372,'[4]2.报价结算清单'!$P$2:$P$578)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SUMIF('[4]2.报价结算清单'!$F$2:$F$578,$A373,'[4]2.报价结算清单'!$L$2:$L$578)</f>
        <v>#VALUE!</v>
      </c>
      <c r="H373" s="17" t="e">
        <f>SUMIF('[4]2.报价结算清单'!$F$2:$F$578,$A373,'[4]2.报价结算清单'!$N$2:$N$578)</f>
        <v>#VALUE!</v>
      </c>
      <c r="I373" s="20" t="e">
        <f>SUMIF('[4]2.报价结算清单'!$F$2:$F$578,A373,'[4]2.报价结算清单'!$P$2:$P$578)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SUMIF('[4]2.报价结算清单'!$F$2:$F$578,$A374,'[4]2.报价结算清单'!$L$2:$L$578)</f>
        <v>#VALUE!</v>
      </c>
      <c r="H374" s="17" t="e">
        <f>SUMIF('[4]2.报价结算清单'!$F$2:$F$578,$A374,'[4]2.报价结算清单'!$N$2:$N$578)</f>
        <v>#VALUE!</v>
      </c>
      <c r="I374" s="20" t="e">
        <f>SUMIF('[4]2.报价结算清单'!$F$2:$F$578,A374,'[4]2.报价结算清单'!$P$2:$P$578)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SUMIF('[4]2.报价结算清单'!$F$2:$F$578,$A375,'[4]2.报价结算清单'!$L$2:$L$578)</f>
        <v>#VALUE!</v>
      </c>
      <c r="H375" s="17" t="e">
        <f>SUMIF('[4]2.报价结算清单'!$F$2:$F$578,$A375,'[4]2.报价结算清单'!$N$2:$N$578)</f>
        <v>#VALUE!</v>
      </c>
      <c r="I375" s="20" t="e">
        <f>SUMIF('[4]2.报价结算清单'!$F$2:$F$578,A375,'[4]2.报价结算清单'!$P$2:$P$578)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SUMIF('[4]2.报价结算清单'!$F$2:$F$578,$A376,'[4]2.报价结算清单'!$L$2:$L$578)</f>
        <v>#VALUE!</v>
      </c>
      <c r="H376" s="17" t="e">
        <f>SUMIF('[4]2.报价结算清单'!$F$2:$F$578,$A376,'[4]2.报价结算清单'!$N$2:$N$578)</f>
        <v>#VALUE!</v>
      </c>
      <c r="I376" s="20" t="e">
        <f>SUMIF('[4]2.报价结算清单'!$F$2:$F$578,A376,'[4]2.报价结算清单'!$P$2:$P$578)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SUMIF('[4]2.报价结算清单'!$F$2:$F$578,$A377,'[4]2.报价结算清单'!$L$2:$L$578)</f>
        <v>#VALUE!</v>
      </c>
      <c r="H377" s="17" t="e">
        <f>SUMIF('[4]2.报价结算清单'!$F$2:$F$578,$A377,'[4]2.报价结算清单'!$N$2:$N$578)</f>
        <v>#VALUE!</v>
      </c>
      <c r="I377" s="20" t="e">
        <f>SUMIF('[4]2.报价结算清单'!$F$2:$F$578,A377,'[4]2.报价结算清单'!$P$2:$P$578)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SUMIF('[4]2.报价结算清单'!$F$2:$F$578,$A378,'[4]2.报价结算清单'!$L$2:$L$578)</f>
        <v>#VALUE!</v>
      </c>
      <c r="H378" s="17" t="e">
        <f>SUMIF('[4]2.报价结算清单'!$F$2:$F$578,$A378,'[4]2.报价结算清单'!$N$2:$N$578)</f>
        <v>#VALUE!</v>
      </c>
      <c r="I378" s="20" t="e">
        <f>SUMIF('[4]2.报价结算清单'!$F$2:$F$578,A378,'[4]2.报价结算清单'!$P$2:$P$578)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SUMIF('[4]2.报价结算清单'!$F$2:$F$578,$A379,'[4]2.报价结算清单'!$L$2:$L$578)</f>
        <v>#VALUE!</v>
      </c>
      <c r="H379" s="17" t="e">
        <f>SUMIF('[4]2.报价结算清单'!$F$2:$F$578,$A379,'[4]2.报价结算清单'!$N$2:$N$578)</f>
        <v>#VALUE!</v>
      </c>
      <c r="I379" s="20" t="e">
        <f>SUMIF('[4]2.报价结算清单'!$F$2:$F$578,A379,'[4]2.报价结算清单'!$P$2:$P$578)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SUMIF('[4]2.报价结算清单'!$F$2:$F$578,$A380,'[4]2.报价结算清单'!$L$2:$L$578)</f>
        <v>#VALUE!</v>
      </c>
      <c r="H380" s="17" t="e">
        <f>SUMIF('[4]2.报价结算清单'!$F$2:$F$578,$A380,'[4]2.报价结算清单'!$N$2:$N$578)</f>
        <v>#VALUE!</v>
      </c>
      <c r="I380" s="20" t="e">
        <f>SUMIF('[4]2.报价结算清单'!$F$2:$F$578,A380,'[4]2.报价结算清单'!$P$2:$P$578)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SUMIF('[4]2.报价结算清单'!$F$2:$F$578,$A381,'[4]2.报价结算清单'!$L$2:$L$578)</f>
        <v>#VALUE!</v>
      </c>
      <c r="H381" s="17" t="e">
        <f>SUMIF('[4]2.报价结算清单'!$F$2:$F$578,$A381,'[4]2.报价结算清单'!$N$2:$N$578)</f>
        <v>#VALUE!</v>
      </c>
      <c r="I381" s="20" t="e">
        <f>SUMIF('[4]2.报价结算清单'!$F$2:$F$578,A381,'[4]2.报价结算清单'!$P$2:$P$578)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SUMIF('[4]2.报价结算清单'!$F$2:$F$578,$A382,'[4]2.报价结算清单'!$L$2:$L$578)</f>
        <v>#VALUE!</v>
      </c>
      <c r="H382" s="17" t="e">
        <f>SUMIF('[4]2.报价结算清单'!$F$2:$F$578,$A382,'[4]2.报价结算清单'!$N$2:$N$578)</f>
        <v>#VALUE!</v>
      </c>
      <c r="I382" s="20" t="e">
        <f>SUMIF('[4]2.报价结算清单'!$F$2:$F$578,A382,'[4]2.报价结算清单'!$P$2:$P$578)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SUMIF('[4]2.报价结算清单'!$F$2:$F$578,$A383,'[4]2.报价结算清单'!$L$2:$L$578)</f>
        <v>#VALUE!</v>
      </c>
      <c r="H383" s="17" t="e">
        <f>SUMIF('[4]2.报价结算清单'!$F$2:$F$578,$A383,'[4]2.报价结算清单'!$N$2:$N$578)</f>
        <v>#VALUE!</v>
      </c>
      <c r="I383" s="20" t="e">
        <f>SUMIF('[4]2.报价结算清单'!$F$2:$F$578,A383,'[4]2.报价结算清单'!$P$2:$P$578)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SUMIF('[4]2.报价结算清单'!$F$2:$F$578,$A384,'[4]2.报价结算清单'!$L$2:$L$578)</f>
        <v>#VALUE!</v>
      </c>
      <c r="H384" s="17" t="e">
        <f>SUMIF('[4]2.报价结算清单'!$F$2:$F$578,$A384,'[4]2.报价结算清单'!$N$2:$N$578)</f>
        <v>#VALUE!</v>
      </c>
      <c r="I384" s="20" t="e">
        <f>SUMIF('[4]2.报价结算清单'!$F$2:$F$578,A384,'[4]2.报价结算清单'!$P$2:$P$578)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SUMIF('[4]2.报价结算清单'!$F$2:$F$578,$A385,'[4]2.报价结算清单'!$L$2:$L$578)</f>
        <v>#VALUE!</v>
      </c>
      <c r="H385" s="17" t="e">
        <f>SUMIF('[4]2.报价结算清单'!$F$2:$F$578,$A385,'[4]2.报价结算清单'!$N$2:$N$578)</f>
        <v>#VALUE!</v>
      </c>
      <c r="I385" s="20" t="e">
        <f>SUMIF('[4]2.报价结算清单'!$F$2:$F$578,A385,'[4]2.报价结算清单'!$P$2:$P$578)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SUMIF('[4]2.报价结算清单'!$F$2:$F$578,$A386,'[4]2.报价结算清单'!$L$2:$L$578)</f>
        <v>#VALUE!</v>
      </c>
      <c r="H386" s="17" t="e">
        <f>SUMIF('[4]2.报价结算清单'!$F$2:$F$578,$A386,'[4]2.报价结算清单'!$N$2:$N$578)</f>
        <v>#VALUE!</v>
      </c>
      <c r="I386" s="20" t="e">
        <f>SUMIF('[4]2.报价结算清单'!$F$2:$F$578,A386,'[4]2.报价结算清单'!$P$2:$P$578)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SUMIF('[4]2.报价结算清单'!$F$2:$F$578,$A387,'[4]2.报价结算清单'!$L$2:$L$578)</f>
        <v>#VALUE!</v>
      </c>
      <c r="H387" s="17" t="e">
        <f>SUMIF('[4]2.报价结算清单'!$F$2:$F$578,$A387,'[4]2.报价结算清单'!$N$2:$N$578)</f>
        <v>#VALUE!</v>
      </c>
      <c r="I387" s="20" t="e">
        <f>SUMIF('[4]2.报价结算清单'!$F$2:$F$578,A387,'[4]2.报价结算清单'!$P$2:$P$578)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SUMIF('[4]2.报价结算清单'!$F$2:$F$578,$A388,'[4]2.报价结算清单'!$L$2:$L$578)</f>
        <v>#VALUE!</v>
      </c>
      <c r="H388" s="17" t="e">
        <f>SUMIF('[4]2.报价结算清单'!$F$2:$F$578,$A388,'[4]2.报价结算清单'!$N$2:$N$578)</f>
        <v>#VALUE!</v>
      </c>
      <c r="I388" s="20" t="e">
        <f>SUMIF('[4]2.报价结算清单'!$F$2:$F$578,A388,'[4]2.报价结算清单'!$P$2:$P$578)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SUMIF('[4]2.报价结算清单'!$F$2:$F$578,$A389,'[4]2.报价结算清单'!$L$2:$L$578)</f>
        <v>#VALUE!</v>
      </c>
      <c r="H389" s="17" t="e">
        <f>SUMIF('[4]2.报价结算清单'!$F$2:$F$578,$A389,'[4]2.报价结算清单'!$N$2:$N$578)</f>
        <v>#VALUE!</v>
      </c>
      <c r="I389" s="20" t="e">
        <f>SUMIF('[4]2.报价结算清单'!$F$2:$F$578,A389,'[4]2.报价结算清单'!$P$2:$P$578)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SUMIF('[4]2.报价结算清单'!$F$2:$F$578,$A390,'[4]2.报价结算清单'!$L$2:$L$578)</f>
        <v>#VALUE!</v>
      </c>
      <c r="H390" s="17" t="e">
        <f>SUMIF('[4]2.报价结算清单'!$F$2:$F$578,$A390,'[4]2.报价结算清单'!$N$2:$N$578)</f>
        <v>#VALUE!</v>
      </c>
      <c r="I390" s="20" t="e">
        <f>SUMIF('[4]2.报价结算清单'!$F$2:$F$578,A390,'[4]2.报价结算清单'!$P$2:$P$578)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SUMIF('[4]2.报价结算清单'!$F$2:$F$578,$A391,'[4]2.报价结算清单'!$L$2:$L$578)</f>
        <v>#VALUE!</v>
      </c>
      <c r="H391" s="17" t="e">
        <f>SUMIF('[4]2.报价结算清单'!$F$2:$F$578,$A391,'[4]2.报价结算清单'!$N$2:$N$578)</f>
        <v>#VALUE!</v>
      </c>
      <c r="I391" s="20" t="e">
        <f>SUMIF('[4]2.报价结算清单'!$F$2:$F$578,A391,'[4]2.报价结算清单'!$P$2:$P$578)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SUMIF('[4]2.报价结算清单'!$F$2:$F$578,$A392,'[4]2.报价结算清单'!$L$2:$L$578)</f>
        <v>#VALUE!</v>
      </c>
      <c r="H392" s="17" t="e">
        <f>SUMIF('[4]2.报价结算清单'!$F$2:$F$578,$A392,'[4]2.报价结算清单'!$N$2:$N$578)</f>
        <v>#VALUE!</v>
      </c>
      <c r="I392" s="20" t="e">
        <f>SUMIF('[4]2.报价结算清单'!$F$2:$F$578,A392,'[4]2.报价结算清单'!$P$2:$P$578)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SUMIF('[4]2.报价结算清单'!$F$2:$F$578,$A393,'[4]2.报价结算清单'!$L$2:$L$578)</f>
        <v>#VALUE!</v>
      </c>
      <c r="H393" s="17" t="e">
        <f>SUMIF('[4]2.报价结算清单'!$F$2:$F$578,$A393,'[4]2.报价结算清单'!$N$2:$N$578)</f>
        <v>#VALUE!</v>
      </c>
      <c r="I393" s="20" t="e">
        <f>SUMIF('[4]2.报价结算清单'!$F$2:$F$578,A393,'[4]2.报价结算清单'!$P$2:$P$578)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SUMIF('[4]2.报价结算清单'!$F$2:$F$578,$A394,'[4]2.报价结算清单'!$L$2:$L$578)</f>
        <v>#VALUE!</v>
      </c>
      <c r="H394" s="17" t="e">
        <f>SUMIF('[4]2.报价结算清单'!$F$2:$F$578,$A394,'[4]2.报价结算清单'!$N$2:$N$578)</f>
        <v>#VALUE!</v>
      </c>
      <c r="I394" s="20" t="e">
        <f>SUMIF('[4]2.报价结算清单'!$F$2:$F$578,A394,'[4]2.报价结算清单'!$P$2:$P$578)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SUMIF('[4]2.报价结算清单'!$F$2:$F$578,$A395,'[4]2.报价结算清单'!$L$2:$L$578)</f>
        <v>#VALUE!</v>
      </c>
      <c r="H395" s="17" t="e">
        <f>SUMIF('[4]2.报价结算清单'!$F$2:$F$578,$A395,'[4]2.报价结算清单'!$N$2:$N$578)</f>
        <v>#VALUE!</v>
      </c>
      <c r="I395" s="20" t="e">
        <f>SUMIF('[4]2.报价结算清单'!$F$2:$F$578,A395,'[4]2.报价结算清单'!$P$2:$P$578)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SUMIF('[4]2.报价结算清单'!$F$2:$F$578,$A396,'[4]2.报价结算清单'!$L$2:$L$578)</f>
        <v>#VALUE!</v>
      </c>
      <c r="H396" s="17" t="e">
        <f>SUMIF('[4]2.报价结算清单'!$F$2:$F$578,$A396,'[4]2.报价结算清单'!$N$2:$N$578)</f>
        <v>#VALUE!</v>
      </c>
      <c r="I396" s="20" t="e">
        <f>SUMIF('[4]2.报价结算清单'!$F$2:$F$578,A396,'[4]2.报价结算清单'!$P$2:$P$578)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SUMIF('[4]2.报价结算清单'!$F$2:$F$578,$A397,'[4]2.报价结算清单'!$L$2:$L$578)</f>
        <v>#VALUE!</v>
      </c>
      <c r="H397" s="17" t="e">
        <f>SUMIF('[4]2.报价结算清单'!$F$2:$F$578,$A397,'[4]2.报价结算清单'!$N$2:$N$578)</f>
        <v>#VALUE!</v>
      </c>
      <c r="I397" s="20" t="e">
        <f>SUMIF('[4]2.报价结算清单'!$F$2:$F$578,A397,'[4]2.报价结算清单'!$P$2:$P$578)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SUMIF('[4]2.报价结算清单'!$F$2:$F$578,$A398,'[4]2.报价结算清单'!$L$2:$L$578)</f>
        <v>#VALUE!</v>
      </c>
      <c r="H398" s="17" t="e">
        <f>SUMIF('[4]2.报价结算清单'!$F$2:$F$578,$A398,'[4]2.报价结算清单'!$N$2:$N$578)</f>
        <v>#VALUE!</v>
      </c>
      <c r="I398" s="20" t="e">
        <f>SUMIF('[4]2.报价结算清单'!$F$2:$F$578,A398,'[4]2.报价结算清单'!$P$2:$P$578)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SUMIF('[4]2.报价结算清单'!$F$2:$F$578,$A399,'[4]2.报价结算清单'!$L$2:$L$578)</f>
        <v>#VALUE!</v>
      </c>
      <c r="H399" s="17" t="e">
        <f>SUMIF('[4]2.报价结算清单'!$F$2:$F$578,$A399,'[4]2.报价结算清单'!$N$2:$N$578)</f>
        <v>#VALUE!</v>
      </c>
      <c r="I399" s="20" t="e">
        <f>SUMIF('[4]2.报价结算清单'!$F$2:$F$578,A399,'[4]2.报价结算清单'!$P$2:$P$578)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SUMIF('[4]2.报价结算清单'!$F$2:$F$578,$A400,'[4]2.报价结算清单'!$L$2:$L$578)</f>
        <v>#VALUE!</v>
      </c>
      <c r="H400" s="17" t="e">
        <f>SUMIF('[4]2.报价结算清单'!$F$2:$F$578,$A400,'[4]2.报价结算清单'!$N$2:$N$578)</f>
        <v>#VALUE!</v>
      </c>
      <c r="I400" s="20" t="e">
        <f>SUMIF('[4]2.报价结算清单'!$F$2:$F$578,A400,'[4]2.报价结算清单'!$P$2:$P$578)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SUMIF('[4]2.报价结算清单'!$F$2:$F$578,$A401,'[4]2.报价结算清单'!$L$2:$L$578)</f>
        <v>#VALUE!</v>
      </c>
      <c r="H401" s="17" t="e">
        <f>SUMIF('[4]2.报价结算清单'!$F$2:$F$578,$A401,'[4]2.报价结算清单'!$N$2:$N$578)</f>
        <v>#VALUE!</v>
      </c>
      <c r="I401" s="20" t="e">
        <f>SUMIF('[4]2.报价结算清单'!$F$2:$F$578,A401,'[4]2.报价结算清单'!$P$2:$P$578)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SUMIF('[4]2.报价结算清单'!$F$2:$F$578,$A402,'[4]2.报价结算清单'!$L$2:$L$578)</f>
        <v>#VALUE!</v>
      </c>
      <c r="H402" s="17" t="e">
        <f>SUMIF('[4]2.报价结算清单'!$F$2:$F$578,$A402,'[4]2.报价结算清单'!$N$2:$N$578)</f>
        <v>#VALUE!</v>
      </c>
      <c r="I402" s="20" t="e">
        <f>SUMIF('[4]2.报价结算清单'!$F$2:$F$578,A402,'[4]2.报价结算清单'!$P$2:$P$578)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SUMIF('[4]2.报价结算清单'!$F$2:$F$578,$A403,'[4]2.报价结算清单'!$L$2:$L$578)</f>
        <v>#VALUE!</v>
      </c>
      <c r="H403" s="17" t="e">
        <f>SUMIF('[4]2.报价结算清单'!$F$2:$F$578,$A403,'[4]2.报价结算清单'!$N$2:$N$578)</f>
        <v>#VALUE!</v>
      </c>
      <c r="I403" s="20" t="e">
        <f>SUMIF('[4]2.报价结算清单'!$F$2:$F$578,A403,'[4]2.报价结算清单'!$P$2:$P$578)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SUMIF('[4]2.报价结算清单'!$F$2:$F$578,$A404,'[4]2.报价结算清单'!$L$2:$L$578)</f>
        <v>#VALUE!</v>
      </c>
      <c r="H404" s="17" t="e">
        <f>SUMIF('[4]2.报价结算清单'!$F$2:$F$578,$A404,'[4]2.报价结算清单'!$N$2:$N$578)</f>
        <v>#VALUE!</v>
      </c>
      <c r="I404" s="20" t="e">
        <f>SUMIF('[4]2.报价结算清单'!$F$2:$F$578,A404,'[4]2.报价结算清单'!$P$2:$P$578)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SUMIF('[4]2.报价结算清单'!$F$2:$F$578,$A405,'[4]2.报价结算清单'!$L$2:$L$578)</f>
        <v>#VALUE!</v>
      </c>
      <c r="H405" s="17" t="e">
        <f>SUMIF('[4]2.报价结算清单'!$F$2:$F$578,$A405,'[4]2.报价结算清单'!$N$2:$N$578)</f>
        <v>#VALUE!</v>
      </c>
      <c r="I405" s="20" t="e">
        <f>SUMIF('[4]2.报价结算清单'!$F$2:$F$578,A405,'[4]2.报价结算清单'!$P$2:$P$578)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SUMIF('[4]2.报价结算清单'!$F$2:$F$578,$A406,'[4]2.报价结算清单'!$L$2:$L$578)</f>
        <v>#VALUE!</v>
      </c>
      <c r="H406" s="17" t="e">
        <f>SUMIF('[4]2.报价结算清单'!$F$2:$F$578,$A406,'[4]2.报价结算清单'!$N$2:$N$578)</f>
        <v>#VALUE!</v>
      </c>
      <c r="I406" s="20" t="e">
        <f>SUMIF('[4]2.报价结算清单'!$F$2:$F$578,A406,'[4]2.报价结算清单'!$P$2:$P$578)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SUMIF('[4]2.报价结算清单'!$F$2:$F$578,$A407,'[4]2.报价结算清单'!$L$2:$L$578)</f>
        <v>#VALUE!</v>
      </c>
      <c r="H407" s="17" t="e">
        <f>SUMIF('[4]2.报价结算清单'!$F$2:$F$578,$A407,'[4]2.报价结算清单'!$N$2:$N$578)</f>
        <v>#VALUE!</v>
      </c>
      <c r="I407" s="20" t="e">
        <f>SUMIF('[4]2.报价结算清单'!$F$2:$F$578,A407,'[4]2.报价结算清单'!$P$2:$P$578)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SUMIF('[4]2.报价结算清单'!$F$2:$F$578,$A408,'[4]2.报价结算清单'!$L$2:$L$578)</f>
        <v>#VALUE!</v>
      </c>
      <c r="H408" s="17" t="e">
        <f>SUMIF('[4]2.报价结算清单'!$F$2:$F$578,$A408,'[4]2.报价结算清单'!$N$2:$N$578)</f>
        <v>#VALUE!</v>
      </c>
      <c r="I408" s="20" t="e">
        <f>SUMIF('[4]2.报价结算清单'!$F$2:$F$578,A408,'[4]2.报价结算清单'!$P$2:$P$578)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SUMIF('[4]2.报价结算清单'!$F$2:$F$578,$A409,'[4]2.报价结算清单'!$L$2:$L$578)</f>
        <v>#VALUE!</v>
      </c>
      <c r="H409" s="17" t="e">
        <f>SUMIF('[4]2.报价结算清单'!$F$2:$F$578,$A409,'[4]2.报价结算清单'!$N$2:$N$578)</f>
        <v>#VALUE!</v>
      </c>
      <c r="I409" s="20" t="e">
        <f>SUMIF('[4]2.报价结算清单'!$F$2:$F$578,A409,'[4]2.报价结算清单'!$P$2:$P$578)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SUMIF('[4]2.报价结算清单'!$F$2:$F$578,$A410,'[4]2.报价结算清单'!$L$2:$L$578)</f>
        <v>#VALUE!</v>
      </c>
      <c r="H410" s="17" t="e">
        <f>SUMIF('[4]2.报价结算清单'!$F$2:$F$578,$A410,'[4]2.报价结算清单'!$N$2:$N$578)</f>
        <v>#VALUE!</v>
      </c>
      <c r="I410" s="20" t="e">
        <f>SUMIF('[4]2.报价结算清单'!$F$2:$F$578,A410,'[4]2.报价结算清单'!$P$2:$P$578)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SUMIF('[4]2.报价结算清单'!$F$2:$F$578,$A411,'[4]2.报价结算清单'!$L$2:$L$578)</f>
        <v>#VALUE!</v>
      </c>
      <c r="H411" s="17" t="e">
        <f>SUMIF('[4]2.报价结算清单'!$F$2:$F$578,$A411,'[4]2.报价结算清单'!$N$2:$N$578)</f>
        <v>#VALUE!</v>
      </c>
      <c r="I411" s="20" t="e">
        <f>SUMIF('[4]2.报价结算清单'!$F$2:$F$578,A411,'[4]2.报价结算清单'!$P$2:$P$578)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SUMIF('[4]2.报价结算清单'!$F$2:$F$578,$A412,'[4]2.报价结算清单'!$L$2:$L$578)</f>
        <v>#VALUE!</v>
      </c>
      <c r="H412" s="17" t="e">
        <f>SUMIF('[4]2.报价结算清单'!$F$2:$F$578,$A412,'[4]2.报价结算清单'!$N$2:$N$578)</f>
        <v>#VALUE!</v>
      </c>
      <c r="I412" s="20" t="e">
        <f>SUMIF('[4]2.报价结算清单'!$F$2:$F$578,A412,'[4]2.报价结算清单'!$P$2:$P$578)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SUMIF('[4]2.报价结算清单'!$F$2:$F$578,$A413,'[4]2.报价结算清单'!$L$2:$L$578)</f>
        <v>#VALUE!</v>
      </c>
      <c r="H413" s="17" t="e">
        <f>SUMIF('[4]2.报价结算清单'!$F$2:$F$578,$A413,'[4]2.报价结算清单'!$N$2:$N$578)</f>
        <v>#VALUE!</v>
      </c>
      <c r="I413" s="20" t="e">
        <f>SUMIF('[4]2.报价结算清单'!$F$2:$F$578,A413,'[4]2.报价结算清单'!$P$2:$P$578)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SUMIF('[4]2.报价结算清单'!$F$2:$F$578,$A414,'[4]2.报价结算清单'!$L$2:$L$578)</f>
        <v>#VALUE!</v>
      </c>
      <c r="H414" s="17" t="e">
        <f>SUMIF('[4]2.报价结算清单'!$F$2:$F$578,$A414,'[4]2.报价结算清单'!$N$2:$N$578)</f>
        <v>#VALUE!</v>
      </c>
      <c r="I414" s="20" t="e">
        <f>SUMIF('[4]2.报价结算清单'!$F$2:$F$578,A414,'[4]2.报价结算清单'!$P$2:$P$578)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SUMIF('[4]2.报价结算清单'!$F$2:$F$578,$A415,'[4]2.报价结算清单'!$L$2:$L$578)</f>
        <v>#VALUE!</v>
      </c>
      <c r="H415" s="17" t="e">
        <f>SUMIF('[4]2.报价结算清单'!$F$2:$F$578,$A415,'[4]2.报价结算清单'!$N$2:$N$578)</f>
        <v>#VALUE!</v>
      </c>
      <c r="I415" s="20" t="e">
        <f>SUMIF('[4]2.报价结算清单'!$F$2:$F$578,A415,'[4]2.报价结算清单'!$P$2:$P$578)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SUMIF('[4]2.报价结算清单'!$F$2:$F$578,$A416,'[4]2.报价结算清单'!$L$2:$L$578)</f>
        <v>#VALUE!</v>
      </c>
      <c r="H416" s="17" t="e">
        <f>SUMIF('[4]2.报价结算清单'!$F$2:$F$578,$A416,'[4]2.报价结算清单'!$N$2:$N$578)</f>
        <v>#VALUE!</v>
      </c>
      <c r="I416" s="20" t="e">
        <f>SUMIF('[4]2.报价结算清单'!$F$2:$F$578,A416,'[4]2.报价结算清单'!$P$2:$P$578)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SUMIF('[4]2.报价结算清单'!$F$2:$F$578,$A417,'[4]2.报价结算清单'!$L$2:$L$578)</f>
        <v>#VALUE!</v>
      </c>
      <c r="H417" s="17" t="e">
        <f>SUMIF('[4]2.报价结算清单'!$F$2:$F$578,$A417,'[4]2.报价结算清单'!$N$2:$N$578)</f>
        <v>#VALUE!</v>
      </c>
      <c r="I417" s="20" t="e">
        <f>SUMIF('[4]2.报价结算清单'!$F$2:$F$578,A417,'[4]2.报价结算清单'!$P$2:$P$578)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SUMIF('[4]2.报价结算清单'!$F$2:$F$578,$A418,'[4]2.报价结算清单'!$L$2:$L$578)</f>
        <v>#VALUE!</v>
      </c>
      <c r="H418" s="17" t="e">
        <f>SUMIF('[4]2.报价结算清单'!$F$2:$F$578,$A418,'[4]2.报价结算清单'!$N$2:$N$578)</f>
        <v>#VALUE!</v>
      </c>
      <c r="I418" s="20" t="e">
        <f>SUMIF('[4]2.报价结算清单'!$F$2:$F$578,A418,'[4]2.报价结算清单'!$P$2:$P$578)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SUMIF('[4]2.报价结算清单'!$F$2:$F$578,$A419,'[4]2.报价结算清单'!$L$2:$L$578)</f>
        <v>#VALUE!</v>
      </c>
      <c r="H419" s="17" t="e">
        <f>SUMIF('[4]2.报价结算清单'!$F$2:$F$578,$A419,'[4]2.报价结算清单'!$N$2:$N$578)</f>
        <v>#VALUE!</v>
      </c>
      <c r="I419" s="20" t="e">
        <f>SUMIF('[4]2.报价结算清单'!$F$2:$F$578,A419,'[4]2.报价结算清单'!$P$2:$P$578)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SUMIF('[4]2.报价结算清单'!$F$2:$F$578,$A420,'[4]2.报价结算清单'!$L$2:$L$578)</f>
        <v>#VALUE!</v>
      </c>
      <c r="H420" s="17" t="e">
        <f>SUMIF('[4]2.报价结算清单'!$F$2:$F$578,$A420,'[4]2.报价结算清单'!$N$2:$N$578)</f>
        <v>#VALUE!</v>
      </c>
      <c r="I420" s="20" t="e">
        <f>SUMIF('[4]2.报价结算清单'!$F$2:$F$578,A420,'[4]2.报价结算清单'!$P$2:$P$578)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SUMIF('[4]2.报价结算清单'!$F$2:$F$578,$A421,'[4]2.报价结算清单'!$L$2:$L$578)</f>
        <v>#VALUE!</v>
      </c>
      <c r="H421" s="17" t="e">
        <f>SUMIF('[4]2.报价结算清单'!$F$2:$F$578,$A421,'[4]2.报价结算清单'!$N$2:$N$578)</f>
        <v>#VALUE!</v>
      </c>
      <c r="I421" s="20" t="e">
        <f>SUMIF('[4]2.报价结算清单'!$F$2:$F$578,A421,'[4]2.报价结算清单'!$P$2:$P$578)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SUMIF('[4]2.报价结算清单'!$F$2:$F$578,$A422,'[4]2.报价结算清单'!$L$2:$L$578)</f>
        <v>#VALUE!</v>
      </c>
      <c r="H422" s="17" t="e">
        <f>SUMIF('[4]2.报价结算清单'!$F$2:$F$578,$A422,'[4]2.报价结算清单'!$N$2:$N$578)</f>
        <v>#VALUE!</v>
      </c>
      <c r="I422" s="20" t="e">
        <f>SUMIF('[4]2.报价结算清单'!$F$2:$F$578,A422,'[4]2.报价结算清单'!$P$2:$P$578)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SUMIF('[4]2.报价结算清单'!$F$2:$F$578,$A423,'[4]2.报价结算清单'!$L$2:$L$578)</f>
        <v>#VALUE!</v>
      </c>
      <c r="H423" s="17" t="e">
        <f>SUMIF('[4]2.报价结算清单'!$F$2:$F$578,$A423,'[4]2.报价结算清单'!$N$2:$N$578)</f>
        <v>#VALUE!</v>
      </c>
      <c r="I423" s="20" t="e">
        <f>SUMIF('[4]2.报价结算清单'!$F$2:$F$578,A423,'[4]2.报价结算清单'!$P$2:$P$578)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SUMIF('[4]2.报价结算清单'!$F$2:$F$578,$A424,'[4]2.报价结算清单'!$L$2:$L$578)</f>
        <v>#VALUE!</v>
      </c>
      <c r="H424" s="17" t="e">
        <f>SUMIF('[4]2.报价结算清单'!$F$2:$F$578,$A424,'[4]2.报价结算清单'!$N$2:$N$578)</f>
        <v>#VALUE!</v>
      </c>
      <c r="I424" s="20" t="e">
        <f>SUMIF('[4]2.报价结算清单'!$F$2:$F$578,A424,'[4]2.报价结算清单'!$P$2:$P$578)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SUMIF('[4]2.报价结算清单'!$F$2:$F$578,$A425,'[4]2.报价结算清单'!$L$2:$L$578)</f>
        <v>#VALUE!</v>
      </c>
      <c r="H425" s="17" t="e">
        <f>SUMIF('[4]2.报价结算清单'!$F$2:$F$578,$A425,'[4]2.报价结算清单'!$N$2:$N$578)</f>
        <v>#VALUE!</v>
      </c>
      <c r="I425" s="20" t="e">
        <f>SUMIF('[4]2.报价结算清单'!$F$2:$F$578,A425,'[4]2.报价结算清单'!$P$2:$P$578)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SUMIF('[4]2.报价结算清单'!$F$2:$F$578,$A426,'[4]2.报价结算清单'!$L$2:$L$578)</f>
        <v>#VALUE!</v>
      </c>
      <c r="H426" s="17" t="e">
        <f>SUMIF('[4]2.报价结算清单'!$F$2:$F$578,$A426,'[4]2.报价结算清单'!$N$2:$N$578)</f>
        <v>#VALUE!</v>
      </c>
      <c r="I426" s="20" t="e">
        <f>SUMIF('[4]2.报价结算清单'!$F$2:$F$578,A426,'[4]2.报价结算清单'!$P$2:$P$578)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SUMIF('[4]2.报价结算清单'!$F$2:$F$578,$A427,'[4]2.报价结算清单'!$L$2:$L$578)</f>
        <v>#VALUE!</v>
      </c>
      <c r="H427" s="17" t="e">
        <f>SUMIF('[4]2.报价结算清单'!$F$2:$F$578,$A427,'[4]2.报价结算清单'!$N$2:$N$578)</f>
        <v>#VALUE!</v>
      </c>
      <c r="I427" s="20" t="e">
        <f>SUMIF('[4]2.报价结算清单'!$F$2:$F$578,A427,'[4]2.报价结算清单'!$P$2:$P$578)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SUMIF('[4]2.报价结算清单'!$F$2:$F$578,$A428,'[4]2.报价结算清单'!$L$2:$L$578)</f>
        <v>#VALUE!</v>
      </c>
      <c r="H428" s="17" t="e">
        <f>SUMIF('[4]2.报价结算清单'!$F$2:$F$578,$A428,'[4]2.报价结算清单'!$N$2:$N$578)</f>
        <v>#VALUE!</v>
      </c>
      <c r="I428" s="20" t="e">
        <f>SUMIF('[4]2.报价结算清单'!$F$2:$F$578,A428,'[4]2.报价结算清单'!$P$2:$P$578)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SUMIF('[4]2.报价结算清单'!$F$2:$F$578,$A429,'[4]2.报价结算清单'!$L$2:$L$578)</f>
        <v>#VALUE!</v>
      </c>
      <c r="H429" s="17" t="e">
        <f>SUMIF('[4]2.报价结算清单'!$F$2:$F$578,$A429,'[4]2.报价结算清单'!$N$2:$N$578)</f>
        <v>#VALUE!</v>
      </c>
      <c r="I429" s="20" t="e">
        <f>SUMIF('[4]2.报价结算清单'!$F$2:$F$578,A429,'[4]2.报价结算清单'!$P$2:$P$578)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SUMIF('[4]2.报价结算清单'!$F$2:$F$578,$A430,'[4]2.报价结算清单'!$L$2:$L$578)</f>
        <v>#VALUE!</v>
      </c>
      <c r="H430" s="17" t="e">
        <f>SUMIF('[4]2.报价结算清单'!$F$2:$F$578,$A430,'[4]2.报价结算清单'!$N$2:$N$578)</f>
        <v>#VALUE!</v>
      </c>
      <c r="I430" s="20" t="e">
        <f>SUMIF('[4]2.报价结算清单'!$F$2:$F$578,A430,'[4]2.报价结算清单'!$P$2:$P$578)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SUMIF('[4]2.报价结算清单'!$F$2:$F$578,$A431,'[4]2.报价结算清单'!$L$2:$L$578)</f>
        <v>#VALUE!</v>
      </c>
      <c r="H431" s="17" t="e">
        <f>SUMIF('[4]2.报价结算清单'!$F$2:$F$578,$A431,'[4]2.报价结算清单'!$N$2:$N$578)</f>
        <v>#VALUE!</v>
      </c>
      <c r="I431" s="20" t="e">
        <f>SUMIF('[4]2.报价结算清单'!$F$2:$F$578,A431,'[4]2.报价结算清单'!$P$2:$P$578)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SUMIF('[4]2.报价结算清单'!$F$2:$F$578,$A432,'[4]2.报价结算清单'!$L$2:$L$578)</f>
        <v>#VALUE!</v>
      </c>
      <c r="H432" s="17" t="e">
        <f>SUMIF('[4]2.报价结算清单'!$F$2:$F$578,$A432,'[4]2.报价结算清单'!$N$2:$N$578)</f>
        <v>#VALUE!</v>
      </c>
      <c r="I432" s="20" t="e">
        <f>SUMIF('[4]2.报价结算清单'!$F$2:$F$578,A432,'[4]2.报价结算清单'!$P$2:$P$578)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SUMIF('[4]2.报价结算清单'!$F$2:$F$578,$A433,'[4]2.报价结算清单'!$L$2:$L$578)</f>
        <v>#VALUE!</v>
      </c>
      <c r="H433" s="17" t="e">
        <f>SUMIF('[4]2.报价结算清单'!$F$2:$F$578,$A433,'[4]2.报价结算清单'!$N$2:$N$578)</f>
        <v>#VALUE!</v>
      </c>
      <c r="I433" s="20" t="e">
        <f>SUMIF('[4]2.报价结算清单'!$F$2:$F$578,A433,'[4]2.报价结算清单'!$P$2:$P$578)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SUMIF('[4]2.报价结算清单'!$F$2:$F$578,$A434,'[4]2.报价结算清单'!$L$2:$L$578)</f>
        <v>#VALUE!</v>
      </c>
      <c r="H434" s="17" t="e">
        <f>SUMIF('[4]2.报价结算清单'!$F$2:$F$578,$A434,'[4]2.报价结算清单'!$N$2:$N$578)</f>
        <v>#VALUE!</v>
      </c>
      <c r="I434" s="20" t="e">
        <f>SUMIF('[4]2.报价结算清单'!$F$2:$F$578,A434,'[4]2.报价结算清单'!$P$2:$P$578)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SUMIF('[4]2.报价结算清单'!$F$2:$F$578,$A435,'[4]2.报价结算清单'!$L$2:$L$578)</f>
        <v>#VALUE!</v>
      </c>
      <c r="H435" s="17" t="e">
        <f>SUMIF('[4]2.报价结算清单'!$F$2:$F$578,$A435,'[4]2.报价结算清单'!$N$2:$N$578)</f>
        <v>#VALUE!</v>
      </c>
      <c r="I435" s="20" t="e">
        <f>SUMIF('[4]2.报价结算清单'!$F$2:$F$578,A435,'[4]2.报价结算清单'!$P$2:$P$578)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SUMIF('[4]2.报价结算清单'!$F$2:$F$578,$A436,'[4]2.报价结算清单'!$L$2:$L$578)</f>
        <v>#VALUE!</v>
      </c>
      <c r="H436" s="17" t="e">
        <f>SUMIF('[4]2.报价结算清单'!$F$2:$F$578,$A436,'[4]2.报价结算清单'!$N$2:$N$578)</f>
        <v>#VALUE!</v>
      </c>
      <c r="I436" s="20" t="e">
        <f>SUMIF('[4]2.报价结算清单'!$F$2:$F$578,A436,'[4]2.报价结算清单'!$P$2:$P$578)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SUMIF('[4]2.报价结算清单'!$F$2:$F$578,$A437,'[4]2.报价结算清单'!$L$2:$L$578)</f>
        <v>#VALUE!</v>
      </c>
      <c r="H437" s="17" t="e">
        <f>SUMIF('[4]2.报价结算清单'!$F$2:$F$578,$A437,'[4]2.报价结算清单'!$N$2:$N$578)</f>
        <v>#VALUE!</v>
      </c>
      <c r="I437" s="20" t="e">
        <f>SUMIF('[4]2.报价结算清单'!$F$2:$F$578,A437,'[4]2.报价结算清单'!$P$2:$P$578)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SUMIF('[4]2.报价结算清单'!$F$2:$F$578,$A438,'[4]2.报价结算清单'!$L$2:$L$578)</f>
        <v>#VALUE!</v>
      </c>
      <c r="H438" s="17" t="e">
        <f>SUMIF('[4]2.报价结算清单'!$F$2:$F$578,$A438,'[4]2.报价结算清单'!$N$2:$N$578)</f>
        <v>#VALUE!</v>
      </c>
      <c r="I438" s="20" t="e">
        <f>SUMIF('[4]2.报价结算清单'!$F$2:$F$578,A438,'[4]2.报价结算清单'!$P$2:$P$578)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SUMIF('[4]2.报价结算清单'!$F$2:$F$578,$A439,'[4]2.报价结算清单'!$L$2:$L$578)</f>
        <v>#VALUE!</v>
      </c>
      <c r="H439" s="17" t="e">
        <f>SUMIF('[4]2.报价结算清单'!$F$2:$F$578,$A439,'[4]2.报价结算清单'!$N$2:$N$578)</f>
        <v>#VALUE!</v>
      </c>
      <c r="I439" s="20" t="e">
        <f>SUMIF('[4]2.报价结算清单'!$F$2:$F$578,A439,'[4]2.报价结算清单'!$P$2:$P$578)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SUMIF('[4]2.报价结算清单'!$F$2:$F$578,$A440,'[4]2.报价结算清单'!$L$2:$L$578)</f>
        <v>#VALUE!</v>
      </c>
      <c r="H440" s="17" t="e">
        <f>SUMIF('[4]2.报价结算清单'!$F$2:$F$578,$A440,'[4]2.报价结算清单'!$N$2:$N$578)</f>
        <v>#VALUE!</v>
      </c>
      <c r="I440" s="20" t="e">
        <f>SUMIF('[4]2.报价结算清单'!$F$2:$F$578,A440,'[4]2.报价结算清单'!$P$2:$P$578)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SUMIF('[4]2.报价结算清单'!$F$2:$F$578,$A441,'[4]2.报价结算清单'!$L$2:$L$578)</f>
        <v>#VALUE!</v>
      </c>
      <c r="H441" s="17" t="e">
        <f>SUMIF('[4]2.报价结算清单'!$F$2:$F$578,$A441,'[4]2.报价结算清单'!$N$2:$N$578)</f>
        <v>#VALUE!</v>
      </c>
      <c r="I441" s="20" t="e">
        <f>SUMIF('[4]2.报价结算清单'!$F$2:$F$578,A441,'[4]2.报价结算清单'!$P$2:$P$578)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SUMIF('[4]2.报价结算清单'!$F$2:$F$578,$A442,'[4]2.报价结算清单'!$L$2:$L$578)</f>
        <v>#VALUE!</v>
      </c>
      <c r="H442" s="17" t="e">
        <f>SUMIF('[4]2.报价结算清单'!$F$2:$F$578,$A442,'[4]2.报价结算清单'!$N$2:$N$578)</f>
        <v>#VALUE!</v>
      </c>
      <c r="I442" s="20" t="e">
        <f>SUMIF('[4]2.报价结算清单'!$F$2:$F$578,A442,'[4]2.报价结算清单'!$P$2:$P$578)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SUMIF('[4]2.报价结算清单'!$F$2:$F$578,$A443,'[4]2.报价结算清单'!$L$2:$L$578)</f>
        <v>#VALUE!</v>
      </c>
      <c r="H443" s="17" t="e">
        <f>SUMIF('[4]2.报价结算清单'!$F$2:$F$578,$A443,'[4]2.报价结算清单'!$N$2:$N$578)</f>
        <v>#VALUE!</v>
      </c>
      <c r="I443" s="20" t="e">
        <f>SUMIF('[4]2.报价结算清单'!$F$2:$F$578,A443,'[4]2.报价结算清单'!$P$2:$P$578)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SUMIF('[4]2.报价结算清单'!$F$2:$F$578,$A444,'[4]2.报价结算清单'!$L$2:$L$578)</f>
        <v>#VALUE!</v>
      </c>
      <c r="H444" s="17" t="e">
        <f>SUMIF('[4]2.报价结算清单'!$F$2:$F$578,$A444,'[4]2.报价结算清单'!$N$2:$N$578)</f>
        <v>#VALUE!</v>
      </c>
      <c r="I444" s="20" t="e">
        <f>SUMIF('[4]2.报价结算清单'!$F$2:$F$578,A444,'[4]2.报价结算清单'!$P$2:$P$578)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SUMIF('[4]2.报价结算清单'!$F$2:$F$578,$A445,'[4]2.报价结算清单'!$L$2:$L$578)</f>
        <v>#VALUE!</v>
      </c>
      <c r="H445" s="17" t="e">
        <f>SUMIF('[4]2.报价结算清单'!$F$2:$F$578,$A445,'[4]2.报价结算清单'!$N$2:$N$578)</f>
        <v>#VALUE!</v>
      </c>
      <c r="I445" s="20" t="e">
        <f>SUMIF('[4]2.报价结算清单'!$F$2:$F$578,A445,'[4]2.报价结算清单'!$P$2:$P$578)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SUMIF('[4]2.报价结算清单'!$F$2:$F$578,$A446,'[4]2.报价结算清单'!$L$2:$L$578)</f>
        <v>#VALUE!</v>
      </c>
      <c r="H446" s="17" t="e">
        <f>SUMIF('[4]2.报价结算清单'!$F$2:$F$578,$A446,'[4]2.报价结算清单'!$N$2:$N$578)</f>
        <v>#VALUE!</v>
      </c>
      <c r="I446" s="20" t="e">
        <f>SUMIF('[4]2.报价结算清单'!$F$2:$F$578,A446,'[4]2.报价结算清单'!$P$2:$P$578)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SUMIF('[4]2.报价结算清单'!$F$2:$F$578,$A447,'[4]2.报价结算清单'!$L$2:$L$578)</f>
        <v>#VALUE!</v>
      </c>
      <c r="H447" s="17" t="e">
        <f>SUMIF('[4]2.报价结算清单'!$F$2:$F$578,$A447,'[4]2.报价结算清单'!$N$2:$N$578)</f>
        <v>#VALUE!</v>
      </c>
      <c r="I447" s="20" t="e">
        <f>SUMIF('[4]2.报价结算清单'!$F$2:$F$578,A447,'[4]2.报价结算清单'!$P$2:$P$578)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SUMIF('[4]2.报价结算清单'!$F$2:$F$578,$A448,'[4]2.报价结算清单'!$L$2:$L$578)</f>
        <v>#VALUE!</v>
      </c>
      <c r="H448" s="17" t="e">
        <f>SUMIF('[4]2.报价结算清单'!$F$2:$F$578,$A448,'[4]2.报价结算清单'!$N$2:$N$578)</f>
        <v>#VALUE!</v>
      </c>
      <c r="I448" s="20" t="e">
        <f>SUMIF('[4]2.报价结算清单'!$F$2:$F$578,A448,'[4]2.报价结算清单'!$P$2:$P$578)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SUMIF('[4]2.报价结算清单'!$F$2:$F$578,$A449,'[4]2.报价结算清单'!$L$2:$L$578)</f>
        <v>#VALUE!</v>
      </c>
      <c r="H449" s="17" t="e">
        <f>SUMIF('[4]2.报价结算清单'!$F$2:$F$578,$A449,'[4]2.报价结算清单'!$N$2:$N$578)</f>
        <v>#VALUE!</v>
      </c>
      <c r="I449" s="20" t="e">
        <f>SUMIF('[4]2.报价结算清单'!$F$2:$F$578,A449,'[4]2.报价结算清单'!$P$2:$P$578)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SUMIF('[4]2.报价结算清单'!$F$2:$F$578,$A450,'[4]2.报价结算清单'!$L$2:$L$578)</f>
        <v>#VALUE!</v>
      </c>
      <c r="H450" s="17" t="e">
        <f>SUMIF('[4]2.报价结算清单'!$F$2:$F$578,$A450,'[4]2.报价结算清单'!$N$2:$N$578)</f>
        <v>#VALUE!</v>
      </c>
      <c r="I450" s="20" t="e">
        <f>SUMIF('[4]2.报价结算清单'!$F$2:$F$578,A450,'[4]2.报价结算清单'!$P$2:$P$578)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SUMIF('[4]2.报价结算清单'!$F$2:$F$578,$A451,'[4]2.报价结算清单'!$L$2:$L$578)</f>
        <v>#VALUE!</v>
      </c>
      <c r="H451" s="17" t="e">
        <f>SUMIF('[4]2.报价结算清单'!$F$2:$F$578,$A451,'[4]2.报价结算清单'!$N$2:$N$578)</f>
        <v>#VALUE!</v>
      </c>
      <c r="I451" s="20" t="e">
        <f>SUMIF('[4]2.报价结算清单'!$F$2:$F$578,A451,'[4]2.报价结算清单'!$P$2:$P$578)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SUMIF('[4]2.报价结算清单'!$F$2:$F$578,$A452,'[4]2.报价结算清单'!$L$2:$L$578)</f>
        <v>#VALUE!</v>
      </c>
      <c r="H452" s="17" t="e">
        <f>SUMIF('[4]2.报价结算清单'!$F$2:$F$578,$A452,'[4]2.报价结算清单'!$N$2:$N$578)</f>
        <v>#VALUE!</v>
      </c>
      <c r="I452" s="20" t="e">
        <f>SUMIF('[4]2.报价结算清单'!$F$2:$F$578,A452,'[4]2.报价结算清单'!$P$2:$P$578)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SUMIF('[4]2.报价结算清单'!$F$2:$F$578,$A453,'[4]2.报价结算清单'!$L$2:$L$578)</f>
        <v>#VALUE!</v>
      </c>
      <c r="H453" s="17" t="e">
        <f>SUMIF('[4]2.报价结算清单'!$F$2:$F$578,$A453,'[4]2.报价结算清单'!$N$2:$N$578)</f>
        <v>#VALUE!</v>
      </c>
      <c r="I453" s="20" t="e">
        <f>SUMIF('[4]2.报价结算清单'!$F$2:$F$578,A453,'[4]2.报价结算清单'!$P$2:$P$578)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SUMIF('[4]2.报价结算清单'!$F$2:$F$578,$A454,'[4]2.报价结算清单'!$L$2:$L$578)</f>
        <v>#VALUE!</v>
      </c>
      <c r="H454" s="17" t="e">
        <f>SUMIF('[4]2.报价结算清单'!$F$2:$F$578,$A454,'[4]2.报价结算清单'!$N$2:$N$578)</f>
        <v>#VALUE!</v>
      </c>
      <c r="I454" s="20" t="e">
        <f>SUMIF('[4]2.报价结算清单'!$F$2:$F$578,A454,'[4]2.报价结算清单'!$P$2:$P$578)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SUMIF('[4]2.报价结算清单'!$F$2:$F$578,$A455,'[4]2.报价结算清单'!$L$2:$L$578)</f>
        <v>#VALUE!</v>
      </c>
      <c r="H455" s="17" t="e">
        <f>SUMIF('[4]2.报价结算清单'!$F$2:$F$578,$A455,'[4]2.报价结算清单'!$N$2:$N$578)</f>
        <v>#VALUE!</v>
      </c>
      <c r="I455" s="20" t="e">
        <f>SUMIF('[4]2.报价结算清单'!$F$2:$F$578,A455,'[4]2.报价结算清单'!$P$2:$P$578)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SUMIF('[4]2.报价结算清单'!$F$2:$F$578,$A456,'[4]2.报价结算清单'!$L$2:$L$578)</f>
        <v>#VALUE!</v>
      </c>
      <c r="H456" s="17" t="e">
        <f>SUMIF('[4]2.报价结算清单'!$F$2:$F$578,$A456,'[4]2.报价结算清单'!$N$2:$N$578)</f>
        <v>#VALUE!</v>
      </c>
      <c r="I456" s="20" t="e">
        <f>SUMIF('[4]2.报价结算清单'!$F$2:$F$578,A456,'[4]2.报价结算清单'!$P$2:$P$578)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SUMIF('[4]2.报价结算清单'!$F$2:$F$578,$A457,'[4]2.报价结算清单'!$L$2:$L$578)</f>
        <v>#VALUE!</v>
      </c>
      <c r="H457" s="17" t="e">
        <f>SUMIF('[4]2.报价结算清单'!$F$2:$F$578,$A457,'[4]2.报价结算清单'!$N$2:$N$578)</f>
        <v>#VALUE!</v>
      </c>
      <c r="I457" s="20" t="e">
        <f>SUMIF('[4]2.报价结算清单'!$F$2:$F$578,A457,'[4]2.报价结算清单'!$P$2:$P$578)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SUMIF('[4]2.报价结算清单'!$F$2:$F$578,$A458,'[4]2.报价结算清单'!$L$2:$L$578)</f>
        <v>#VALUE!</v>
      </c>
      <c r="H458" s="17" t="e">
        <f>SUMIF('[4]2.报价结算清单'!$F$2:$F$578,$A458,'[4]2.报价结算清单'!$N$2:$N$578)</f>
        <v>#VALUE!</v>
      </c>
      <c r="I458" s="20" t="e">
        <f>SUMIF('[4]2.报价结算清单'!$F$2:$F$578,A458,'[4]2.报价结算清单'!$P$2:$P$578)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SUMIF('[4]2.报价结算清单'!$F$2:$F$578,$A459,'[4]2.报价结算清单'!$L$2:$L$578)</f>
        <v>#VALUE!</v>
      </c>
      <c r="H459" s="17" t="e">
        <f>SUMIF('[4]2.报价结算清单'!$F$2:$F$578,$A459,'[4]2.报价结算清单'!$N$2:$N$578)</f>
        <v>#VALUE!</v>
      </c>
      <c r="I459" s="20" t="e">
        <f>SUMIF('[4]2.报价结算清单'!$F$2:$F$578,A459,'[4]2.报价结算清单'!$P$2:$P$578)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SUMIF('[4]2.报价结算清单'!$F$2:$F$578,$A460,'[4]2.报价结算清单'!$L$2:$L$578)</f>
        <v>#VALUE!</v>
      </c>
      <c r="H460" s="17" t="e">
        <f>SUMIF('[4]2.报价结算清单'!$F$2:$F$578,$A460,'[4]2.报价结算清单'!$N$2:$N$578)</f>
        <v>#VALUE!</v>
      </c>
      <c r="I460" s="20" t="e">
        <f>SUMIF('[4]2.报价结算清单'!$F$2:$F$578,A460,'[4]2.报价结算清单'!$P$2:$P$578)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SUMIF('[4]2.报价结算清单'!$F$2:$F$578,$A461,'[4]2.报价结算清单'!$L$2:$L$578)</f>
        <v>#VALUE!</v>
      </c>
      <c r="H461" s="17" t="e">
        <f>SUMIF('[4]2.报价结算清单'!$F$2:$F$578,$A461,'[4]2.报价结算清单'!$N$2:$N$578)</f>
        <v>#VALUE!</v>
      </c>
      <c r="I461" s="20" t="e">
        <f>SUMIF('[4]2.报价结算清单'!$F$2:$F$578,A461,'[4]2.报价结算清单'!$P$2:$P$578)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SUMIF('[4]2.报价结算清单'!$F$2:$F$578,$A462,'[4]2.报价结算清单'!$L$2:$L$578)</f>
        <v>#VALUE!</v>
      </c>
      <c r="H462" s="17" t="e">
        <f>SUMIF('[4]2.报价结算清单'!$F$2:$F$578,$A462,'[4]2.报价结算清单'!$N$2:$N$578)</f>
        <v>#VALUE!</v>
      </c>
      <c r="I462" s="20" t="e">
        <f>SUMIF('[4]2.报价结算清单'!$F$2:$F$578,A462,'[4]2.报价结算清单'!$P$2:$P$578)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SUMIF('[4]2.报价结算清单'!$F$2:$F$578,$A463,'[4]2.报价结算清单'!$L$2:$L$578)</f>
        <v>#VALUE!</v>
      </c>
      <c r="H463" s="17" t="e">
        <f>SUMIF('[4]2.报价结算清单'!$F$2:$F$578,$A463,'[4]2.报价结算清单'!$N$2:$N$578)</f>
        <v>#VALUE!</v>
      </c>
      <c r="I463" s="20" t="e">
        <f>SUMIF('[4]2.报价结算清单'!$F$2:$F$578,A463,'[4]2.报价结算清单'!$P$2:$P$578)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SUMIF('[4]2.报价结算清单'!$F$2:$F$578,$A464,'[4]2.报价结算清单'!$L$2:$L$578)</f>
        <v>#VALUE!</v>
      </c>
      <c r="H464" s="17" t="e">
        <f>SUMIF('[4]2.报价结算清单'!$F$2:$F$578,$A464,'[4]2.报价结算清单'!$N$2:$N$578)</f>
        <v>#VALUE!</v>
      </c>
      <c r="I464" s="20" t="e">
        <f>SUMIF('[4]2.报价结算清单'!$F$2:$F$578,A464,'[4]2.报价结算清单'!$P$2:$P$578)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SUMIF('[4]2.报价结算清单'!$F$2:$F$578,$A465,'[4]2.报价结算清单'!$L$2:$L$578)</f>
        <v>#VALUE!</v>
      </c>
      <c r="H465" s="17" t="e">
        <f>SUMIF('[4]2.报价结算清单'!$F$2:$F$578,$A465,'[4]2.报价结算清单'!$N$2:$N$578)</f>
        <v>#VALUE!</v>
      </c>
      <c r="I465" s="20" t="e">
        <f>SUMIF('[4]2.报价结算清单'!$F$2:$F$578,A465,'[4]2.报价结算清单'!$P$2:$P$578)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SUMIF('[4]2.报价结算清单'!$F$2:$F$578,$A466,'[4]2.报价结算清单'!$L$2:$L$578)</f>
        <v>#VALUE!</v>
      </c>
      <c r="H466" s="17" t="e">
        <f>SUMIF('[4]2.报价结算清单'!$F$2:$F$578,$A466,'[4]2.报价结算清单'!$N$2:$N$578)</f>
        <v>#VALUE!</v>
      </c>
      <c r="I466" s="20" t="e">
        <f>SUMIF('[4]2.报价结算清单'!$F$2:$F$578,A466,'[4]2.报价结算清单'!$P$2:$P$578)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SUMIF('[4]2.报价结算清单'!$F$2:$F$578,$A467,'[4]2.报价结算清单'!$L$2:$L$578)</f>
        <v>#VALUE!</v>
      </c>
      <c r="H467" s="17" t="e">
        <f>SUMIF('[4]2.报价结算清单'!$F$2:$F$578,$A467,'[4]2.报价结算清单'!$N$2:$N$578)</f>
        <v>#VALUE!</v>
      </c>
      <c r="I467" s="20" t="e">
        <f>SUMIF('[4]2.报价结算清单'!$F$2:$F$578,A467,'[4]2.报价结算清单'!$P$2:$P$578)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SUMIF('[4]2.报价结算清单'!$F$2:$F$578,$A468,'[4]2.报价结算清单'!$L$2:$L$578)</f>
        <v>#VALUE!</v>
      </c>
      <c r="H468" s="17" t="e">
        <f>SUMIF('[4]2.报价结算清单'!$F$2:$F$578,$A468,'[4]2.报价结算清单'!$N$2:$N$578)</f>
        <v>#VALUE!</v>
      </c>
      <c r="I468" s="20" t="e">
        <f>SUMIF('[4]2.报价结算清单'!$F$2:$F$578,A468,'[4]2.报价结算清单'!$P$2:$P$578)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SUMIF('[4]2.报价结算清单'!$F$2:$F$578,$A469,'[4]2.报价结算清单'!$L$2:$L$578)</f>
        <v>#VALUE!</v>
      </c>
      <c r="H469" s="17" t="e">
        <f>SUMIF('[4]2.报价结算清单'!$F$2:$F$578,$A469,'[4]2.报价结算清单'!$N$2:$N$578)</f>
        <v>#VALUE!</v>
      </c>
      <c r="I469" s="20" t="e">
        <f>SUMIF('[4]2.报价结算清单'!$F$2:$F$578,A469,'[4]2.报价结算清单'!$P$2:$P$578)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SUMIF('[4]2.报价结算清单'!$F$2:$F$578,$A470,'[4]2.报价结算清单'!$L$2:$L$578)</f>
        <v>#VALUE!</v>
      </c>
      <c r="H470" s="17" t="e">
        <f>SUMIF('[4]2.报价结算清单'!$F$2:$F$578,$A470,'[4]2.报价结算清单'!$N$2:$N$578)</f>
        <v>#VALUE!</v>
      </c>
      <c r="I470" s="20" t="e">
        <f>SUMIF('[4]2.报价结算清单'!$F$2:$F$578,A470,'[4]2.报价结算清单'!$P$2:$P$578)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SUMIF('[4]2.报价结算清单'!$F$2:$F$578,$A471,'[4]2.报价结算清单'!$L$2:$L$578)</f>
        <v>#VALUE!</v>
      </c>
      <c r="H471" s="17" t="e">
        <f>SUMIF('[4]2.报价结算清单'!$F$2:$F$578,$A471,'[4]2.报价结算清单'!$N$2:$N$578)</f>
        <v>#VALUE!</v>
      </c>
      <c r="I471" s="20" t="e">
        <f>SUMIF('[4]2.报价结算清单'!$F$2:$F$578,A471,'[4]2.报价结算清单'!$P$2:$P$578)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SUMIF('[4]2.报价结算清单'!$F$2:$F$578,$A472,'[4]2.报价结算清单'!$L$2:$L$578)</f>
        <v>#VALUE!</v>
      </c>
      <c r="H472" s="17" t="e">
        <f>SUMIF('[4]2.报价结算清单'!$F$2:$F$578,$A472,'[4]2.报价结算清单'!$N$2:$N$578)</f>
        <v>#VALUE!</v>
      </c>
      <c r="I472" s="20" t="e">
        <f>SUMIF('[4]2.报价结算清单'!$F$2:$F$578,A472,'[4]2.报价结算清单'!$P$2:$P$578)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SUMIF('[4]2.报价结算清单'!$F$2:$F$578,$A473,'[4]2.报价结算清单'!$L$2:$L$578)</f>
        <v>#VALUE!</v>
      </c>
      <c r="H473" s="17" t="e">
        <f>SUMIF('[4]2.报价结算清单'!$F$2:$F$578,$A473,'[4]2.报价结算清单'!$N$2:$N$578)</f>
        <v>#VALUE!</v>
      </c>
      <c r="I473" s="20" t="e">
        <f>SUMIF('[4]2.报价结算清单'!$F$2:$F$578,A473,'[4]2.报价结算清单'!$P$2:$P$578)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SUMIF('[4]2.报价结算清单'!$F$2:$F$578,$A474,'[4]2.报价结算清单'!$L$2:$L$578)</f>
        <v>#VALUE!</v>
      </c>
      <c r="H474" s="17" t="e">
        <f>SUMIF('[4]2.报价结算清单'!$F$2:$F$578,$A474,'[4]2.报价结算清单'!$N$2:$N$578)</f>
        <v>#VALUE!</v>
      </c>
      <c r="I474" s="20" t="e">
        <f>SUMIF('[4]2.报价结算清单'!$F$2:$F$578,A474,'[4]2.报价结算清单'!$P$2:$P$578)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SUMIF('[4]2.报价结算清单'!$F$2:$F$578,$A475,'[4]2.报价结算清单'!$L$2:$L$578)</f>
        <v>#VALUE!</v>
      </c>
      <c r="H475" s="17" t="e">
        <f>SUMIF('[4]2.报价结算清单'!$F$2:$F$578,$A475,'[4]2.报价结算清单'!$N$2:$N$578)</f>
        <v>#VALUE!</v>
      </c>
      <c r="I475" s="20" t="e">
        <f>SUMIF('[4]2.报价结算清单'!$F$2:$F$578,A475,'[4]2.报价结算清单'!$P$2:$P$578)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SUMIF('[4]2.报价结算清单'!$F$2:$F$578,$A476,'[4]2.报价结算清单'!$L$2:$L$578)</f>
        <v>#VALUE!</v>
      </c>
      <c r="H476" s="17" t="e">
        <f>SUMIF('[4]2.报价结算清单'!$F$2:$F$578,$A476,'[4]2.报价结算清单'!$N$2:$N$578)</f>
        <v>#VALUE!</v>
      </c>
      <c r="I476" s="20" t="e">
        <f>SUMIF('[4]2.报价结算清单'!$F$2:$F$578,A476,'[4]2.报价结算清单'!$P$2:$P$578)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SUMIF('[4]2.报价结算清单'!$F$2:$F$578,$A477,'[4]2.报价结算清单'!$L$2:$L$578)</f>
        <v>#VALUE!</v>
      </c>
      <c r="H477" s="17" t="e">
        <f>SUMIF('[4]2.报价结算清单'!$F$2:$F$578,$A477,'[4]2.报价结算清单'!$N$2:$N$578)</f>
        <v>#VALUE!</v>
      </c>
      <c r="I477" s="20" t="e">
        <f>SUMIF('[4]2.报价结算清单'!$F$2:$F$578,A477,'[4]2.报价结算清单'!$P$2:$P$578)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SUMIF('[4]2.报价结算清单'!$F$2:$F$578,$A478,'[4]2.报价结算清单'!$L$2:$L$578)</f>
        <v>#VALUE!</v>
      </c>
      <c r="H478" s="17" t="e">
        <f>SUMIF('[4]2.报价结算清单'!$F$2:$F$578,$A478,'[4]2.报价结算清单'!$N$2:$N$578)</f>
        <v>#VALUE!</v>
      </c>
      <c r="I478" s="20" t="e">
        <f>SUMIF('[4]2.报价结算清单'!$F$2:$F$578,A478,'[4]2.报价结算清单'!$P$2:$P$578)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SUMIF('[4]2.报价结算清单'!$F$2:$F$578,$A479,'[4]2.报价结算清单'!$L$2:$L$578)</f>
        <v>#VALUE!</v>
      </c>
      <c r="H479" s="17" t="e">
        <f>SUMIF('[4]2.报价结算清单'!$F$2:$F$578,$A479,'[4]2.报价结算清单'!$N$2:$N$578)</f>
        <v>#VALUE!</v>
      </c>
      <c r="I479" s="20" t="e">
        <f>SUMIF('[4]2.报价结算清单'!$F$2:$F$578,A479,'[4]2.报价结算清单'!$P$2:$P$578)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SUMIF('[4]2.报价结算清单'!$F$2:$F$578,$A480,'[4]2.报价结算清单'!$L$2:$L$578)</f>
        <v>#VALUE!</v>
      </c>
      <c r="H480" s="17" t="e">
        <f>SUMIF('[4]2.报价结算清单'!$F$2:$F$578,$A480,'[4]2.报价结算清单'!$N$2:$N$578)</f>
        <v>#VALUE!</v>
      </c>
      <c r="I480" s="20" t="e">
        <f>SUMIF('[4]2.报价结算清单'!$F$2:$F$578,A480,'[4]2.报价结算清单'!$P$2:$P$578)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SUMIF('[4]2.报价结算清单'!$F$2:$F$578,$A481,'[4]2.报价结算清单'!$L$2:$L$578)</f>
        <v>#VALUE!</v>
      </c>
      <c r="H481" s="17" t="e">
        <f>SUMIF('[4]2.报价结算清单'!$F$2:$F$578,$A481,'[4]2.报价结算清单'!$N$2:$N$578)</f>
        <v>#VALUE!</v>
      </c>
      <c r="I481" s="20" t="e">
        <f>SUMIF('[4]2.报价结算清单'!$F$2:$F$578,A481,'[4]2.报价结算清单'!$P$2:$P$578)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SUMIF('[4]2.报价结算清单'!$F$2:$F$578,$A482,'[4]2.报价结算清单'!$L$2:$L$578)</f>
        <v>#VALUE!</v>
      </c>
      <c r="H482" s="17" t="e">
        <f>SUMIF('[4]2.报价结算清单'!$F$2:$F$578,$A482,'[4]2.报价结算清单'!$N$2:$N$578)</f>
        <v>#VALUE!</v>
      </c>
      <c r="I482" s="20" t="e">
        <f>SUMIF('[4]2.报价结算清单'!$F$2:$F$578,A482,'[4]2.报价结算清单'!$P$2:$P$578)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SUMIF('[4]2.报价结算清单'!$F$2:$F$578,$A483,'[4]2.报价结算清单'!$L$2:$L$578)</f>
        <v>#VALUE!</v>
      </c>
      <c r="H483" s="17" t="e">
        <f>SUMIF('[4]2.报价结算清单'!$F$2:$F$578,$A483,'[4]2.报价结算清单'!$N$2:$N$578)</f>
        <v>#VALUE!</v>
      </c>
      <c r="I483" s="20" t="e">
        <f>SUMIF('[4]2.报价结算清单'!$F$2:$F$578,A483,'[4]2.报价结算清单'!$P$2:$P$578)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SUMIF('[4]2.报价结算清单'!$F$2:$F$578,$A484,'[4]2.报价结算清单'!$L$2:$L$578)</f>
        <v>#VALUE!</v>
      </c>
      <c r="H484" s="17" t="e">
        <f>SUMIF('[4]2.报价结算清单'!$F$2:$F$578,$A484,'[4]2.报价结算清单'!$N$2:$N$578)</f>
        <v>#VALUE!</v>
      </c>
      <c r="I484" s="20" t="e">
        <f>SUMIF('[4]2.报价结算清单'!$F$2:$F$578,A484,'[4]2.报价结算清单'!$P$2:$P$578)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SUMIF('[4]2.报价结算清单'!$F$2:$F$578,$A485,'[4]2.报价结算清单'!$L$2:$L$578)</f>
        <v>#VALUE!</v>
      </c>
      <c r="H485" s="17" t="e">
        <f>SUMIF('[4]2.报价结算清单'!$F$2:$F$578,$A485,'[4]2.报价结算清单'!$N$2:$N$578)</f>
        <v>#VALUE!</v>
      </c>
      <c r="I485" s="20" t="e">
        <f>SUMIF('[4]2.报价结算清单'!$F$2:$F$578,A485,'[4]2.报价结算清单'!$P$2:$P$578)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SUMIF('[4]2.报价结算清单'!$F$2:$F$578,$A486,'[4]2.报价结算清单'!$L$2:$L$578)</f>
        <v>#VALUE!</v>
      </c>
      <c r="H486" s="17" t="e">
        <f>SUMIF('[4]2.报价结算清单'!$F$2:$F$578,$A486,'[4]2.报价结算清单'!$N$2:$N$578)</f>
        <v>#VALUE!</v>
      </c>
      <c r="I486" s="20" t="e">
        <f>SUMIF('[4]2.报价结算清单'!$F$2:$F$578,A486,'[4]2.报价结算清单'!$P$2:$P$578)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SUMIF('[4]2.报价结算清单'!$F$2:$F$578,$A487,'[4]2.报价结算清单'!$L$2:$L$578)</f>
        <v>#VALUE!</v>
      </c>
      <c r="H487" s="17" t="e">
        <f>SUMIF('[4]2.报价结算清单'!$F$2:$F$578,$A487,'[4]2.报价结算清单'!$N$2:$N$578)</f>
        <v>#VALUE!</v>
      </c>
      <c r="I487" s="20" t="e">
        <f>SUMIF('[4]2.报价结算清单'!$F$2:$F$578,A487,'[4]2.报价结算清单'!$P$2:$P$578)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SUMIF('[4]2.报价结算清单'!$F$2:$F$578,$A488,'[4]2.报价结算清单'!$L$2:$L$578)</f>
        <v>#VALUE!</v>
      </c>
      <c r="H488" s="17" t="e">
        <f>SUMIF('[4]2.报价结算清单'!$F$2:$F$578,$A488,'[4]2.报价结算清单'!$N$2:$N$578)</f>
        <v>#VALUE!</v>
      </c>
      <c r="I488" s="20" t="e">
        <f>SUMIF('[4]2.报价结算清单'!$F$2:$F$578,A488,'[4]2.报价结算清单'!$P$2:$P$578)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SUMIF('[4]2.报价结算清单'!$F$2:$F$578,$A489,'[4]2.报价结算清单'!$L$2:$L$578)</f>
        <v>#VALUE!</v>
      </c>
      <c r="H489" s="17" t="e">
        <f>SUMIF('[4]2.报价结算清单'!$F$2:$F$578,$A489,'[4]2.报价结算清单'!$N$2:$N$578)</f>
        <v>#VALUE!</v>
      </c>
      <c r="I489" s="20" t="e">
        <f>SUMIF('[4]2.报价结算清单'!$F$2:$F$578,A489,'[4]2.报价结算清单'!$P$2:$P$578)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SUMIF('[4]2.报价结算清单'!$F$2:$F$578,$A490,'[4]2.报价结算清单'!$L$2:$L$578)</f>
        <v>#VALUE!</v>
      </c>
      <c r="H490" s="17" t="e">
        <f>SUMIF('[4]2.报价结算清单'!$F$2:$F$578,$A490,'[4]2.报价结算清单'!$N$2:$N$578)</f>
        <v>#VALUE!</v>
      </c>
      <c r="I490" s="20" t="e">
        <f>SUMIF('[4]2.报价结算清单'!$F$2:$F$578,A490,'[4]2.报价结算清单'!$P$2:$P$578)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SUMIF('[4]2.报价结算清单'!$F$2:$F$578,$A491,'[4]2.报价结算清单'!$L$2:$L$578)</f>
        <v>#VALUE!</v>
      </c>
      <c r="H491" s="17" t="e">
        <f>SUMIF('[4]2.报价结算清单'!$F$2:$F$578,$A491,'[4]2.报价结算清单'!$N$2:$N$578)</f>
        <v>#VALUE!</v>
      </c>
      <c r="I491" s="20" t="e">
        <f>SUMIF('[4]2.报价结算清单'!$F$2:$F$578,A491,'[4]2.报价结算清单'!$P$2:$P$578)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SUMIF('[4]2.报价结算清单'!$F$2:$F$578,$A492,'[4]2.报价结算清单'!$L$2:$L$578)</f>
        <v>#VALUE!</v>
      </c>
      <c r="H492" s="17" t="e">
        <f>SUMIF('[4]2.报价结算清单'!$F$2:$F$578,$A492,'[4]2.报价结算清单'!$N$2:$N$578)</f>
        <v>#VALUE!</v>
      </c>
      <c r="I492" s="20" t="e">
        <f>SUMIF('[4]2.报价结算清单'!$F$2:$F$578,A492,'[4]2.报价结算清单'!$P$2:$P$578)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SUMIF('[4]2.报价结算清单'!$F$2:$F$578,$A493,'[4]2.报价结算清单'!$L$2:$L$578)</f>
        <v>#VALUE!</v>
      </c>
      <c r="H493" s="17" t="e">
        <f>SUMIF('[4]2.报价结算清单'!$F$2:$F$578,$A493,'[4]2.报价结算清单'!$N$2:$N$578)</f>
        <v>#VALUE!</v>
      </c>
      <c r="I493" s="20" t="e">
        <f>SUMIF('[4]2.报价结算清单'!$F$2:$F$578,A493,'[4]2.报价结算清单'!$P$2:$P$578)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SUMIF('[4]2.报价结算清单'!$F$2:$F$578,$A494,'[4]2.报价结算清单'!$L$2:$L$578)</f>
        <v>#VALUE!</v>
      </c>
      <c r="H494" s="17" t="e">
        <f>SUMIF('[4]2.报价结算清单'!$F$2:$F$578,$A494,'[4]2.报价结算清单'!$N$2:$N$578)</f>
        <v>#VALUE!</v>
      </c>
      <c r="I494" s="20" t="e">
        <f>SUMIF('[4]2.报价结算清单'!$F$2:$F$578,A494,'[4]2.报价结算清单'!$P$2:$P$578)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SUMIF('[4]2.报价结算清单'!$F$2:$F$578,$A495,'[4]2.报价结算清单'!$L$2:$L$578)</f>
        <v>#VALUE!</v>
      </c>
      <c r="H495" s="17" t="e">
        <f>SUMIF('[4]2.报价结算清单'!$F$2:$F$578,$A495,'[4]2.报价结算清单'!$N$2:$N$578)</f>
        <v>#VALUE!</v>
      </c>
      <c r="I495" s="20" t="e">
        <f>SUMIF('[4]2.报价结算清单'!$F$2:$F$578,A495,'[4]2.报价结算清单'!$P$2:$P$578)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SUMIF('[4]2.报价结算清单'!$F$2:$F$578,$A496,'[4]2.报价结算清单'!$L$2:$L$578)</f>
        <v>#VALUE!</v>
      </c>
      <c r="H496" s="17" t="e">
        <f>SUMIF('[4]2.报价结算清单'!$F$2:$F$578,$A496,'[4]2.报价结算清单'!$N$2:$N$578)</f>
        <v>#VALUE!</v>
      </c>
      <c r="I496" s="20" t="e">
        <f>SUMIF('[4]2.报价结算清单'!$F$2:$F$578,A496,'[4]2.报价结算清单'!$P$2:$P$578)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SUMIF('[4]2.报价结算清单'!$F$2:$F$578,$A497,'[4]2.报价结算清单'!$L$2:$L$578)</f>
        <v>#VALUE!</v>
      </c>
      <c r="H497" s="17" t="e">
        <f>SUMIF('[4]2.报价结算清单'!$F$2:$F$578,$A497,'[4]2.报价结算清单'!$N$2:$N$578)</f>
        <v>#VALUE!</v>
      </c>
      <c r="I497" s="20" t="e">
        <f>SUMIF('[4]2.报价结算清单'!$F$2:$F$578,A497,'[4]2.报价结算清单'!$P$2:$P$578)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SUMIF('[4]2.报价结算清单'!$F$2:$F$578,$A498,'[4]2.报价结算清单'!$L$2:$L$578)</f>
        <v>#VALUE!</v>
      </c>
      <c r="H498" s="17" t="e">
        <f>SUMIF('[4]2.报价结算清单'!$F$2:$F$578,$A498,'[4]2.报价结算清单'!$N$2:$N$578)</f>
        <v>#VALUE!</v>
      </c>
      <c r="I498" s="20" t="e">
        <f>SUMIF('[4]2.报价结算清单'!$F$2:$F$578,A498,'[4]2.报价结算清单'!$P$2:$P$578)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SUMIF('[4]2.报价结算清单'!$F$2:$F$578,$A499,'[4]2.报价结算清单'!$L$2:$L$578)</f>
        <v>#VALUE!</v>
      </c>
      <c r="H499" s="17" t="e">
        <f>SUMIF('[4]2.报价结算清单'!$F$2:$F$578,$A499,'[4]2.报价结算清单'!$N$2:$N$578)</f>
        <v>#VALUE!</v>
      </c>
      <c r="I499" s="20" t="e">
        <f>SUMIF('[4]2.报价结算清单'!$F$2:$F$578,A499,'[4]2.报价结算清单'!$P$2:$P$578)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SUMIF('[4]2.报价结算清单'!$F$2:$F$578,$A500,'[4]2.报价结算清单'!$L$2:$L$578)</f>
        <v>#VALUE!</v>
      </c>
      <c r="H500" s="17" t="e">
        <f>SUMIF('[4]2.报价结算清单'!$F$2:$F$578,$A500,'[4]2.报价结算清单'!$N$2:$N$578)</f>
        <v>#VALUE!</v>
      </c>
      <c r="I500" s="20" t="e">
        <f>SUMIF('[4]2.报价结算清单'!$F$2:$F$578,A500,'[4]2.报价结算清单'!$P$2:$P$578)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SUMIF('[4]2.报价结算清单'!$F$2:$F$578,$A501,'[4]2.报价结算清单'!$L$2:$L$578)</f>
        <v>#VALUE!</v>
      </c>
      <c r="H501" s="17" t="e">
        <f>SUMIF('[4]2.报价结算清单'!$F$2:$F$578,$A501,'[4]2.报价结算清单'!$N$2:$N$578)</f>
        <v>#VALUE!</v>
      </c>
      <c r="I501" s="20" t="e">
        <f>SUMIF('[4]2.报价结算清单'!$F$2:$F$578,A501,'[4]2.报价结算清单'!$P$2:$P$578)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SUMIF('[4]2.报价结算清单'!$F$2:$F$578,$A502,'[4]2.报价结算清单'!$L$2:$L$578)</f>
        <v>#VALUE!</v>
      </c>
      <c r="H502" s="17" t="e">
        <f>SUMIF('[4]2.报价结算清单'!$F$2:$F$578,$A502,'[4]2.报价结算清单'!$N$2:$N$578)</f>
        <v>#VALUE!</v>
      </c>
      <c r="I502" s="20" t="e">
        <f>SUMIF('[4]2.报价结算清单'!$F$2:$F$578,A502,'[4]2.报价结算清单'!$P$2:$P$578)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SUMIF('[4]2.报价结算清单'!$F$2:$F$578,$A503,'[4]2.报价结算清单'!$L$2:$L$578)</f>
        <v>#VALUE!</v>
      </c>
      <c r="H503" s="17" t="e">
        <f>SUMIF('[4]2.报价结算清单'!$F$2:$F$578,$A503,'[4]2.报价结算清单'!$N$2:$N$578)</f>
        <v>#VALUE!</v>
      </c>
      <c r="I503" s="20" t="e">
        <f>SUMIF('[4]2.报价结算清单'!$F$2:$F$578,A503,'[4]2.报价结算清单'!$P$2:$P$578)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SUMIF('[4]2.报价结算清单'!$F$2:$F$578,$A504,'[4]2.报价结算清单'!$L$2:$L$578)</f>
        <v>#VALUE!</v>
      </c>
      <c r="H504" s="17" t="e">
        <f>SUMIF('[4]2.报价结算清单'!$F$2:$F$578,$A504,'[4]2.报价结算清单'!$N$2:$N$578)</f>
        <v>#VALUE!</v>
      </c>
      <c r="I504" s="20" t="e">
        <f>SUMIF('[4]2.报价结算清单'!$F$2:$F$578,A504,'[4]2.报价结算清单'!$P$2:$P$578)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SUMIF('[4]2.报价结算清单'!$F$2:$F$578,$A505,'[4]2.报价结算清单'!$L$2:$L$578)</f>
        <v>#VALUE!</v>
      </c>
      <c r="H505" s="17" t="e">
        <f>SUMIF('[4]2.报价结算清单'!$F$2:$F$578,$A505,'[4]2.报价结算清单'!$N$2:$N$578)</f>
        <v>#VALUE!</v>
      </c>
      <c r="I505" s="20" t="e">
        <f>SUMIF('[4]2.报价结算清单'!$F$2:$F$578,A505,'[4]2.报价结算清单'!$P$2:$P$578)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SUMIF('[4]2.报价结算清单'!$F$2:$F$578,$A506,'[4]2.报价结算清单'!$L$2:$L$578)</f>
        <v>#VALUE!</v>
      </c>
      <c r="H506" s="17" t="e">
        <f>SUMIF('[4]2.报价结算清单'!$F$2:$F$578,$A506,'[4]2.报价结算清单'!$N$2:$N$578)</f>
        <v>#VALUE!</v>
      </c>
      <c r="I506" s="20" t="e">
        <f>SUMIF('[4]2.报价结算清单'!$F$2:$F$578,A506,'[4]2.报价结算清单'!$P$2:$P$578)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SUMIF('[4]2.报价结算清单'!$F$2:$F$578,$A507,'[4]2.报价结算清单'!$L$2:$L$578)</f>
        <v>#VALUE!</v>
      </c>
      <c r="H507" s="17" t="e">
        <f>SUMIF('[4]2.报价结算清单'!$F$2:$F$578,$A507,'[4]2.报价结算清单'!$N$2:$N$578)</f>
        <v>#VALUE!</v>
      </c>
      <c r="I507" s="20" t="e">
        <f>SUMIF('[4]2.报价结算清单'!$F$2:$F$578,A507,'[4]2.报价结算清单'!$P$2:$P$578)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SUMIF('[4]2.报价结算清单'!$F$2:$F$578,$A508,'[4]2.报价结算清单'!$L$2:$L$578)</f>
        <v>#VALUE!</v>
      </c>
      <c r="H508" s="17" t="e">
        <f>SUMIF('[4]2.报价结算清单'!$F$2:$F$578,$A508,'[4]2.报价结算清单'!$N$2:$N$578)</f>
        <v>#VALUE!</v>
      </c>
      <c r="I508" s="20" t="e">
        <f>SUMIF('[4]2.报价结算清单'!$F$2:$F$578,A508,'[4]2.报价结算清单'!$P$2:$P$578)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SUMIF('[4]2.报价结算清单'!$F$2:$F$578,$A509,'[4]2.报价结算清单'!$L$2:$L$578)</f>
        <v>#VALUE!</v>
      </c>
      <c r="H509" s="17" t="e">
        <f>SUMIF('[4]2.报价结算清单'!$F$2:$F$578,$A509,'[4]2.报价结算清单'!$N$2:$N$578)</f>
        <v>#VALUE!</v>
      </c>
      <c r="I509" s="20" t="e">
        <f>SUMIF('[4]2.报价结算清单'!$F$2:$F$578,A509,'[4]2.报价结算清单'!$P$2:$P$578)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SUMIF('[4]2.报价结算清单'!$F$2:$F$578,$A510,'[4]2.报价结算清单'!$L$2:$L$578)</f>
        <v>#VALUE!</v>
      </c>
      <c r="H510" s="17" t="e">
        <f>SUMIF('[4]2.报价结算清单'!$F$2:$F$578,$A510,'[4]2.报价结算清单'!$N$2:$N$578)</f>
        <v>#VALUE!</v>
      </c>
      <c r="I510" s="20" t="e">
        <f>SUMIF('[4]2.报价结算清单'!$F$2:$F$578,A510,'[4]2.报价结算清单'!$P$2:$P$578)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2982</v>
      </c>
      <c r="D511" s="27" t="s">
        <v>927</v>
      </c>
      <c r="E511" s="23" t="s">
        <v>227</v>
      </c>
      <c r="F511" s="47">
        <v>530</v>
      </c>
      <c r="G511" s="17" t="e">
        <f>SUMIF('[4]2.报价结算清单'!$F$2:$F$578,$A511,'[4]2.报价结算清单'!$L$2:$L$578)</f>
        <v>#VALUE!</v>
      </c>
      <c r="H511" s="17" t="e">
        <f>SUMIF('[4]2.报价结算清单'!$F$2:$F$578,$A511,'[4]2.报价结算清单'!$N$2:$N$578)</f>
        <v>#VALUE!</v>
      </c>
      <c r="I511" s="20" t="e">
        <f>SUMIF('[4]2.报价结算清单'!$F$2:$F$578,A511,'[4]2.报价结算清单'!$P$2:$P$578)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SUMIF('[4]2.报价结算清单'!$F$2:$F$578,$A512,'[4]2.报价结算清单'!$L$2:$L$578)</f>
        <v>#VALUE!</v>
      </c>
      <c r="H512" s="17" t="e">
        <f>SUMIF('[4]2.报价结算清单'!$F$2:$F$578,$A512,'[4]2.报价结算清单'!$N$2:$N$578)</f>
        <v>#VALUE!</v>
      </c>
      <c r="I512" s="20" t="e">
        <f>SUMIF('[4]2.报价结算清单'!$F$2:$F$578,A512,'[4]2.报价结算清单'!$P$2:$P$578)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SUMIF('[4]2.报价结算清单'!$F$2:$F$578,$A513,'[4]2.报价结算清单'!$L$2:$L$578)</f>
        <v>#VALUE!</v>
      </c>
      <c r="H513" s="17" t="e">
        <f>SUMIF('[4]2.报价结算清单'!$F$2:$F$578,$A513,'[4]2.报价结算清单'!$N$2:$N$578)</f>
        <v>#VALUE!</v>
      </c>
      <c r="I513" s="20" t="e">
        <f>SUMIF('[4]2.报价结算清单'!$F$2:$F$578,A513,'[4]2.报价结算清单'!$P$2:$P$578)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SUMIF('[4]2.报价结算清单'!$F$2:$F$578,$A514,'[4]2.报价结算清单'!$L$2:$L$578)</f>
        <v>#VALUE!</v>
      </c>
      <c r="H514" s="17" t="e">
        <f>SUMIF('[4]2.报价结算清单'!$F$2:$F$578,$A514,'[4]2.报价结算清单'!$N$2:$N$578)</f>
        <v>#VALUE!</v>
      </c>
      <c r="I514" s="20" t="e">
        <f>SUMIF('[4]2.报价结算清单'!$F$2:$F$578,A514,'[4]2.报价结算清单'!$P$2:$P$578)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SUMIF('[4]2.报价结算清单'!$F$2:$F$578,$A515,'[4]2.报价结算清单'!$L$2:$L$578)</f>
        <v>#VALUE!</v>
      </c>
      <c r="H515" s="17" t="e">
        <f>SUMIF('[4]2.报价结算清单'!$F$2:$F$578,$A515,'[4]2.报价结算清单'!$N$2:$N$578)</f>
        <v>#VALUE!</v>
      </c>
      <c r="I515" s="20" t="e">
        <f>SUMIF('[4]2.报价结算清单'!$F$2:$F$578,A515,'[4]2.报价结算清单'!$P$2:$P$578)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SUMIF('[4]2.报价结算清单'!$F$2:$F$578,$A516,'[4]2.报价结算清单'!$L$2:$L$578)</f>
        <v>#VALUE!</v>
      </c>
      <c r="H516" s="17" t="e">
        <f>SUMIF('[4]2.报价结算清单'!$F$2:$F$578,$A516,'[4]2.报价结算清单'!$N$2:$N$578)</f>
        <v>#VALUE!</v>
      </c>
      <c r="I516" s="20" t="e">
        <f>SUMIF('[4]2.报价结算清单'!$F$2:$F$578,A516,'[4]2.报价结算清单'!$P$2:$P$578)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SUMIF('[4]2.报价结算清单'!$F$2:$F$578,$A517,'[4]2.报价结算清单'!$L$2:$L$578)</f>
        <v>#VALUE!</v>
      </c>
      <c r="H517" s="17" t="e">
        <f>SUMIF('[4]2.报价结算清单'!$F$2:$F$578,$A517,'[4]2.报价结算清单'!$N$2:$N$578)</f>
        <v>#VALUE!</v>
      </c>
      <c r="I517" s="20" t="e">
        <f>SUMIF('[4]2.报价结算清单'!$F$2:$F$578,A517,'[4]2.报价结算清单'!$P$2:$P$578)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SUMIF('[4]2.报价结算清单'!$F$2:$F$578,$A518,'[4]2.报价结算清单'!$L$2:$L$578)</f>
        <v>#VALUE!</v>
      </c>
      <c r="H518" s="17" t="e">
        <f>SUMIF('[4]2.报价结算清单'!$F$2:$F$578,$A518,'[4]2.报价结算清单'!$N$2:$N$578)</f>
        <v>#VALUE!</v>
      </c>
      <c r="I518" s="20" t="e">
        <f>SUMIF('[4]2.报价结算清单'!$F$2:$F$578,A518,'[4]2.报价结算清单'!$P$2:$P$578)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SUMIF('[4]2.报价结算清单'!$F$2:$F$578,$A519,'[4]2.报价结算清单'!$L$2:$L$578)</f>
        <v>#VALUE!</v>
      </c>
      <c r="H519" s="17" t="e">
        <f>SUMIF('[4]2.报价结算清单'!$F$2:$F$578,$A519,'[4]2.报价结算清单'!$N$2:$N$578)</f>
        <v>#VALUE!</v>
      </c>
      <c r="I519" s="20" t="e">
        <f>SUMIF('[4]2.报价结算清单'!$F$2:$F$578,A519,'[4]2.报价结算清单'!$P$2:$P$578)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SUMIF('[4]2.报价结算清单'!$F$2:$F$578,$A520,'[4]2.报价结算清单'!$L$2:$L$578)</f>
        <v>#VALUE!</v>
      </c>
      <c r="H520" s="17" t="e">
        <f>SUMIF('[4]2.报价结算清单'!$F$2:$F$578,$A520,'[4]2.报价结算清单'!$N$2:$N$578)</f>
        <v>#VALUE!</v>
      </c>
      <c r="I520" s="20" t="e">
        <f>SUMIF('[4]2.报价结算清单'!$F$2:$F$578,A520,'[4]2.报价结算清单'!$P$2:$P$578)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SUMIF('[4]2.报价结算清单'!$F$2:$F$578,$A521,'[4]2.报价结算清单'!$L$2:$L$578)</f>
        <v>#VALUE!</v>
      </c>
      <c r="H521" s="17" t="e">
        <f>SUMIF('[4]2.报价结算清单'!$F$2:$F$578,$A521,'[4]2.报价结算清单'!$N$2:$N$578)</f>
        <v>#VALUE!</v>
      </c>
      <c r="I521" s="20" t="e">
        <f>SUMIF('[4]2.报价结算清单'!$F$2:$F$578,A521,'[4]2.报价结算清单'!$P$2:$P$578)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SUMIF('[4]2.报价结算清单'!$F$2:$F$578,$A522,'[4]2.报价结算清单'!$L$2:$L$578)</f>
        <v>#VALUE!</v>
      </c>
      <c r="H522" s="17" t="e">
        <f>SUMIF('[4]2.报价结算清单'!$F$2:$F$578,$A522,'[4]2.报价结算清单'!$N$2:$N$578)</f>
        <v>#VALUE!</v>
      </c>
      <c r="I522" s="20" t="e">
        <f>SUMIF('[4]2.报价结算清单'!$F$2:$F$578,A522,'[4]2.报价结算清单'!$P$2:$P$578)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SUMIF('[4]2.报价结算清单'!$F$2:$F$578,$A523,'[4]2.报价结算清单'!$L$2:$L$578)</f>
        <v>#VALUE!</v>
      </c>
      <c r="H523" s="17" t="e">
        <f>SUMIF('[4]2.报价结算清单'!$F$2:$F$578,$A523,'[4]2.报价结算清单'!$N$2:$N$578)</f>
        <v>#VALUE!</v>
      </c>
      <c r="I523" s="20" t="e">
        <f>SUMIF('[4]2.报价结算清单'!$F$2:$F$578,A523,'[4]2.报价结算清单'!$P$2:$P$578)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SUMIF('[4]2.报价结算清单'!$F$2:$F$578,$A524,'[4]2.报价结算清单'!$L$2:$L$578)</f>
        <v>#VALUE!</v>
      </c>
      <c r="H524" s="17" t="e">
        <f>SUMIF('[4]2.报价结算清单'!$F$2:$F$578,$A524,'[4]2.报价结算清单'!$N$2:$N$578)</f>
        <v>#VALUE!</v>
      </c>
      <c r="I524" s="20" t="e">
        <f>SUMIF('[4]2.报价结算清单'!$F$2:$F$578,A524,'[4]2.报价结算清单'!$P$2:$P$578)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SUMIF('[4]2.报价结算清单'!$F$2:$F$578,$A525,'[4]2.报价结算清单'!$L$2:$L$578)</f>
        <v>#VALUE!</v>
      </c>
      <c r="H525" s="17" t="e">
        <f>SUMIF('[4]2.报价结算清单'!$F$2:$F$578,$A525,'[4]2.报价结算清单'!$N$2:$N$578)</f>
        <v>#VALUE!</v>
      </c>
      <c r="I525" s="20" t="e">
        <f>SUMIF('[4]2.报价结算清单'!$F$2:$F$578,A525,'[4]2.报价结算清单'!$P$2:$P$578)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SUMIF('[4]2.报价结算清单'!$F$2:$F$578,$A526,'[4]2.报价结算清单'!$L$2:$L$578)</f>
        <v>#VALUE!</v>
      </c>
      <c r="H526" s="17" t="e">
        <f>SUMIF('[4]2.报价结算清单'!$F$2:$F$578,$A526,'[4]2.报价结算清单'!$N$2:$N$578)</f>
        <v>#VALUE!</v>
      </c>
      <c r="I526" s="20" t="e">
        <f>SUMIF('[4]2.报价结算清单'!$F$2:$F$578,A526,'[4]2.报价结算清单'!$P$2:$P$578)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SUMIF('[4]2.报价结算清单'!$F$2:$F$578,$A527,'[4]2.报价结算清单'!$L$2:$L$578)</f>
        <v>#VALUE!</v>
      </c>
      <c r="H527" s="17" t="e">
        <f>SUMIF('[4]2.报价结算清单'!$F$2:$F$578,$A527,'[4]2.报价结算清单'!$N$2:$N$578)</f>
        <v>#VALUE!</v>
      </c>
      <c r="I527" s="20" t="e">
        <f>SUMIF('[4]2.报价结算清单'!$F$2:$F$578,A527,'[4]2.报价结算清单'!$P$2:$P$578)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SUMIF('[4]2.报价结算清单'!$F$2:$F$578,$A528,'[4]2.报价结算清单'!$L$2:$L$578)</f>
        <v>#VALUE!</v>
      </c>
      <c r="H528" s="17" t="e">
        <f>SUMIF('[4]2.报价结算清单'!$F$2:$F$578,$A528,'[4]2.报价结算清单'!$N$2:$N$578)</f>
        <v>#VALUE!</v>
      </c>
      <c r="I528" s="20" t="e">
        <f>SUMIF('[4]2.报价结算清单'!$F$2:$F$578,A528,'[4]2.报价结算清单'!$P$2:$P$578)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SUMIF('[4]2.报价结算清单'!$F$2:$F$578,$A529,'[4]2.报价结算清单'!$L$2:$L$578)</f>
        <v>#VALUE!</v>
      </c>
      <c r="H529" s="17" t="e">
        <f>SUMIF('[4]2.报价结算清单'!$F$2:$F$578,$A529,'[4]2.报价结算清单'!$N$2:$N$578)</f>
        <v>#VALUE!</v>
      </c>
      <c r="I529" s="20" t="e">
        <f>SUMIF('[4]2.报价结算清单'!$F$2:$F$578,A529,'[4]2.报价结算清单'!$P$2:$P$578)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SUMIF('[4]2.报价结算清单'!$F$2:$F$578,$A530,'[4]2.报价结算清单'!$L$2:$L$578)</f>
        <v>#VALUE!</v>
      </c>
      <c r="H530" s="17" t="e">
        <f>SUMIF('[4]2.报价结算清单'!$F$2:$F$578,$A530,'[4]2.报价结算清单'!$N$2:$N$578)</f>
        <v>#VALUE!</v>
      </c>
      <c r="I530" s="20" t="e">
        <f>SUMIF('[4]2.报价结算清单'!$F$2:$F$578,A530,'[4]2.报价结算清单'!$P$2:$P$578)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SUMIF('[4]2.报价结算清单'!$F$2:$F$578,$A531,'[4]2.报价结算清单'!$L$2:$L$578)</f>
        <v>#VALUE!</v>
      </c>
      <c r="H531" s="17" t="e">
        <f>SUMIF('[4]2.报价结算清单'!$F$2:$F$578,$A531,'[4]2.报价结算清单'!$N$2:$N$578)</f>
        <v>#VALUE!</v>
      </c>
      <c r="I531" s="20" t="e">
        <f>SUMIF('[4]2.报价结算清单'!$F$2:$F$578,A531,'[4]2.报价结算清单'!$P$2:$P$578)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SUMIF('[4]2.报价结算清单'!$F$2:$F$578,$A532,'[4]2.报价结算清单'!$L$2:$L$578)</f>
        <v>#VALUE!</v>
      </c>
      <c r="H532" s="17" t="e">
        <f>SUMIF('[4]2.报价结算清单'!$F$2:$F$578,$A532,'[4]2.报价结算清单'!$N$2:$N$578)</f>
        <v>#VALUE!</v>
      </c>
      <c r="I532" s="20" t="e">
        <f>SUMIF('[4]2.报价结算清单'!$F$2:$F$578,A532,'[4]2.报价结算清单'!$P$2:$P$578)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SUMIF('[4]2.报价结算清单'!$F$2:$F$578,$A533,'[4]2.报价结算清单'!$L$2:$L$578)</f>
        <v>#VALUE!</v>
      </c>
      <c r="H533" s="17" t="e">
        <f>SUMIF('[4]2.报价结算清单'!$F$2:$F$578,$A533,'[4]2.报价结算清单'!$N$2:$N$578)</f>
        <v>#VALUE!</v>
      </c>
      <c r="I533" s="20" t="e">
        <f>SUMIF('[4]2.报价结算清单'!$F$2:$F$578,A533,'[4]2.报价结算清单'!$P$2:$P$578)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SUMIF('[4]2.报价结算清单'!$F$2:$F$578,$A534,'[4]2.报价结算清单'!$L$2:$L$578)</f>
        <v>#VALUE!</v>
      </c>
      <c r="H534" s="17" t="e">
        <f>SUMIF('[4]2.报价结算清单'!$F$2:$F$578,$A534,'[4]2.报价结算清单'!$N$2:$N$578)</f>
        <v>#VALUE!</v>
      </c>
      <c r="I534" s="20" t="e">
        <f>SUMIF('[4]2.报价结算清单'!$F$2:$F$578,A534,'[4]2.报价结算清单'!$P$2:$P$578)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SUMIF('[4]2.报价结算清单'!$F$2:$F$578,$A535,'[4]2.报价结算清单'!$L$2:$L$578)</f>
        <v>#VALUE!</v>
      </c>
      <c r="H535" s="17" t="e">
        <f>SUMIF('[4]2.报价结算清单'!$F$2:$F$578,$A535,'[4]2.报价结算清单'!$N$2:$N$578)</f>
        <v>#VALUE!</v>
      </c>
      <c r="I535" s="20" t="e">
        <f>SUMIF('[4]2.报价结算清单'!$F$2:$F$578,A535,'[4]2.报价结算清单'!$P$2:$P$578)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SUMIF('[4]2.报价结算清单'!$F$2:$F$578,$A536,'[4]2.报价结算清单'!$L$2:$L$578)</f>
        <v>#VALUE!</v>
      </c>
      <c r="H536" s="17" t="e">
        <f>SUMIF('[4]2.报价结算清单'!$F$2:$F$578,$A536,'[4]2.报价结算清单'!$N$2:$N$578)</f>
        <v>#VALUE!</v>
      </c>
      <c r="I536" s="20" t="e">
        <f>SUMIF('[4]2.报价结算清单'!$F$2:$F$578,A536,'[4]2.报价结算清单'!$P$2:$P$578)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SUMIF('[4]2.报价结算清单'!$F$2:$F$578,$A537,'[4]2.报价结算清单'!$L$2:$L$578)</f>
        <v>#VALUE!</v>
      </c>
      <c r="H537" s="17" t="e">
        <f>SUMIF('[4]2.报价结算清单'!$F$2:$F$578,$A537,'[4]2.报价结算清单'!$N$2:$N$578)</f>
        <v>#VALUE!</v>
      </c>
      <c r="I537" s="20" t="e">
        <f>SUMIF('[4]2.报价结算清单'!$F$2:$F$578,A537,'[4]2.报价结算清单'!$P$2:$P$578)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SUMIF('[4]2.报价结算清单'!$F$2:$F$578,$A538,'[4]2.报价结算清单'!$L$2:$L$578)</f>
        <v>#VALUE!</v>
      </c>
      <c r="H538" s="17" t="e">
        <f>SUMIF('[4]2.报价结算清单'!$F$2:$F$578,$A538,'[4]2.报价结算清单'!$N$2:$N$578)</f>
        <v>#VALUE!</v>
      </c>
      <c r="I538" s="20" t="e">
        <f>SUMIF('[4]2.报价结算清单'!$F$2:$F$578,A538,'[4]2.报价结算清单'!$P$2:$P$578)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SUMIF('[4]2.报价结算清单'!$F$2:$F$578,$A539,'[4]2.报价结算清单'!$L$2:$L$578)</f>
        <v>#VALUE!</v>
      </c>
      <c r="H539" s="17" t="e">
        <f>SUMIF('[4]2.报价结算清单'!$F$2:$F$578,$A539,'[4]2.报价结算清单'!$N$2:$N$578)</f>
        <v>#VALUE!</v>
      </c>
      <c r="I539" s="20" t="e">
        <f>SUMIF('[4]2.报价结算清单'!$F$2:$F$578,A539,'[4]2.报价结算清单'!$P$2:$P$578)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SUMIF('[4]2.报价结算清单'!$F$2:$F$578,$A540,'[4]2.报价结算清单'!$L$2:$L$578)</f>
        <v>#VALUE!</v>
      </c>
      <c r="H540" s="17" t="e">
        <f>SUMIF('[4]2.报价结算清单'!$F$2:$F$578,$A540,'[4]2.报价结算清单'!$N$2:$N$578)</f>
        <v>#VALUE!</v>
      </c>
      <c r="I540" s="20" t="e">
        <f>SUMIF('[4]2.报价结算清单'!$F$2:$F$578,A540,'[4]2.报价结算清单'!$P$2:$P$578)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SUMIF('[4]2.报价结算清单'!$F$2:$F$578,$A541,'[4]2.报价结算清单'!$L$2:$L$578)</f>
        <v>#VALUE!</v>
      </c>
      <c r="H541" s="17" t="e">
        <f>SUMIF('[4]2.报价结算清单'!$F$2:$F$578,$A541,'[4]2.报价结算清单'!$N$2:$N$578)</f>
        <v>#VALUE!</v>
      </c>
      <c r="I541" s="20" t="e">
        <f>SUMIF('[4]2.报价结算清单'!$F$2:$F$578,A541,'[4]2.报价结算清单'!$P$2:$P$578)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SUMIF('[4]2.报价结算清单'!$F$2:$F$578,$A542,'[4]2.报价结算清单'!$L$2:$L$578)</f>
        <v>#VALUE!</v>
      </c>
      <c r="H542" s="17" t="e">
        <f>SUMIF('[4]2.报价结算清单'!$F$2:$F$578,$A542,'[4]2.报价结算清单'!$N$2:$N$578)</f>
        <v>#VALUE!</v>
      </c>
      <c r="I542" s="20" t="e">
        <f>SUMIF('[4]2.报价结算清单'!$F$2:$F$578,A542,'[4]2.报价结算清单'!$P$2:$P$578)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SUMIF('[4]2.报价结算清单'!$F$2:$F$578,$A543,'[4]2.报价结算清单'!$L$2:$L$578)</f>
        <v>#VALUE!</v>
      </c>
      <c r="H543" s="17" t="e">
        <f>SUMIF('[4]2.报价结算清单'!$F$2:$F$578,$A543,'[4]2.报价结算清单'!$N$2:$N$578)</f>
        <v>#VALUE!</v>
      </c>
      <c r="I543" s="20" t="e">
        <f>SUMIF('[4]2.报价结算清单'!$F$2:$F$578,A543,'[4]2.报价结算清单'!$P$2:$P$578)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SUMIF('[4]2.报价结算清单'!$F$2:$F$578,$A544,'[4]2.报价结算清单'!$L$2:$L$578)</f>
        <v>#VALUE!</v>
      </c>
      <c r="H544" s="17" t="e">
        <f>SUMIF('[4]2.报价结算清单'!$F$2:$F$578,$A544,'[4]2.报价结算清单'!$N$2:$N$578)</f>
        <v>#VALUE!</v>
      </c>
      <c r="I544" s="20" t="e">
        <f>SUMIF('[4]2.报价结算清单'!$F$2:$F$578,A544,'[4]2.报价结算清单'!$P$2:$P$578)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SUMIF('[4]2.报价结算清单'!$F$2:$F$578,$A545,'[4]2.报价结算清单'!$L$2:$L$578)</f>
        <v>#VALUE!</v>
      </c>
      <c r="H545" s="17" t="e">
        <f>SUMIF('[4]2.报价结算清单'!$F$2:$F$578,$A545,'[4]2.报价结算清单'!$N$2:$N$578)</f>
        <v>#VALUE!</v>
      </c>
      <c r="I545" s="20" t="e">
        <f>SUMIF('[4]2.报价结算清单'!$F$2:$F$578,A545,'[4]2.报价结算清单'!$P$2:$P$578)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SUMIF('[4]2.报价结算清单'!$F$2:$F$578,$A546,'[4]2.报价结算清单'!$L$2:$L$578)</f>
        <v>#VALUE!</v>
      </c>
      <c r="H546" s="17" t="e">
        <f>SUMIF('[4]2.报价结算清单'!$F$2:$F$578,$A546,'[4]2.报价结算清单'!$N$2:$N$578)</f>
        <v>#VALUE!</v>
      </c>
      <c r="I546" s="20" t="e">
        <f>SUMIF('[4]2.报价结算清单'!$F$2:$F$578,A546,'[4]2.报价结算清单'!$P$2:$P$578)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SUMIF('[4]2.报价结算清单'!$F$2:$F$578,$A547,'[4]2.报价结算清单'!$L$2:$L$578)</f>
        <v>#VALUE!</v>
      </c>
      <c r="H547" s="17" t="e">
        <f>SUMIF('[4]2.报价结算清单'!$F$2:$F$578,$A547,'[4]2.报价结算清单'!$N$2:$N$578)</f>
        <v>#VALUE!</v>
      </c>
      <c r="I547" s="20" t="e">
        <f>SUMIF('[4]2.报价结算清单'!$F$2:$F$578,A547,'[4]2.报价结算清单'!$P$2:$P$578)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SUMIF('[4]2.报价结算清单'!$F$2:$F$578,$A548,'[4]2.报价结算清单'!$L$2:$L$578)</f>
        <v>#VALUE!</v>
      </c>
      <c r="H548" s="17" t="e">
        <f>SUMIF('[4]2.报价结算清单'!$F$2:$F$578,$A548,'[4]2.报价结算清单'!$N$2:$N$578)</f>
        <v>#VALUE!</v>
      </c>
      <c r="I548" s="20" t="e">
        <f>SUMIF('[4]2.报价结算清单'!$F$2:$F$578,A548,'[4]2.报价结算清单'!$P$2:$P$578)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SUMIF('[4]2.报价结算清单'!$F$2:$F$578,$A549,'[4]2.报价结算清单'!$L$2:$L$578)</f>
        <v>#VALUE!</v>
      </c>
      <c r="H549" s="17" t="e">
        <f>SUMIF('[4]2.报价结算清单'!$F$2:$F$578,$A549,'[4]2.报价结算清单'!$N$2:$N$578)</f>
        <v>#VALUE!</v>
      </c>
      <c r="I549" s="20" t="e">
        <f>SUMIF('[4]2.报价结算清单'!$F$2:$F$578,A549,'[4]2.报价结算清单'!$P$2:$P$578)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2025-08-19T07:03:43Z</dcterms:modified>
</cp:coreProperties>
</file>