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CC7FF9D9-07D2-498F-B683-6A11C17C0E5B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结算单" sheetId="8" r:id="rId1"/>
    <sheet name="分房表（大会）" sheetId="9" r:id="rId2"/>
    <sheet name="上海打车明细" sheetId="10" r:id="rId3"/>
    <sheet name="机票明细（大会）" sheetId="11" r:id="rId4"/>
  </sheets>
  <definedNames>
    <definedName name="_xlnm.Print_Area" localSheetId="0">结算单!$A$1:$I$72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6" i="8" l="1"/>
  <c r="H33" i="8"/>
  <c r="H30" i="8"/>
  <c r="H8" i="9" l="1"/>
  <c r="H10" i="9"/>
  <c r="H17" i="11" l="1"/>
  <c r="G6" i="10"/>
  <c r="H11" i="8" l="1"/>
  <c r="H23" i="8" l="1"/>
  <c r="H29" i="8" l="1"/>
  <c r="H31" i="8"/>
  <c r="H51" i="8"/>
  <c r="H50" i="8"/>
  <c r="H39" i="8"/>
  <c r="H38" i="8"/>
  <c r="H32" i="8" l="1"/>
  <c r="H34" i="8" s="1"/>
  <c r="H10" i="8"/>
  <c r="H62" i="8" l="1"/>
  <c r="H52" i="8"/>
  <c r="H67" i="8" l="1"/>
  <c r="H24" i="8"/>
  <c r="H25" i="8"/>
  <c r="H16" i="8"/>
  <c r="H17" i="8"/>
  <c r="H18" i="8"/>
  <c r="H61" i="8" l="1"/>
  <c r="H60" i="8"/>
  <c r="H37" i="8"/>
  <c r="H22" i="8"/>
  <c r="H26" i="8" s="1"/>
  <c r="H63" i="8" l="1"/>
  <c r="H46" i="8"/>
  <c r="H15" i="8" l="1"/>
  <c r="H14" i="8"/>
  <c r="H13" i="8"/>
  <c r="H43" i="8" l="1"/>
  <c r="H41" i="8" l="1"/>
  <c r="H42" i="8"/>
  <c r="H44" i="8"/>
  <c r="H45" i="8"/>
  <c r="H12" i="8" l="1"/>
  <c r="H19" i="8" s="1"/>
  <c r="H40" i="8"/>
  <c r="H47" i="8" s="1"/>
  <c r="H53" i="8" l="1"/>
  <c r="D56" i="8" l="1"/>
  <c r="H56" i="8" s="1"/>
  <c r="H57" i="8" l="1"/>
  <c r="D70" i="8" l="1"/>
  <c r="H70" i="8" s="1"/>
  <c r="H71" i="8" s="1"/>
</calcChain>
</file>

<file path=xl/sharedStrings.xml><?xml version="1.0" encoding="utf-8"?>
<sst xmlns="http://schemas.openxmlformats.org/spreadsheetml/2006/main" count="401" uniqueCount="251">
  <si>
    <t>会议名称：</t>
    <phoneticPr fontId="3" type="noConversion"/>
  </si>
  <si>
    <t>序号</t>
    <phoneticPr fontId="3" type="noConversion"/>
  </si>
  <si>
    <t>项  目</t>
    <phoneticPr fontId="3" type="noConversion"/>
  </si>
  <si>
    <t>数量</t>
    <phoneticPr fontId="3" type="noConversion"/>
  </si>
  <si>
    <t>次</t>
    <phoneticPr fontId="3" type="noConversion"/>
  </si>
  <si>
    <t>单位</t>
    <phoneticPr fontId="3" type="noConversion"/>
  </si>
  <si>
    <t>单价（RMB）</t>
    <phoneticPr fontId="3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</si>
  <si>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3" type="noConversion"/>
  </si>
  <si>
    <t>备       注</t>
    <phoneticPr fontId="3" type="noConversion"/>
  </si>
  <si>
    <t>交通</t>
    <phoneticPr fontId="3" type="noConversion"/>
  </si>
  <si>
    <t>辆/趟</t>
    <phoneticPr fontId="3" type="noConversion"/>
  </si>
  <si>
    <t>序号</t>
    <phoneticPr fontId="3" type="noConversion"/>
  </si>
  <si>
    <t>单位</t>
    <phoneticPr fontId="3" type="noConversion"/>
  </si>
  <si>
    <t>单价（RMB）</t>
    <phoneticPr fontId="3" type="noConversion"/>
  </si>
  <si>
    <t>备       注</t>
    <phoneticPr fontId="3" type="noConversion"/>
  </si>
  <si>
    <t>间/晚</t>
    <phoneticPr fontId="3" type="noConversion"/>
  </si>
  <si>
    <t>含服务费、单早、Wifi</t>
    <phoneticPr fontId="3" type="noConversion"/>
  </si>
  <si>
    <t>含服务费、双早、Wifi</t>
    <phoneticPr fontId="3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</si>
  <si>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3" type="noConversion"/>
  </si>
  <si>
    <t>人/天</t>
    <phoneticPr fontId="3" type="noConversion"/>
  </si>
  <si>
    <t>人数</t>
    <phoneticPr fontId="3" type="noConversion"/>
  </si>
  <si>
    <t>人</t>
    <phoneticPr fontId="3" type="noConversion"/>
  </si>
  <si>
    <t>用餐</t>
    <phoneticPr fontId="3" type="noConversion"/>
  </si>
  <si>
    <t>E</t>
    <phoneticPr fontId="3" type="noConversion"/>
  </si>
  <si>
    <t>其他费用</t>
    <phoneticPr fontId="3" type="noConversion"/>
  </si>
  <si>
    <t>保险费</t>
    <phoneticPr fontId="3" type="noConversion"/>
  </si>
  <si>
    <t>F</t>
    <phoneticPr fontId="3" type="noConversion"/>
  </si>
  <si>
    <t>服务费</t>
    <phoneticPr fontId="3" type="noConversion"/>
  </si>
  <si>
    <t>天数</t>
    <phoneticPr fontId="3" type="noConversion"/>
  </si>
  <si>
    <t>G</t>
    <phoneticPr fontId="3" type="noConversion"/>
  </si>
  <si>
    <t>现场服务人员费用</t>
    <phoneticPr fontId="3" type="noConversion"/>
  </si>
  <si>
    <t>全陪工作人员费用</t>
    <phoneticPr fontId="3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</si>
  <si>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3" type="noConversion"/>
  </si>
  <si>
    <t>午餐</t>
  </si>
  <si>
    <t>晚餐</t>
  </si>
  <si>
    <t>人</t>
  </si>
  <si>
    <t>接机牌</t>
  </si>
  <si>
    <t>讲台/签到台鲜花</t>
  </si>
  <si>
    <t>机票</t>
  </si>
  <si>
    <t>C</t>
  </si>
  <si>
    <t>D</t>
  </si>
  <si>
    <t>块</t>
  </si>
  <si>
    <t>次</t>
  </si>
  <si>
    <t>会议注册费</t>
  </si>
  <si>
    <t>工作人员费用</t>
  </si>
  <si>
    <t>接送机人员</t>
  </si>
  <si>
    <t>地陪</t>
  </si>
  <si>
    <t>人数</t>
  </si>
  <si>
    <t>H</t>
  </si>
  <si>
    <t>行政大床房（___月___日___晚）</t>
  </si>
  <si>
    <t>X展架</t>
  </si>
  <si>
    <t>背景板</t>
  </si>
  <si>
    <t>桌卡</t>
  </si>
  <si>
    <t>天</t>
  </si>
  <si>
    <t>平方米</t>
  </si>
  <si>
    <t>会议时间：</t>
  </si>
  <si>
    <t>备注：</t>
  </si>
  <si>
    <t>摄影</t>
  </si>
  <si>
    <t>摄像</t>
  </si>
  <si>
    <t>服务费</t>
  </si>
  <si>
    <t>税金</t>
  </si>
  <si>
    <t>J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</si>
  <si>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</si>
  <si>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</si>
  <si>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</si>
  <si>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</si>
  <si>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</si>
  <si>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</si>
  <si>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</si>
  <si>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</si>
  <si>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</si>
  <si>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</si>
  <si>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t>说明流明和尺寸</t>
  </si>
  <si>
    <t>话筒</t>
  </si>
  <si>
    <t>有线/无线，数量</t>
  </si>
  <si>
    <t>个/天</t>
  </si>
  <si>
    <t>人/天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</si>
  <si>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</si>
  <si>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</si>
  <si>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</si>
  <si>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</si>
  <si>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</si>
  <si>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</si>
  <si>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</si>
  <si>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</si>
  <si>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</si>
  <si>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A-3</t>
  </si>
  <si>
    <t>B-4</t>
  </si>
  <si>
    <t>B-5</t>
  </si>
  <si>
    <t>C-1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</si>
  <si>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</si>
  <si>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</si>
  <si>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</si>
  <si>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</si>
  <si>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</si>
  <si>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</si>
  <si>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</si>
  <si>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</si>
  <si>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</si>
  <si>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</si>
  <si>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E-1</t>
  </si>
  <si>
    <t>E-2</t>
  </si>
  <si>
    <t>F-1</t>
  </si>
  <si>
    <t>G-1</t>
  </si>
  <si>
    <t>J-1</t>
  </si>
  <si>
    <t>供应商名称：</t>
  </si>
  <si>
    <t>联系人/电话：</t>
  </si>
  <si>
    <t>会场设备</t>
  </si>
  <si>
    <t>其他需求：</t>
  </si>
  <si>
    <t>台/天</t>
  </si>
  <si>
    <t>B-2</t>
    <phoneticPr fontId="23" type="noConversion"/>
  </si>
  <si>
    <t>B-1</t>
    <phoneticPr fontId="23" type="noConversion"/>
  </si>
  <si>
    <t>经济舱（国内）</t>
    <phoneticPr fontId="23" type="noConversion"/>
  </si>
  <si>
    <t>H-1</t>
    <phoneticPr fontId="23" type="noConversion"/>
  </si>
  <si>
    <t>国内会议</t>
  </si>
  <si>
    <t>酒店：</t>
    <phoneticPr fontId="3" type="noConversion"/>
  </si>
  <si>
    <t>G-2</t>
  </si>
  <si>
    <t>G-3</t>
  </si>
  <si>
    <t>机票</t>
    <phoneticPr fontId="23" type="noConversion"/>
  </si>
  <si>
    <t>程</t>
    <phoneticPr fontId="3" type="noConversion"/>
  </si>
  <si>
    <t>房费</t>
    <phoneticPr fontId="23" type="noConversion"/>
  </si>
  <si>
    <t>晚</t>
    <phoneticPr fontId="3" type="noConversion"/>
  </si>
  <si>
    <t>补助</t>
    <phoneticPr fontId="23" type="noConversion"/>
  </si>
  <si>
    <t>报价有效期：</t>
    <phoneticPr fontId="23" type="noConversion"/>
  </si>
  <si>
    <t xml:space="preserve"> </t>
    <phoneticPr fontId="23" type="noConversion"/>
  </si>
  <si>
    <t xml:space="preserve"> </t>
    <phoneticPr fontId="23" type="noConversion"/>
  </si>
  <si>
    <t>午餐</t>
    <phoneticPr fontId="23" type="noConversion"/>
  </si>
  <si>
    <t>晚餐</t>
    <phoneticPr fontId="23" type="noConversion"/>
  </si>
  <si>
    <t>数量</t>
  </si>
  <si>
    <t xml:space="preserve">              外部参加人数：</t>
    <phoneticPr fontId="23" type="noConversion"/>
  </si>
  <si>
    <t xml:space="preserve">             </t>
    <phoneticPr fontId="23" type="noConversion"/>
  </si>
  <si>
    <t xml:space="preserve">              内部参加人数：</t>
    <phoneticPr fontId="23" type="noConversion"/>
  </si>
  <si>
    <t>会议室</t>
    <phoneticPr fontId="23" type="noConversion"/>
  </si>
  <si>
    <t>天数/次数</t>
    <phoneticPr fontId="3" type="noConversion"/>
  </si>
  <si>
    <t>屏幕、反看板、计时器、音频设备等</t>
    <phoneticPr fontId="23" type="noConversion"/>
  </si>
  <si>
    <t>会议室（按会议包价计算）</t>
    <phoneticPr fontId="23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</si>
  <si>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23" type="noConversion"/>
  </si>
  <si>
    <t>人/次</t>
    <phoneticPr fontId="3" type="noConversion"/>
  </si>
  <si>
    <t>机场及市内接送机用车（注明境内/境外）</t>
    <phoneticPr fontId="23" type="noConversion"/>
  </si>
  <si>
    <t xml:space="preserve">险种：          保额：   </t>
    <phoneticPr fontId="23" type="noConversion"/>
  </si>
  <si>
    <t>可按需求增减项目</t>
    <phoneticPr fontId="23" type="noConversion"/>
  </si>
  <si>
    <t>次数</t>
    <phoneticPr fontId="23" type="noConversion"/>
  </si>
  <si>
    <t>天数/次数</t>
    <phoneticPr fontId="23" type="noConversion"/>
  </si>
  <si>
    <t>人员费用合计</t>
    <phoneticPr fontId="23" type="noConversion"/>
  </si>
  <si>
    <t>服务费合计</t>
    <phoneticPr fontId="23" type="noConversion"/>
  </si>
  <si>
    <t>机票费用合计</t>
    <phoneticPr fontId="23" type="noConversion"/>
  </si>
  <si>
    <t>餐费合计</t>
    <phoneticPr fontId="23" type="noConversion"/>
  </si>
  <si>
    <t>住宿会场费用合计</t>
    <phoneticPr fontId="23" type="noConversion"/>
  </si>
  <si>
    <t>车辆费用合计</t>
    <phoneticPr fontId="23" type="noConversion"/>
  </si>
  <si>
    <t>其他项目费用合计</t>
    <phoneticPr fontId="23" type="noConversion"/>
  </si>
  <si>
    <t>机场和车站接机</t>
    <phoneticPr fontId="23" type="noConversion"/>
  </si>
  <si>
    <t>小车 属地交通接送（境内）</t>
    <phoneticPr fontId="23" type="noConversion"/>
  </si>
  <si>
    <t>华夏肝病论坛</t>
    <phoneticPr fontId="23" type="noConversion"/>
  </si>
  <si>
    <t>入住背景板</t>
    <phoneticPr fontId="23" type="noConversion"/>
  </si>
  <si>
    <t>上海雅居乐万豪酒店</t>
    <phoneticPr fontId="23" type="noConversion"/>
  </si>
  <si>
    <t>2020.12.11-13</t>
    <phoneticPr fontId="23" type="noConversion"/>
  </si>
  <si>
    <t>普通双床房（_50间_1晚）</t>
    <phoneticPr fontId="23" type="noConversion"/>
  </si>
  <si>
    <t>上海雅居乐万豪酒店 12.12-13</t>
    <phoneticPr fontId="23" type="noConversion"/>
  </si>
  <si>
    <t>康辉集团北京国际会议展览有限公司</t>
    <phoneticPr fontId="23" type="noConversion"/>
  </si>
  <si>
    <t>郭海燕 13810995220</t>
    <phoneticPr fontId="23" type="noConversion"/>
  </si>
  <si>
    <t>5座 大巴车/小车 高铁站交通接送</t>
    <phoneticPr fontId="23" type="noConversion"/>
  </si>
  <si>
    <t>5座 上海本地小车接送</t>
    <phoneticPr fontId="23" type="noConversion"/>
  </si>
  <si>
    <t>次</t>
    <phoneticPr fontId="23" type="noConversion"/>
  </si>
  <si>
    <t>会议结算表格</t>
    <phoneticPr fontId="23" type="noConversion"/>
  </si>
  <si>
    <t>全陪</t>
    <phoneticPr fontId="23" type="noConversion"/>
  </si>
  <si>
    <t>单间</t>
  </si>
  <si>
    <t>女</t>
  </si>
  <si>
    <t>耿吴茜</t>
  </si>
  <si>
    <t>上海雅居乐万豪酒店</t>
    <phoneticPr fontId="3" type="noConversion"/>
  </si>
  <si>
    <t>马静</t>
  </si>
  <si>
    <t>刘虹</t>
  </si>
  <si>
    <t>高秀林</t>
  </si>
  <si>
    <t>高晓远</t>
  </si>
  <si>
    <t>男</t>
  </si>
  <si>
    <t>饶伟</t>
  </si>
  <si>
    <t>陈国硕</t>
  </si>
  <si>
    <t>备注</t>
  </si>
  <si>
    <t>金额</t>
  </si>
  <si>
    <t>房型</t>
  </si>
  <si>
    <t>离店日期</t>
  </si>
  <si>
    <t>入住日期</t>
  </si>
  <si>
    <t>性别</t>
  </si>
  <si>
    <t>姓名</t>
  </si>
  <si>
    <t>酒店</t>
    <phoneticPr fontId="23" type="noConversion"/>
  </si>
  <si>
    <t>序号</t>
  </si>
  <si>
    <t>序号</t>
    <phoneticPr fontId="23" type="noConversion"/>
  </si>
  <si>
    <t>行程人手机号</t>
    <phoneticPr fontId="23" type="noConversion"/>
  </si>
  <si>
    <t>日期</t>
    <phoneticPr fontId="23" type="noConversion"/>
  </si>
  <si>
    <t>乘车人</t>
    <phoneticPr fontId="23" type="noConversion"/>
  </si>
  <si>
    <t>出发地</t>
    <phoneticPr fontId="23" type="noConversion"/>
  </si>
  <si>
    <t>抵达地</t>
    <phoneticPr fontId="23" type="noConversion"/>
  </si>
  <si>
    <t>金额</t>
    <phoneticPr fontId="23" type="noConversion"/>
  </si>
  <si>
    <t>备注</t>
    <phoneticPr fontId="23" type="noConversion"/>
  </si>
  <si>
    <t>上海雅乐居万豪</t>
    <phoneticPr fontId="23" type="noConversion"/>
  </si>
  <si>
    <t>上海亚乐居万豪</t>
    <phoneticPr fontId="23" type="noConversion"/>
  </si>
  <si>
    <t>小计：</t>
    <phoneticPr fontId="23" type="noConversion"/>
  </si>
  <si>
    <t>何阳</t>
    <phoneticPr fontId="23" type="noConversion"/>
  </si>
  <si>
    <t>马桥万科城</t>
    <phoneticPr fontId="23" type="noConversion"/>
  </si>
  <si>
    <t>孙双双</t>
    <phoneticPr fontId="23" type="noConversion"/>
  </si>
  <si>
    <t>新华御湖上园</t>
    <phoneticPr fontId="23" type="noConversion"/>
  </si>
  <si>
    <t>合计：</t>
    <phoneticPr fontId="23" type="noConversion"/>
  </si>
  <si>
    <t>R</t>
  </si>
  <si>
    <t>上海虹桥→青岛</t>
  </si>
  <si>
    <t xml:space="preserve">MU5523 </t>
  </si>
  <si>
    <t>2020-12-12</t>
  </si>
  <si>
    <t>P</t>
  </si>
  <si>
    <t>北京首都→上海虹桥</t>
  </si>
  <si>
    <t xml:space="preserve">CA1501 </t>
  </si>
  <si>
    <t>2020-12-11</t>
  </si>
  <si>
    <t>W</t>
  </si>
  <si>
    <t>上海虹桥→北京首都</t>
  </si>
  <si>
    <t xml:space="preserve">CA1516 </t>
  </si>
  <si>
    <t>2020-12-13</t>
  </si>
  <si>
    <t>广州→上海虹桥</t>
  </si>
  <si>
    <t xml:space="preserve">CZ3503 </t>
  </si>
  <si>
    <t>2020-12-10</t>
  </si>
  <si>
    <t>Z</t>
  </si>
  <si>
    <t>上海虹桥→广州</t>
  </si>
  <si>
    <t xml:space="preserve">CZ3540 </t>
  </si>
  <si>
    <t>退票费</t>
    <phoneticPr fontId="23" type="noConversion"/>
  </si>
  <si>
    <t>L</t>
  </si>
  <si>
    <t xml:space="preserve">CZ3571 </t>
  </si>
  <si>
    <t>胡中伟</t>
  </si>
  <si>
    <t xml:space="preserve">CA1837 </t>
  </si>
  <si>
    <t>N</t>
  </si>
  <si>
    <t>青岛→上海虹桥</t>
  </si>
  <si>
    <t xml:space="preserve">MU5530 </t>
  </si>
  <si>
    <t xml:space="preserve">MU5513 </t>
  </si>
  <si>
    <t>E</t>
  </si>
  <si>
    <t xml:space="preserve">CZ3539 </t>
  </si>
  <si>
    <t xml:space="preserve">CZ3526 </t>
  </si>
  <si>
    <t>手续费</t>
    <phoneticPr fontId="23" type="noConversion"/>
  </si>
  <si>
    <t>金额含税</t>
    <phoneticPr fontId="23" type="noConversion"/>
  </si>
  <si>
    <t>舱位</t>
    <phoneticPr fontId="23" type="noConversion"/>
  </si>
  <si>
    <t>行程</t>
    <phoneticPr fontId="23" type="noConversion"/>
  </si>
  <si>
    <t>航班号</t>
    <phoneticPr fontId="23" type="noConversion"/>
  </si>
  <si>
    <t>姓名</t>
    <phoneticPr fontId="23" type="noConversion"/>
  </si>
  <si>
    <t>普通大床房（_6 间 2 晚）</t>
    <phoneticPr fontId="23" type="noConversion"/>
  </si>
  <si>
    <t>自助  12月11日午餐</t>
    <phoneticPr fontId="23" type="noConversion"/>
  </si>
  <si>
    <t>自助       12月11日晚餐</t>
    <phoneticPr fontId="23" type="noConversion"/>
  </si>
  <si>
    <t>桌餐  12月13日午餐</t>
    <phoneticPr fontId="23" type="noConversion"/>
  </si>
  <si>
    <t>桌餐  12月12日晚餐</t>
    <phoneticPr fontId="23" type="noConversion"/>
  </si>
  <si>
    <t>高晓远</t>
    <phoneticPr fontId="23" type="noConversion"/>
  </si>
  <si>
    <t>高秀林</t>
    <phoneticPr fontId="23" type="noConversion"/>
  </si>
  <si>
    <t>高晓远+高秀林</t>
    <phoneticPr fontId="23" type="noConversion"/>
  </si>
  <si>
    <t>虹桥机场/火车站接送</t>
    <phoneticPr fontId="23" type="noConversion"/>
  </si>
  <si>
    <t>5座 上海本地小车接送-打车</t>
    <phoneticPr fontId="23" type="noConversion"/>
  </si>
  <si>
    <t>团/次</t>
    <phoneticPr fontId="23" type="noConversion"/>
  </si>
  <si>
    <t>详见打车明细单</t>
    <phoneticPr fontId="23" type="noConversion"/>
  </si>
  <si>
    <t>各地-上海</t>
    <phoneticPr fontId="23" type="noConversion"/>
  </si>
  <si>
    <t>详见机票明细单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</si>
</sst>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.00_ "/>
    <numFmt numFmtId="177" formatCode="m&quot;月&quot;d&quot;日&quot;;@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宋体"/>
      <family val="3"/>
      <charset val="134"/>
    </font>
    <font>
      <sz val="11"/>
      <color indexed="8"/>
      <name val="宋体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/>
    <xf numFmtId="0" fontId="38" fillId="0" borderId="0">
      <alignment vertical="center"/>
    </xf>
  </cellStyleXfs>
  <cellXfs count="125">
    <xf numFmtId="0" fontId="0" fillId="0" borderId="0" xfId="0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24" fillId="5" borderId="1" xfId="2" applyFont="1" applyFill="1" applyBorder="1" applyAlignment="1">
      <alignment vertical="center" wrapText="1"/>
    </xf>
    <xf numFmtId="0" fontId="22" fillId="5" borderId="2" xfId="2" applyFont="1" applyFill="1" applyBorder="1" applyAlignment="1">
      <alignment horizontal="left" vertical="center"/>
    </xf>
    <xf numFmtId="14" fontId="8" fillId="5" borderId="2" xfId="2" applyNumberFormat="1" applyFont="1" applyFill="1" applyBorder="1" applyAlignment="1">
      <alignment horizontal="left" vertical="center"/>
    </xf>
    <xf numFmtId="0" fontId="14" fillId="6" borderId="0" xfId="2" applyFont="1" applyFill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32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28" fillId="0" borderId="0" xfId="2" applyFont="1" applyFill="1" applyBorder="1" applyAlignment="1">
      <alignment horizontal="left" vertical="center"/>
    </xf>
    <xf numFmtId="0" fontId="9" fillId="8" borderId="0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3" fillId="0" borderId="0" xfId="2" applyFont="1" applyBorder="1">
      <alignment vertical="center"/>
    </xf>
    <xf numFmtId="0" fontId="16" fillId="5" borderId="0" xfId="2" applyFont="1" applyFill="1" applyBorder="1" applyAlignment="1">
      <alignment horizontal="left" vertical="center"/>
    </xf>
    <xf numFmtId="0" fontId="17" fillId="5" borderId="0" xfId="2" applyFont="1" applyFill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40" fontId="17" fillId="3" borderId="0" xfId="2" applyNumberFormat="1" applyFont="1" applyFill="1" applyBorder="1" applyAlignment="1">
      <alignment horizontal="right" vertical="center"/>
    </xf>
    <xf numFmtId="4" fontId="12" fillId="0" borderId="0" xfId="2" applyNumberFormat="1" applyFont="1" applyFill="1" applyBorder="1">
      <alignment vertical="center"/>
    </xf>
    <xf numFmtId="0" fontId="16" fillId="0" borderId="0" xfId="2" applyFont="1" applyBorder="1" applyAlignment="1">
      <alignment vertical="center" wrapText="1"/>
    </xf>
    <xf numFmtId="0" fontId="16" fillId="0" borderId="0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left" vertical="center" wrapText="1"/>
    </xf>
    <xf numFmtId="0" fontId="16" fillId="3" borderId="0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10" fillId="2" borderId="0" xfId="2" applyFont="1" applyFill="1" applyBorder="1" applyAlignment="1">
      <alignment horizontal="center" vertical="center"/>
    </xf>
    <xf numFmtId="0" fontId="31" fillId="2" borderId="0" xfId="2" applyFont="1" applyFill="1" applyBorder="1" applyAlignment="1">
      <alignment horizontal="center" vertical="center"/>
    </xf>
    <xf numFmtId="0" fontId="3" fillId="5" borderId="0" xfId="2" applyFont="1" applyFill="1" applyBorder="1" applyAlignment="1">
      <alignment horizontal="left" vertical="center"/>
    </xf>
    <xf numFmtId="0" fontId="12" fillId="0" borderId="0" xfId="2" applyFont="1" applyBorder="1" applyAlignment="1">
      <alignment horizontal="center" vertical="center"/>
    </xf>
    <xf numFmtId="0" fontId="12" fillId="5" borderId="0" xfId="2" applyFont="1" applyFill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4" fontId="12" fillId="3" borderId="0" xfId="2" applyNumberFormat="1" applyFont="1" applyFill="1" applyBorder="1">
      <alignment vertical="center"/>
    </xf>
    <xf numFmtId="0" fontId="12" fillId="5" borderId="0" xfId="2" applyFont="1" applyFill="1" applyBorder="1" applyAlignment="1">
      <alignment horizontal="center" vertical="center"/>
    </xf>
    <xf numFmtId="0" fontId="14" fillId="3" borderId="0" xfId="2" applyFont="1" applyFill="1" applyBorder="1" applyAlignment="1">
      <alignment horizontal="left" vertical="center"/>
    </xf>
    <xf numFmtId="0" fontId="3" fillId="5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4" fillId="5" borderId="0" xfId="2" applyFont="1" applyFill="1" applyBorder="1" applyAlignment="1">
      <alignment horizontal="left" vertical="center"/>
    </xf>
    <xf numFmtId="4" fontId="14" fillId="6" borderId="0" xfId="2" applyNumberFormat="1" applyFont="1" applyFill="1" applyBorder="1">
      <alignment vertical="center"/>
    </xf>
    <xf numFmtId="0" fontId="3" fillId="6" borderId="0" xfId="2" applyFont="1" applyFill="1" applyBorder="1">
      <alignment vertical="center"/>
    </xf>
    <xf numFmtId="176" fontId="12" fillId="3" borderId="0" xfId="2" applyNumberFormat="1" applyFont="1" applyFill="1" applyBorder="1">
      <alignment vertical="center"/>
    </xf>
    <xf numFmtId="0" fontId="13" fillId="0" borderId="0" xfId="2" applyFont="1" applyBorder="1" applyAlignment="1">
      <alignment horizontal="left" vertical="center" wrapText="1"/>
    </xf>
    <xf numFmtId="0" fontId="19" fillId="0" borderId="0" xfId="2" applyFont="1" applyBorder="1" applyAlignment="1">
      <alignment vertical="center" wrapText="1"/>
    </xf>
    <xf numFmtId="0" fontId="19" fillId="0" borderId="0" xfId="2" applyFont="1" applyBorder="1">
      <alignment vertical="center"/>
    </xf>
    <xf numFmtId="0" fontId="25" fillId="7" borderId="0" xfId="2" applyFont="1" applyFill="1" applyBorder="1" applyAlignment="1">
      <alignment vertical="center"/>
    </xf>
    <xf numFmtId="176" fontId="25" fillId="7" borderId="0" xfId="2" applyNumberFormat="1" applyFont="1" applyFill="1" applyBorder="1" applyAlignment="1">
      <alignment horizontal="right" vertical="center"/>
    </xf>
    <xf numFmtId="176" fontId="26" fillId="7" borderId="0" xfId="2" applyNumberFormat="1" applyFont="1" applyFill="1" applyBorder="1">
      <alignment vertical="center"/>
    </xf>
    <xf numFmtId="0" fontId="9" fillId="0" borderId="0" xfId="2" applyFont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4" fontId="14" fillId="9" borderId="0" xfId="2" applyNumberFormat="1" applyFont="1" applyFill="1" applyBorder="1">
      <alignment vertical="center"/>
    </xf>
    <xf numFmtId="0" fontId="31" fillId="2" borderId="0" xfId="2" applyFont="1" applyFill="1" applyBorder="1" applyAlignment="1">
      <alignment vertical="center"/>
    </xf>
    <xf numFmtId="0" fontId="3" fillId="0" borderId="0" xfId="2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4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5" borderId="0" xfId="2" applyFont="1" applyFill="1" applyBorder="1" applyAlignment="1">
      <alignment horizontal="center" vertical="center"/>
    </xf>
    <xf numFmtId="0" fontId="3" fillId="5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12" fillId="5" borderId="0" xfId="2" applyFont="1" applyFill="1" applyBorder="1" applyAlignment="1">
      <alignment horizontal="left" vertical="center"/>
    </xf>
    <xf numFmtId="0" fontId="3" fillId="3" borderId="0" xfId="2" applyFont="1" applyFill="1" applyBorder="1" applyAlignment="1">
      <alignment vertical="center" wrapText="1"/>
    </xf>
    <xf numFmtId="0" fontId="3" fillId="0" borderId="0" xfId="2" applyFont="1" applyBorder="1" applyAlignment="1">
      <alignment horizontal="left" vertical="center" wrapText="1"/>
    </xf>
    <xf numFmtId="176" fontId="0" fillId="0" borderId="0" xfId="0" applyNumberFormat="1">
      <alignment vertical="center"/>
    </xf>
    <xf numFmtId="0" fontId="32" fillId="0" borderId="0" xfId="5" applyAlignment="1">
      <alignment horizontal="center" vertical="center"/>
    </xf>
    <xf numFmtId="58" fontId="32" fillId="0" borderId="3" xfId="5" applyNumberFormat="1" applyBorder="1" applyAlignment="1">
      <alignment horizontal="center" vertical="center"/>
    </xf>
    <xf numFmtId="0" fontId="32" fillId="0" borderId="3" xfId="5" applyBorder="1" applyAlignment="1">
      <alignment horizontal="center" vertical="center"/>
    </xf>
    <xf numFmtId="0" fontId="33" fillId="0" borderId="0" xfId="5" applyFont="1" applyAlignment="1">
      <alignment horizontal="center" vertical="center"/>
    </xf>
    <xf numFmtId="0" fontId="34" fillId="10" borderId="3" xfId="6" applyFont="1" applyFill="1" applyBorder="1" applyAlignment="1">
      <alignment horizontal="center" vertical="center"/>
    </xf>
    <xf numFmtId="177" fontId="34" fillId="10" borderId="3" xfId="6" applyNumberFormat="1" applyFont="1" applyFill="1" applyBorder="1" applyAlignment="1">
      <alignment horizontal="center" vertical="center"/>
    </xf>
    <xf numFmtId="0" fontId="1" fillId="11" borderId="3" xfId="7" applyFill="1" applyBorder="1" applyAlignment="1">
      <alignment horizontal="center" vertical="center"/>
    </xf>
    <xf numFmtId="0" fontId="1" fillId="0" borderId="0" xfId="7" applyAlignment="1">
      <alignment horizontal="center" vertical="center"/>
    </xf>
    <xf numFmtId="0" fontId="1" fillId="0" borderId="3" xfId="7" applyBorder="1" applyAlignment="1">
      <alignment horizontal="center" vertical="center"/>
    </xf>
    <xf numFmtId="58" fontId="1" fillId="0" borderId="3" xfId="7" applyNumberFormat="1" applyBorder="1" applyAlignment="1">
      <alignment horizontal="center" vertical="center"/>
    </xf>
    <xf numFmtId="0" fontId="32" fillId="0" borderId="0" xfId="5">
      <alignment vertical="center"/>
    </xf>
    <xf numFmtId="0" fontId="27" fillId="0" borderId="3" xfId="5" applyFont="1" applyBorder="1" applyAlignment="1">
      <alignment horizontal="center" vertical="center"/>
    </xf>
    <xf numFmtId="0" fontId="36" fillId="0" borderId="3" xfId="5" applyFont="1" applyBorder="1" applyAlignment="1">
      <alignment horizontal="center" vertical="center"/>
    </xf>
    <xf numFmtId="177" fontId="32" fillId="0" borderId="3" xfId="5" applyNumberFormat="1" applyBorder="1" applyAlignment="1">
      <alignment horizontal="center" vertical="center"/>
    </xf>
    <xf numFmtId="0" fontId="32" fillId="3" borderId="3" xfId="5" applyFill="1" applyBorder="1" applyAlignment="1">
      <alignment horizontal="center" vertical="center"/>
    </xf>
    <xf numFmtId="0" fontId="36" fillId="3" borderId="3" xfId="5" applyFont="1" applyFill="1" applyBorder="1" applyAlignment="1">
      <alignment horizontal="center" vertical="center"/>
    </xf>
    <xf numFmtId="177" fontId="32" fillId="3" borderId="3" xfId="5" applyNumberFormat="1" applyFill="1" applyBorder="1" applyAlignment="1">
      <alignment horizontal="center" vertical="center"/>
    </xf>
    <xf numFmtId="0" fontId="37" fillId="0" borderId="0" xfId="5" applyFont="1" applyAlignment="1">
      <alignment horizontal="center" vertical="center"/>
    </xf>
    <xf numFmtId="0" fontId="20" fillId="10" borderId="3" xfId="5" applyFont="1" applyFill="1" applyBorder="1" applyAlignment="1">
      <alignment horizontal="center" vertical="center"/>
    </xf>
    <xf numFmtId="177" fontId="20" fillId="10" borderId="3" xfId="5" applyNumberFormat="1" applyFont="1" applyFill="1" applyBorder="1" applyAlignment="1">
      <alignment horizontal="center" vertical="center"/>
    </xf>
    <xf numFmtId="0" fontId="3" fillId="5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2" fillId="0" borderId="0" xfId="0" applyFont="1" applyFill="1">
      <alignment vertical="center"/>
    </xf>
    <xf numFmtId="0" fontId="12" fillId="0" borderId="0" xfId="2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5" borderId="0" xfId="2" applyFont="1" applyFill="1" applyBorder="1" applyAlignment="1">
      <alignment horizontal="center" vertical="center"/>
    </xf>
    <xf numFmtId="0" fontId="31" fillId="2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14" fillId="6" borderId="0" xfId="2" applyFont="1" applyFill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20" fillId="0" borderId="0" xfId="2" applyFont="1" applyBorder="1" applyAlignment="1">
      <alignment horizontal="left" vertical="center"/>
    </xf>
    <xf numFmtId="4" fontId="12" fillId="0" borderId="0" xfId="2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29" fillId="8" borderId="0" xfId="2" applyFont="1" applyFill="1" applyBorder="1" applyAlignment="1">
      <alignment horizontal="center" vertical="center"/>
    </xf>
    <xf numFmtId="0" fontId="9" fillId="8" borderId="0" xfId="2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24" fillId="5" borderId="1" xfId="2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14" fontId="9" fillId="3" borderId="2" xfId="2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6" fillId="5" borderId="0" xfId="2" applyFont="1" applyFill="1" applyBorder="1" applyAlignment="1">
      <alignment horizontal="center" vertical="center" wrapText="1"/>
    </xf>
    <xf numFmtId="0" fontId="32" fillId="0" borderId="4" xfId="5" applyBorder="1" applyAlignment="1">
      <alignment horizontal="center" vertical="center"/>
    </xf>
    <xf numFmtId="0" fontId="32" fillId="0" borderId="5" xfId="5" applyBorder="1" applyAlignment="1">
      <alignment horizontal="center" vertical="center"/>
    </xf>
    <xf numFmtId="0" fontId="32" fillId="0" borderId="6" xfId="5" applyBorder="1" applyAlignment="1">
      <alignment horizontal="center" vertical="center"/>
    </xf>
    <xf numFmtId="0" fontId="1" fillId="0" borderId="4" xfId="7" applyBorder="1" applyAlignment="1">
      <alignment horizontal="center" vertical="center"/>
    </xf>
    <xf numFmtId="0" fontId="1" fillId="0" borderId="5" xfId="7" applyBorder="1" applyAlignment="1">
      <alignment horizontal="center" vertical="center"/>
    </xf>
    <xf numFmtId="0" fontId="1" fillId="0" borderId="6" xfId="7" applyBorder="1" applyAlignment="1">
      <alignment horizontal="center" vertical="center"/>
    </xf>
    <xf numFmtId="0" fontId="35" fillId="0" borderId="4" xfId="5" applyFont="1" applyBorder="1" applyAlignment="1">
      <alignment horizontal="center" vertical="center"/>
    </xf>
    <xf numFmtId="0" fontId="35" fillId="0" borderId="5" xfId="5" applyFont="1" applyBorder="1" applyAlignment="1">
      <alignment horizontal="center" vertical="center"/>
    </xf>
    <xf numFmtId="0" fontId="35" fillId="0" borderId="6" xfId="5" applyFont="1" applyBorder="1" applyAlignment="1">
      <alignment horizontal="center" vertical="center"/>
    </xf>
  </cellXfs>
  <cellStyles count="9">
    <cellStyle name="常规" xfId="0" builtinId="0"/>
    <cellStyle name="常规 2" xfId="1" xr:uid="{00000000-0005-0000-0000-000001000000}"/>
    <cellStyle name="常规 2 2" xfId="7" xr:uid="{DAF1F7C2-6C6F-42D9-91C6-1FDC80FBA68D}"/>
    <cellStyle name="常规 3" xfId="3" xr:uid="{00000000-0005-0000-0000-000002000000}"/>
    <cellStyle name="常规 4" xfId="5" xr:uid="{4D2C71A4-C331-44A4-AFB9-E930721FDC3F}"/>
    <cellStyle name="常规 4 2" xfId="6" xr:uid="{E5B156BD-33D9-4E6C-9E11-BF3B7BE3A916}"/>
    <cellStyle name="常规 5" xfId="8" xr:uid="{F13B34BD-F8E9-478C-B860-D84451B7B455}"/>
    <cellStyle name="常规_Sheet1 3" xfId="2" xr:uid="{00000000-0005-0000-0000-000003000000}"/>
    <cellStyle name="千位分隔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4"/>
  <sheetViews>
    <sheetView zoomScale="90" zoomScaleNormal="90" workbookViewId="0">
      <selection activeCell="J21" sqref="J21"/>
    </sheetView>
  </sheetViews>
  <sheetFormatPr defaultRowHeight="20.25" customHeight="1" x14ac:dyDescent="0.25"/>
  <cols>
    <col min="1" max="1" width="8.33203125" customWidth="1"/>
    <col min="2" max="2" width="29.6640625" customWidth="1"/>
    <col min="3" max="3" width="29.44140625" customWidth="1"/>
    <col min="4" max="4" width="9.44140625" customWidth="1"/>
    <col min="5" max="5" width="13.33203125" customWidth="1"/>
    <col min="7" max="7" width="13.33203125" customWidth="1"/>
    <col min="8" max="8" width="15.33203125" customWidth="1"/>
    <col min="9" max="9" width="26.77734375" bestFit="1" customWidth="1"/>
    <col min="10" max="10" width="20.33203125" bestFit="1" customWidth="1"/>
    <col min="11" max="11" width="19.21875" bestFit="1" customWidth="1"/>
  </cols>
  <sheetData>
    <row r="1" spans="1:9" ht="42" customHeight="1" x14ac:dyDescent="0.25">
      <c r="A1" s="104" t="s">
        <v>163</v>
      </c>
      <c r="B1" s="105"/>
      <c r="C1" s="105"/>
      <c r="D1" s="105"/>
      <c r="E1" s="105"/>
      <c r="F1" s="105"/>
      <c r="G1" s="105"/>
      <c r="H1" s="105"/>
      <c r="I1" s="105"/>
    </row>
    <row r="2" spans="1:9" ht="20.25" customHeight="1" thickBot="1" x14ac:dyDescent="0.3">
      <c r="A2" s="1" t="s">
        <v>0</v>
      </c>
      <c r="B2" s="3" t="s">
        <v>152</v>
      </c>
      <c r="C2" s="7" t="s">
        <v>80</v>
      </c>
      <c r="D2" s="109" t="s">
        <v>154</v>
      </c>
      <c r="E2" s="109"/>
      <c r="F2" s="1" t="s">
        <v>64</v>
      </c>
      <c r="G2" s="2" t="s">
        <v>105</v>
      </c>
      <c r="H2" s="111" t="s">
        <v>158</v>
      </c>
      <c r="I2" s="111"/>
    </row>
    <row r="3" spans="1:9" ht="20.25" customHeight="1" thickBot="1" x14ac:dyDescent="0.3">
      <c r="A3" s="2" t="s">
        <v>63</v>
      </c>
      <c r="B3" s="4" t="s">
        <v>114</v>
      </c>
      <c r="C3" s="2" t="s">
        <v>129</v>
      </c>
      <c r="D3" s="110">
        <v>9</v>
      </c>
      <c r="E3" s="110"/>
      <c r="F3" s="1" t="s">
        <v>130</v>
      </c>
      <c r="G3" s="2" t="s">
        <v>106</v>
      </c>
      <c r="H3" s="112" t="s">
        <v>159</v>
      </c>
      <c r="I3" s="112"/>
    </row>
    <row r="4" spans="1:9" ht="20.25" customHeight="1" thickBot="1" x14ac:dyDescent="0.3">
      <c r="A4" s="2" t="s">
        <v>55</v>
      </c>
      <c r="B4" s="5" t="s">
        <v>155</v>
      </c>
      <c r="C4" s="48" t="s">
        <v>131</v>
      </c>
      <c r="D4" s="110">
        <v>0</v>
      </c>
      <c r="E4" s="110"/>
      <c r="F4" s="1" t="s">
        <v>65</v>
      </c>
      <c r="G4" s="2" t="s">
        <v>123</v>
      </c>
      <c r="H4" s="113"/>
      <c r="I4" s="112"/>
    </row>
    <row r="5" spans="1:9" ht="7.5" customHeight="1" x14ac:dyDescent="0.25">
      <c r="A5" s="102"/>
      <c r="B5" s="103"/>
      <c r="C5" s="103"/>
      <c r="D5" s="103"/>
      <c r="E5" s="103"/>
      <c r="F5" s="103"/>
      <c r="G5" s="103"/>
      <c r="H5" s="103"/>
      <c r="I5" s="103"/>
    </row>
    <row r="6" spans="1:9" ht="51" customHeight="1" x14ac:dyDescent="0.25">
      <c r="A6" s="12" t="s">
        <v>56</v>
      </c>
      <c r="B6" s="108" t="s">
        <v>62</v>
      </c>
      <c r="C6" s="108"/>
      <c r="D6" s="108"/>
      <c r="E6" s="108"/>
      <c r="F6" s="108"/>
      <c r="G6" s="108"/>
      <c r="H6" s="108"/>
      <c r="I6" s="108"/>
    </row>
    <row r="7" spans="1:9" ht="20.25" customHeight="1" x14ac:dyDescent="0.25">
      <c r="A7" s="106" t="s">
        <v>83</v>
      </c>
      <c r="B7" s="107"/>
      <c r="C7" s="107"/>
      <c r="D7" s="107"/>
      <c r="E7" s="107"/>
      <c r="F7" s="107"/>
      <c r="G7" s="106" t="s">
        <v>84</v>
      </c>
      <c r="H7" s="107"/>
      <c r="I7" s="107"/>
    </row>
    <row r="8" spans="1:9" ht="20.25" customHeight="1" x14ac:dyDescent="0.25">
      <c r="A8" s="13" t="s">
        <v>11</v>
      </c>
      <c r="B8" s="13" t="s">
        <v>2</v>
      </c>
      <c r="C8" s="13" t="s">
        <v>81</v>
      </c>
      <c r="D8" s="13" t="s">
        <v>3</v>
      </c>
      <c r="E8" s="13" t="s">
        <v>133</v>
      </c>
      <c r="F8" s="13" t="s">
        <v>12</v>
      </c>
      <c r="G8" s="13" t="s">
        <v>13</v>
      </c>
      <c r="H8" s="13" t="s">
        <v>82</v>
      </c>
      <c r="I8" s="13" t="s">
        <v>14</v>
      </c>
    </row>
    <row r="9" spans="1:9" ht="20.25" customHeight="1" x14ac:dyDescent="0.25">
      <c r="A9" s="14" t="s">
        <v>66</v>
      </c>
      <c r="B9" s="93" t="s">
        <v>115</v>
      </c>
      <c r="C9" s="93"/>
      <c r="D9" s="93"/>
      <c r="E9" s="93"/>
      <c r="F9" s="93"/>
      <c r="G9" s="93"/>
      <c r="H9" s="93"/>
      <c r="I9" s="15"/>
    </row>
    <row r="10" spans="1:9" ht="20.25" customHeight="1" x14ac:dyDescent="0.25">
      <c r="A10" s="89" t="s">
        <v>85</v>
      </c>
      <c r="B10" s="115" t="s">
        <v>157</v>
      </c>
      <c r="C10" s="16" t="s">
        <v>237</v>
      </c>
      <c r="D10" s="17">
        <v>6</v>
      </c>
      <c r="E10" s="17">
        <v>2</v>
      </c>
      <c r="F10" s="18" t="s">
        <v>15</v>
      </c>
      <c r="G10" s="19">
        <v>820</v>
      </c>
      <c r="H10" s="20">
        <f>D10*E10*G10</f>
        <v>9840</v>
      </c>
      <c r="I10" s="21"/>
    </row>
    <row r="11" spans="1:9" ht="20.25" hidden="1" customHeight="1" x14ac:dyDescent="0.25">
      <c r="A11" s="89"/>
      <c r="B11" s="115"/>
      <c r="C11" s="16" t="s">
        <v>156</v>
      </c>
      <c r="D11" s="17"/>
      <c r="E11" s="17"/>
      <c r="F11" s="18" t="s">
        <v>15</v>
      </c>
      <c r="G11" s="19">
        <v>820</v>
      </c>
      <c r="H11" s="20">
        <f>D11*E11*G11</f>
        <v>0</v>
      </c>
      <c r="I11" s="21" t="s">
        <v>17</v>
      </c>
    </row>
    <row r="12" spans="1:9" ht="20.25" hidden="1" customHeight="1" x14ac:dyDescent="0.25">
      <c r="A12" s="89"/>
      <c r="B12" s="115"/>
      <c r="C12" s="16" t="s">
        <v>49</v>
      </c>
      <c r="D12" s="17"/>
      <c r="E12" s="17"/>
      <c r="F12" s="18" t="s">
        <v>15</v>
      </c>
      <c r="G12" s="19"/>
      <c r="H12" s="20">
        <f>D12*E12*G12</f>
        <v>0</v>
      </c>
      <c r="I12" s="21" t="s">
        <v>16</v>
      </c>
    </row>
    <row r="13" spans="1:9" ht="23.25" hidden="1" customHeight="1" x14ac:dyDescent="0.25">
      <c r="A13" s="89" t="s">
        <v>86</v>
      </c>
      <c r="B13" s="22" t="s">
        <v>132</v>
      </c>
      <c r="C13" s="23"/>
      <c r="D13" s="17"/>
      <c r="E13" s="17"/>
      <c r="F13" s="18" t="s">
        <v>18</v>
      </c>
      <c r="G13" s="24"/>
      <c r="H13" s="20">
        <f t="shared" ref="H13:H18" si="0">D13*E13*G13</f>
        <v>0</v>
      </c>
      <c r="I13" s="24"/>
    </row>
    <row r="14" spans="1:9" ht="20.25" hidden="1" customHeight="1" x14ac:dyDescent="0.25">
      <c r="A14" s="89"/>
      <c r="B14" s="22" t="s">
        <v>68</v>
      </c>
      <c r="C14" s="16" t="s">
        <v>72</v>
      </c>
      <c r="D14" s="17"/>
      <c r="E14" s="17"/>
      <c r="F14" s="18" t="s">
        <v>69</v>
      </c>
      <c r="G14" s="19"/>
      <c r="H14" s="20">
        <f t="shared" si="0"/>
        <v>0</v>
      </c>
      <c r="I14" s="24"/>
    </row>
    <row r="15" spans="1:9" ht="20.25" hidden="1" customHeight="1" x14ac:dyDescent="0.25">
      <c r="A15" s="89"/>
      <c r="B15" s="22" t="s">
        <v>70</v>
      </c>
      <c r="C15" s="16" t="s">
        <v>71</v>
      </c>
      <c r="D15" s="17"/>
      <c r="E15" s="17"/>
      <c r="F15" s="18" t="s">
        <v>136</v>
      </c>
      <c r="G15" s="19"/>
      <c r="H15" s="20">
        <f t="shared" si="0"/>
        <v>0</v>
      </c>
      <c r="I15" s="24"/>
    </row>
    <row r="16" spans="1:9" ht="20.25" hidden="1" customHeight="1" x14ac:dyDescent="0.25">
      <c r="A16" s="89"/>
      <c r="B16" s="22" t="s">
        <v>73</v>
      </c>
      <c r="C16" s="16" t="s">
        <v>74</v>
      </c>
      <c r="D16" s="17"/>
      <c r="E16" s="17"/>
      <c r="F16" s="18" t="s">
        <v>75</v>
      </c>
      <c r="G16" s="19"/>
      <c r="H16" s="20">
        <f t="shared" si="0"/>
        <v>0</v>
      </c>
      <c r="I16" s="24"/>
    </row>
    <row r="17" spans="1:11" ht="20.25" hidden="1" customHeight="1" x14ac:dyDescent="0.25">
      <c r="A17" s="89"/>
      <c r="B17" s="25" t="s">
        <v>107</v>
      </c>
      <c r="C17" s="16" t="s">
        <v>134</v>
      </c>
      <c r="D17" s="17"/>
      <c r="E17" s="17"/>
      <c r="F17" s="18" t="s">
        <v>109</v>
      </c>
      <c r="G17" s="19"/>
      <c r="H17" s="20">
        <f t="shared" si="0"/>
        <v>0</v>
      </c>
      <c r="I17" s="24"/>
    </row>
    <row r="18" spans="1:11" ht="20.25" hidden="1" customHeight="1" x14ac:dyDescent="0.25">
      <c r="A18" s="89"/>
      <c r="B18" s="22" t="s">
        <v>135</v>
      </c>
      <c r="C18" s="16"/>
      <c r="D18" s="17"/>
      <c r="E18" s="17"/>
      <c r="F18" s="18" t="s">
        <v>76</v>
      </c>
      <c r="G18" s="19"/>
      <c r="H18" s="20">
        <f t="shared" si="0"/>
        <v>0</v>
      </c>
      <c r="I18" s="24"/>
    </row>
    <row r="19" spans="1:11" ht="20.25" customHeight="1" x14ac:dyDescent="0.25">
      <c r="A19" s="93" t="s">
        <v>147</v>
      </c>
      <c r="B19" s="94"/>
      <c r="C19" s="94"/>
      <c r="D19" s="94"/>
      <c r="E19" s="94"/>
      <c r="F19" s="94"/>
      <c r="G19" s="94"/>
      <c r="H19" s="50">
        <f>SUM(H10:H18)</f>
        <v>9840</v>
      </c>
      <c r="I19" s="21"/>
    </row>
    <row r="20" spans="1:11" ht="20.25" customHeight="1" x14ac:dyDescent="0.25">
      <c r="A20" s="26" t="s">
        <v>11</v>
      </c>
      <c r="B20" s="26" t="s">
        <v>2</v>
      </c>
      <c r="C20" s="26" t="s">
        <v>81</v>
      </c>
      <c r="D20" s="27" t="s">
        <v>20</v>
      </c>
      <c r="E20" s="27" t="s">
        <v>42</v>
      </c>
      <c r="F20" s="26" t="s">
        <v>5</v>
      </c>
      <c r="G20" s="26" t="s">
        <v>6</v>
      </c>
      <c r="H20" s="26" t="s">
        <v>7</v>
      </c>
      <c r="I20" s="26" t="s">
        <v>8</v>
      </c>
    </row>
    <row r="21" spans="1:11" ht="20.25" customHeight="1" x14ac:dyDescent="0.25">
      <c r="A21" s="55" t="s">
        <v>67</v>
      </c>
      <c r="B21" s="93" t="s">
        <v>22</v>
      </c>
      <c r="C21" s="93"/>
      <c r="D21" s="93"/>
      <c r="E21" s="93"/>
      <c r="F21" s="93"/>
      <c r="G21" s="93"/>
      <c r="H21" s="93"/>
      <c r="I21" s="52"/>
      <c r="J21" s="54"/>
      <c r="K21" s="54"/>
    </row>
    <row r="22" spans="1:11" s="9" customFormat="1" ht="18.75" customHeight="1" x14ac:dyDescent="0.25">
      <c r="A22" s="56" t="s">
        <v>111</v>
      </c>
      <c r="B22" s="49" t="s">
        <v>126</v>
      </c>
      <c r="C22" s="28" t="s">
        <v>238</v>
      </c>
      <c r="D22" s="30">
        <v>2</v>
      </c>
      <c r="E22" s="30">
        <v>1</v>
      </c>
      <c r="F22" s="57" t="s">
        <v>137</v>
      </c>
      <c r="G22" s="19">
        <v>198</v>
      </c>
      <c r="H22" s="20">
        <f>D22*E22*G22</f>
        <v>396</v>
      </c>
      <c r="I22" s="88" t="s">
        <v>244</v>
      </c>
      <c r="K22" s="54"/>
    </row>
    <row r="23" spans="1:11" ht="18.75" customHeight="1" x14ac:dyDescent="0.25">
      <c r="A23" s="56" t="s">
        <v>110</v>
      </c>
      <c r="B23" s="25" t="s">
        <v>127</v>
      </c>
      <c r="C23" s="28" t="s">
        <v>239</v>
      </c>
      <c r="D23" s="30">
        <v>2</v>
      </c>
      <c r="E23" s="30">
        <v>1</v>
      </c>
      <c r="F23" s="57" t="s">
        <v>137</v>
      </c>
      <c r="G23" s="19">
        <v>238</v>
      </c>
      <c r="H23" s="20">
        <f>D23*E23*G23</f>
        <v>476</v>
      </c>
      <c r="I23" s="53"/>
      <c r="K23" s="54" t="s">
        <v>124</v>
      </c>
    </row>
    <row r="24" spans="1:11" ht="18.75" customHeight="1" x14ac:dyDescent="0.25">
      <c r="A24" s="29" t="s">
        <v>87</v>
      </c>
      <c r="B24" s="32" t="s">
        <v>33</v>
      </c>
      <c r="C24" s="28" t="s">
        <v>241</v>
      </c>
      <c r="D24" s="30">
        <v>2</v>
      </c>
      <c r="E24" s="30">
        <v>1</v>
      </c>
      <c r="F24" s="57" t="s">
        <v>137</v>
      </c>
      <c r="G24" s="33">
        <v>215.5</v>
      </c>
      <c r="H24" s="20">
        <f t="shared" ref="H24:H25" si="1">D24*E24*G24</f>
        <v>431</v>
      </c>
      <c r="I24" s="88" t="s">
        <v>244</v>
      </c>
      <c r="K24" s="54"/>
    </row>
    <row r="25" spans="1:11" ht="18.75" customHeight="1" x14ac:dyDescent="0.25">
      <c r="A25" s="29" t="s">
        <v>88</v>
      </c>
      <c r="B25" s="32" t="s">
        <v>34</v>
      </c>
      <c r="C25" s="28" t="s">
        <v>240</v>
      </c>
      <c r="D25" s="30">
        <v>2</v>
      </c>
      <c r="E25" s="30">
        <v>1</v>
      </c>
      <c r="F25" s="57" t="s">
        <v>137</v>
      </c>
      <c r="G25" s="33">
        <v>195</v>
      </c>
      <c r="H25" s="20">
        <f t="shared" si="1"/>
        <v>390</v>
      </c>
      <c r="I25" s="88" t="s">
        <v>244</v>
      </c>
    </row>
    <row r="26" spans="1:11" ht="20.25" customHeight="1" x14ac:dyDescent="0.25">
      <c r="A26" s="93" t="s">
        <v>146</v>
      </c>
      <c r="B26" s="94"/>
      <c r="C26" s="94"/>
      <c r="D26" s="94"/>
      <c r="E26" s="94"/>
      <c r="F26" s="94"/>
      <c r="G26" s="94"/>
      <c r="H26" s="50">
        <f>SUM(H22:H25)</f>
        <v>1693</v>
      </c>
    </row>
    <row r="27" spans="1:11" ht="20.25" customHeight="1" x14ac:dyDescent="0.25">
      <c r="A27" s="26" t="s">
        <v>1</v>
      </c>
      <c r="B27" s="26" t="s">
        <v>2</v>
      </c>
      <c r="C27" s="26" t="s">
        <v>81</v>
      </c>
      <c r="D27" s="27" t="s">
        <v>3</v>
      </c>
      <c r="E27" s="27" t="s">
        <v>4</v>
      </c>
      <c r="F27" s="26" t="s">
        <v>5</v>
      </c>
      <c r="G27" s="26" t="s">
        <v>6</v>
      </c>
      <c r="H27" s="26" t="s">
        <v>7</v>
      </c>
      <c r="I27" s="26" t="s">
        <v>8</v>
      </c>
    </row>
    <row r="28" spans="1:11" ht="20.25" customHeight="1" x14ac:dyDescent="0.25">
      <c r="A28" s="14" t="s">
        <v>39</v>
      </c>
      <c r="B28" s="93" t="s">
        <v>9</v>
      </c>
      <c r="C28" s="93"/>
      <c r="D28" s="93"/>
      <c r="E28" s="93"/>
      <c r="F28" s="93"/>
      <c r="G28" s="93"/>
      <c r="H28" s="93"/>
      <c r="I28" s="15"/>
    </row>
    <row r="29" spans="1:11" s="9" customFormat="1" ht="20.25" customHeight="1" x14ac:dyDescent="0.25">
      <c r="A29" s="89" t="s">
        <v>89</v>
      </c>
      <c r="B29" s="90" t="s">
        <v>138</v>
      </c>
      <c r="C29" s="28" t="s">
        <v>151</v>
      </c>
      <c r="D29" s="59">
        <v>5</v>
      </c>
      <c r="E29" s="59">
        <v>2</v>
      </c>
      <c r="F29" s="57" t="s">
        <v>10</v>
      </c>
      <c r="G29" s="33">
        <v>260</v>
      </c>
      <c r="H29" s="20">
        <f>D29*E29*G29</f>
        <v>2600</v>
      </c>
      <c r="I29" s="63"/>
      <c r="J29" s="11"/>
      <c r="K29" s="8" t="s">
        <v>124</v>
      </c>
    </row>
    <row r="30" spans="1:11" s="9" customFormat="1" ht="20.25" customHeight="1" x14ac:dyDescent="0.25">
      <c r="A30" s="89"/>
      <c r="B30" s="90"/>
      <c r="C30" s="28" t="s">
        <v>151</v>
      </c>
      <c r="D30" s="86">
        <v>1</v>
      </c>
      <c r="E30" s="86">
        <v>2</v>
      </c>
      <c r="F30" s="87" t="s">
        <v>10</v>
      </c>
      <c r="G30" s="33">
        <v>650</v>
      </c>
      <c r="H30" s="20">
        <f>D30*E30*G30</f>
        <v>1300</v>
      </c>
      <c r="I30" s="63"/>
      <c r="J30" s="11"/>
      <c r="K30" s="8"/>
    </row>
    <row r="31" spans="1:11" ht="14.4" x14ac:dyDescent="0.25">
      <c r="A31" s="89"/>
      <c r="B31" s="90"/>
      <c r="C31" s="28" t="s">
        <v>160</v>
      </c>
      <c r="D31" s="59">
        <v>5</v>
      </c>
      <c r="E31" s="59">
        <v>2</v>
      </c>
      <c r="F31" s="57" t="s">
        <v>10</v>
      </c>
      <c r="G31" s="33">
        <v>240</v>
      </c>
      <c r="H31" s="20">
        <f>D31*E31*G31</f>
        <v>2400</v>
      </c>
      <c r="I31" s="63" t="s">
        <v>245</v>
      </c>
      <c r="J31" s="10"/>
    </row>
    <row r="32" spans="1:11" ht="14.4" x14ac:dyDescent="0.25">
      <c r="A32" s="89"/>
      <c r="B32" s="90"/>
      <c r="C32" s="28" t="s">
        <v>161</v>
      </c>
      <c r="D32" s="59">
        <v>1</v>
      </c>
      <c r="E32" s="59">
        <v>1</v>
      </c>
      <c r="F32" s="57" t="s">
        <v>10</v>
      </c>
      <c r="G32" s="33">
        <v>550</v>
      </c>
      <c r="H32" s="20">
        <f>D32*E32*G32</f>
        <v>550</v>
      </c>
      <c r="I32" s="63"/>
      <c r="J32" s="10"/>
    </row>
    <row r="33" spans="1:10" ht="14.4" x14ac:dyDescent="0.25">
      <c r="A33" s="89"/>
      <c r="B33" s="90"/>
      <c r="C33" s="28" t="s">
        <v>246</v>
      </c>
      <c r="D33" s="86">
        <v>1</v>
      </c>
      <c r="E33" s="86">
        <v>1</v>
      </c>
      <c r="F33" s="87" t="s">
        <v>247</v>
      </c>
      <c r="G33" s="33">
        <v>960.23</v>
      </c>
      <c r="H33" s="20">
        <f>D33*E33*G33</f>
        <v>960.23</v>
      </c>
      <c r="I33" s="63" t="s">
        <v>248</v>
      </c>
      <c r="J33" s="10"/>
    </row>
    <row r="34" spans="1:10" ht="20.25" customHeight="1" x14ac:dyDescent="0.25">
      <c r="A34" s="93" t="s">
        <v>148</v>
      </c>
      <c r="B34" s="94"/>
      <c r="C34" s="94"/>
      <c r="D34" s="94"/>
      <c r="E34" s="94"/>
      <c r="F34" s="94"/>
      <c r="G34" s="94"/>
      <c r="H34" s="50">
        <f>SUM(H29:H33)</f>
        <v>7810.23</v>
      </c>
      <c r="I34" s="15"/>
    </row>
    <row r="35" spans="1:10" ht="20.25" hidden="1" customHeight="1" x14ac:dyDescent="0.25">
      <c r="A35" s="26" t="s">
        <v>11</v>
      </c>
      <c r="B35" s="26" t="s">
        <v>2</v>
      </c>
      <c r="C35" s="26" t="s">
        <v>81</v>
      </c>
      <c r="D35" s="92" t="s">
        <v>3</v>
      </c>
      <c r="E35" s="92"/>
      <c r="F35" s="26" t="s">
        <v>5</v>
      </c>
      <c r="G35" s="26" t="s">
        <v>6</v>
      </c>
      <c r="H35" s="26" t="s">
        <v>7</v>
      </c>
      <c r="I35" s="26" t="s">
        <v>8</v>
      </c>
    </row>
    <row r="36" spans="1:10" ht="20.25" hidden="1" customHeight="1" x14ac:dyDescent="0.25">
      <c r="A36" s="14" t="s">
        <v>40</v>
      </c>
      <c r="B36" s="93" t="s">
        <v>24</v>
      </c>
      <c r="C36" s="93"/>
      <c r="D36" s="93"/>
      <c r="E36" s="93"/>
      <c r="F36" s="93"/>
      <c r="G36" s="93"/>
      <c r="H36" s="93"/>
      <c r="I36" s="15"/>
    </row>
    <row r="37" spans="1:10" ht="20.25" hidden="1" customHeight="1" x14ac:dyDescent="0.25">
      <c r="A37" s="29" t="s">
        <v>90</v>
      </c>
      <c r="B37" s="28" t="s">
        <v>25</v>
      </c>
      <c r="C37" s="28" t="s">
        <v>139</v>
      </c>
      <c r="D37" s="91"/>
      <c r="E37" s="91"/>
      <c r="F37" s="31" t="s">
        <v>21</v>
      </c>
      <c r="G37" s="35"/>
      <c r="H37" s="20">
        <f>D37*G37</f>
        <v>0</v>
      </c>
      <c r="I37" s="114" t="s">
        <v>140</v>
      </c>
    </row>
    <row r="38" spans="1:10" ht="20.25" hidden="1" customHeight="1" x14ac:dyDescent="0.25">
      <c r="A38" s="29" t="s">
        <v>91</v>
      </c>
      <c r="B38" s="28" t="s">
        <v>43</v>
      </c>
      <c r="C38" s="58"/>
      <c r="D38" s="91"/>
      <c r="E38" s="91"/>
      <c r="F38" s="31" t="s">
        <v>35</v>
      </c>
      <c r="G38" s="33">
        <v>800</v>
      </c>
      <c r="H38" s="20">
        <f>D38*G38</f>
        <v>0</v>
      </c>
      <c r="I38" s="114"/>
    </row>
    <row r="39" spans="1:10" ht="20.25" hidden="1" customHeight="1" x14ac:dyDescent="0.25">
      <c r="A39" s="29" t="s">
        <v>92</v>
      </c>
      <c r="B39" s="28" t="s">
        <v>36</v>
      </c>
      <c r="C39" s="28"/>
      <c r="D39" s="91"/>
      <c r="E39" s="91"/>
      <c r="F39" s="31" t="s">
        <v>41</v>
      </c>
      <c r="G39" s="33">
        <v>50</v>
      </c>
      <c r="H39" s="20">
        <f>D39*G39</f>
        <v>0</v>
      </c>
      <c r="I39" s="114"/>
    </row>
    <row r="40" spans="1:10" ht="20.25" hidden="1" customHeight="1" x14ac:dyDescent="0.25">
      <c r="A40" s="29" t="s">
        <v>93</v>
      </c>
      <c r="B40" s="28" t="s">
        <v>37</v>
      </c>
      <c r="C40" s="28"/>
      <c r="D40" s="91"/>
      <c r="E40" s="91"/>
      <c r="F40" s="31" t="s">
        <v>42</v>
      </c>
      <c r="G40" s="35"/>
      <c r="H40" s="20">
        <f t="shared" ref="H40:H46" si="2">D40*G40</f>
        <v>0</v>
      </c>
      <c r="I40" s="114"/>
    </row>
    <row r="41" spans="1:10" ht="20.25" hidden="1" customHeight="1" x14ac:dyDescent="0.25">
      <c r="A41" s="29" t="s">
        <v>94</v>
      </c>
      <c r="B41" s="28" t="s">
        <v>51</v>
      </c>
      <c r="C41" s="28" t="s">
        <v>153</v>
      </c>
      <c r="D41" s="91"/>
      <c r="E41" s="91"/>
      <c r="F41" s="31" t="s">
        <v>54</v>
      </c>
      <c r="G41" s="35"/>
      <c r="H41" s="20">
        <f t="shared" si="2"/>
        <v>0</v>
      </c>
      <c r="I41" s="114"/>
    </row>
    <row r="42" spans="1:10" ht="20.25" hidden="1" customHeight="1" x14ac:dyDescent="0.25">
      <c r="A42" s="29" t="s">
        <v>95</v>
      </c>
      <c r="B42" s="28" t="s">
        <v>50</v>
      </c>
      <c r="C42" s="28"/>
      <c r="D42" s="91"/>
      <c r="E42" s="91"/>
      <c r="F42" s="31" t="s">
        <v>41</v>
      </c>
      <c r="G42" s="35"/>
      <c r="H42" s="20">
        <f t="shared" si="2"/>
        <v>0</v>
      </c>
      <c r="I42" s="114"/>
    </row>
    <row r="43" spans="1:10" ht="20.25" hidden="1" customHeight="1" x14ac:dyDescent="0.25">
      <c r="A43" s="29" t="s">
        <v>96</v>
      </c>
      <c r="B43" s="28" t="s">
        <v>57</v>
      </c>
      <c r="C43" s="28"/>
      <c r="D43" s="36"/>
      <c r="E43" s="36"/>
      <c r="F43" s="31" t="s">
        <v>53</v>
      </c>
      <c r="G43" s="35"/>
      <c r="H43" s="20">
        <f t="shared" si="2"/>
        <v>0</v>
      </c>
      <c r="I43" s="114"/>
    </row>
    <row r="44" spans="1:10" ht="20.25" hidden="1" customHeight="1" x14ac:dyDescent="0.25">
      <c r="A44" s="29" t="s">
        <v>97</v>
      </c>
      <c r="B44" s="28" t="s">
        <v>58</v>
      </c>
      <c r="C44" s="28"/>
      <c r="D44" s="91"/>
      <c r="E44" s="91"/>
      <c r="F44" s="31" t="s">
        <v>53</v>
      </c>
      <c r="G44" s="35"/>
      <c r="H44" s="20">
        <f t="shared" si="2"/>
        <v>0</v>
      </c>
      <c r="I44" s="114"/>
    </row>
    <row r="45" spans="1:10" ht="20.25" hidden="1" customHeight="1" x14ac:dyDescent="0.25">
      <c r="A45" s="29" t="s">
        <v>98</v>
      </c>
      <c r="B45" s="28" t="s">
        <v>52</v>
      </c>
      <c r="C45" s="28"/>
      <c r="D45" s="91"/>
      <c r="E45" s="91"/>
      <c r="F45" s="31" t="s">
        <v>41</v>
      </c>
      <c r="G45" s="35"/>
      <c r="H45" s="20">
        <f t="shared" si="2"/>
        <v>0</v>
      </c>
      <c r="I45" s="114"/>
    </row>
    <row r="46" spans="1:10" ht="20.25" hidden="1" customHeight="1" x14ac:dyDescent="0.25">
      <c r="A46" s="29" t="s">
        <v>99</v>
      </c>
      <c r="B46" s="28" t="s">
        <v>108</v>
      </c>
      <c r="C46" s="28" t="s">
        <v>125</v>
      </c>
      <c r="D46" s="91"/>
      <c r="E46" s="91"/>
      <c r="F46" s="31"/>
      <c r="G46" s="35"/>
      <c r="H46" s="20">
        <f t="shared" si="2"/>
        <v>0</v>
      </c>
      <c r="I46" s="114"/>
    </row>
    <row r="47" spans="1:10" ht="20.25" hidden="1" customHeight="1" x14ac:dyDescent="0.25">
      <c r="A47" s="93" t="s">
        <v>149</v>
      </c>
      <c r="B47" s="94"/>
      <c r="C47" s="94"/>
      <c r="D47" s="94"/>
      <c r="E47" s="94"/>
      <c r="F47" s="94"/>
      <c r="G47" s="94"/>
      <c r="H47" s="50">
        <f>SUM(H37:H46)</f>
        <v>0</v>
      </c>
      <c r="I47" s="15"/>
    </row>
    <row r="48" spans="1:10" ht="20.25" hidden="1" customHeight="1" x14ac:dyDescent="0.25">
      <c r="A48" s="26" t="s">
        <v>11</v>
      </c>
      <c r="B48" s="26" t="s">
        <v>2</v>
      </c>
      <c r="C48" s="26" t="s">
        <v>81</v>
      </c>
      <c r="D48" s="27" t="s">
        <v>47</v>
      </c>
      <c r="E48" s="27" t="s">
        <v>142</v>
      </c>
      <c r="F48" s="26" t="s">
        <v>5</v>
      </c>
      <c r="G48" s="26" t="s">
        <v>6</v>
      </c>
      <c r="H48" s="26" t="s">
        <v>7</v>
      </c>
      <c r="I48" s="26" t="s">
        <v>8</v>
      </c>
    </row>
    <row r="49" spans="1:9" ht="20.25" hidden="1" customHeight="1" x14ac:dyDescent="0.25">
      <c r="A49" s="14" t="s">
        <v>23</v>
      </c>
      <c r="B49" s="94" t="s">
        <v>44</v>
      </c>
      <c r="C49" s="94"/>
      <c r="D49" s="94"/>
      <c r="E49" s="94"/>
      <c r="F49" s="94"/>
      <c r="G49" s="94"/>
      <c r="H49" s="94"/>
      <c r="I49" s="94"/>
    </row>
    <row r="50" spans="1:9" ht="20.25" hidden="1" customHeight="1" x14ac:dyDescent="0.25">
      <c r="A50" s="29" t="s">
        <v>100</v>
      </c>
      <c r="B50" s="37" t="s">
        <v>45</v>
      </c>
      <c r="C50" s="28" t="s">
        <v>150</v>
      </c>
      <c r="D50" s="62"/>
      <c r="E50" s="62"/>
      <c r="F50" s="60" t="s">
        <v>137</v>
      </c>
      <c r="G50" s="33"/>
      <c r="H50" s="20">
        <f>D50*E50*G50</f>
        <v>0</v>
      </c>
      <c r="I50" s="15"/>
    </row>
    <row r="51" spans="1:9" ht="20.25" hidden="1" customHeight="1" x14ac:dyDescent="0.25">
      <c r="A51" s="29" t="s">
        <v>101</v>
      </c>
      <c r="B51" s="37" t="s">
        <v>46</v>
      </c>
      <c r="C51" s="38"/>
      <c r="D51" s="62"/>
      <c r="E51" s="62"/>
      <c r="F51" s="60" t="s">
        <v>19</v>
      </c>
      <c r="G51" s="33"/>
      <c r="H51" s="20">
        <f>D51*E51*G51</f>
        <v>0</v>
      </c>
      <c r="I51" s="15"/>
    </row>
    <row r="52" spans="1:9" ht="20.25" hidden="1" customHeight="1" x14ac:dyDescent="0.25">
      <c r="A52" s="94" t="s">
        <v>77</v>
      </c>
      <c r="B52" s="94"/>
      <c r="C52" s="94"/>
      <c r="D52" s="94"/>
      <c r="E52" s="94"/>
      <c r="F52" s="94"/>
      <c r="G52" s="94"/>
      <c r="H52" s="50">
        <f>SUM(H50:H51)</f>
        <v>0</v>
      </c>
      <c r="I52" s="15"/>
    </row>
    <row r="53" spans="1:9" ht="20.25" customHeight="1" x14ac:dyDescent="0.25">
      <c r="A53" s="6" t="s">
        <v>78</v>
      </c>
      <c r="B53" s="6"/>
      <c r="C53" s="6"/>
      <c r="D53" s="6"/>
      <c r="E53" s="6"/>
      <c r="F53" s="6"/>
      <c r="G53" s="6"/>
      <c r="H53" s="39">
        <f>SUM(H19,H26,H34,H47,H52)</f>
        <v>19343.23</v>
      </c>
      <c r="I53" s="40"/>
    </row>
    <row r="54" spans="1:9" ht="20.25" customHeight="1" x14ac:dyDescent="0.25">
      <c r="A54" s="26" t="s">
        <v>11</v>
      </c>
      <c r="B54" s="26" t="s">
        <v>2</v>
      </c>
      <c r="C54" s="26" t="s">
        <v>81</v>
      </c>
      <c r="D54" s="92" t="s">
        <v>128</v>
      </c>
      <c r="E54" s="92"/>
      <c r="F54" s="26" t="s">
        <v>5</v>
      </c>
      <c r="G54" s="26" t="s">
        <v>6</v>
      </c>
      <c r="H54" s="26" t="s">
        <v>7</v>
      </c>
      <c r="I54" s="26" t="s">
        <v>8</v>
      </c>
    </row>
    <row r="55" spans="1:9" ht="20.25" customHeight="1" x14ac:dyDescent="0.25">
      <c r="A55" s="14" t="s">
        <v>26</v>
      </c>
      <c r="B55" s="93" t="s">
        <v>59</v>
      </c>
      <c r="C55" s="93"/>
      <c r="D55" s="93"/>
      <c r="E55" s="93"/>
      <c r="F55" s="93"/>
      <c r="G55" s="93"/>
      <c r="H55" s="93"/>
      <c r="I55" s="93"/>
    </row>
    <row r="56" spans="1:9" ht="20.25" customHeight="1" x14ac:dyDescent="0.25">
      <c r="A56" s="29" t="s">
        <v>102</v>
      </c>
      <c r="B56" s="15" t="s">
        <v>27</v>
      </c>
      <c r="C56" s="52"/>
      <c r="D56" s="99">
        <f>H53</f>
        <v>19343.23</v>
      </c>
      <c r="E56" s="100"/>
      <c r="F56" s="57" t="s">
        <v>162</v>
      </c>
      <c r="G56" s="41">
        <v>0.1</v>
      </c>
      <c r="H56" s="20">
        <f>D56*G56</f>
        <v>1934.3230000000001</v>
      </c>
      <c r="I56" s="15"/>
    </row>
    <row r="57" spans="1:9" ht="20.25" customHeight="1" x14ac:dyDescent="0.25">
      <c r="A57" s="95" t="s">
        <v>144</v>
      </c>
      <c r="B57" s="96"/>
      <c r="C57" s="96"/>
      <c r="D57" s="96"/>
      <c r="E57" s="96"/>
      <c r="F57" s="96"/>
      <c r="G57" s="96"/>
      <c r="H57" s="39">
        <f>SUM(H56:H56)</f>
        <v>1934.3230000000001</v>
      </c>
      <c r="I57" s="40"/>
    </row>
    <row r="58" spans="1:9" ht="20.25" customHeight="1" x14ac:dyDescent="0.25">
      <c r="A58" s="26" t="s">
        <v>11</v>
      </c>
      <c r="B58" s="26" t="s">
        <v>2</v>
      </c>
      <c r="C58" s="26" t="s">
        <v>81</v>
      </c>
      <c r="D58" s="27" t="s">
        <v>20</v>
      </c>
      <c r="E58" s="27" t="s">
        <v>28</v>
      </c>
      <c r="F58" s="26" t="s">
        <v>5</v>
      </c>
      <c r="G58" s="26" t="s">
        <v>6</v>
      </c>
      <c r="H58" s="26" t="s">
        <v>7</v>
      </c>
      <c r="I58" s="26" t="s">
        <v>8</v>
      </c>
    </row>
    <row r="59" spans="1:9" ht="20.25" customHeight="1" x14ac:dyDescent="0.25">
      <c r="A59" s="14" t="s">
        <v>29</v>
      </c>
      <c r="B59" s="93" t="s">
        <v>30</v>
      </c>
      <c r="C59" s="93"/>
      <c r="D59" s="93"/>
      <c r="E59" s="93"/>
      <c r="F59" s="93"/>
      <c r="G59" s="93"/>
      <c r="H59" s="93"/>
      <c r="I59" s="93"/>
    </row>
    <row r="60" spans="1:9" ht="18" customHeight="1" x14ac:dyDescent="0.25">
      <c r="A60" s="29" t="s">
        <v>103</v>
      </c>
      <c r="B60" s="101" t="s">
        <v>31</v>
      </c>
      <c r="C60" s="15" t="s">
        <v>118</v>
      </c>
      <c r="D60" s="34">
        <v>1</v>
      </c>
      <c r="E60" s="34">
        <v>1</v>
      </c>
      <c r="F60" s="31" t="s">
        <v>119</v>
      </c>
      <c r="G60" s="41">
        <v>1290</v>
      </c>
      <c r="H60" s="20">
        <f>D60*E60*G60</f>
        <v>1290</v>
      </c>
      <c r="I60" s="42"/>
    </row>
    <row r="61" spans="1:9" ht="18" customHeight="1" x14ac:dyDescent="0.25">
      <c r="A61" s="29" t="s">
        <v>116</v>
      </c>
      <c r="B61" s="101"/>
      <c r="C61" s="15" t="s">
        <v>120</v>
      </c>
      <c r="D61" s="34">
        <v>1</v>
      </c>
      <c r="E61" s="34">
        <v>1</v>
      </c>
      <c r="F61" s="31" t="s">
        <v>121</v>
      </c>
      <c r="G61" s="41">
        <v>820</v>
      </c>
      <c r="H61" s="20">
        <f>D61*E61*G61</f>
        <v>820</v>
      </c>
      <c r="I61" s="43"/>
    </row>
    <row r="62" spans="1:9" ht="18" customHeight="1" x14ac:dyDescent="0.25">
      <c r="A62" s="29" t="s">
        <v>117</v>
      </c>
      <c r="B62" s="101"/>
      <c r="C62" s="15" t="s">
        <v>122</v>
      </c>
      <c r="D62" s="34">
        <v>1</v>
      </c>
      <c r="E62" s="34">
        <v>1</v>
      </c>
      <c r="F62" s="31" t="s">
        <v>19</v>
      </c>
      <c r="G62" s="41">
        <v>500</v>
      </c>
      <c r="H62" s="20">
        <f>D62*E62*G62</f>
        <v>500</v>
      </c>
      <c r="I62" s="44"/>
    </row>
    <row r="63" spans="1:9" ht="20.25" customHeight="1" x14ac:dyDescent="0.25">
      <c r="A63" s="95" t="s">
        <v>143</v>
      </c>
      <c r="B63" s="96"/>
      <c r="C63" s="96"/>
      <c r="D63" s="96"/>
      <c r="E63" s="96"/>
      <c r="F63" s="96"/>
      <c r="G63" s="96"/>
      <c r="H63" s="39">
        <f>SUM(H60:H62)</f>
        <v>2610</v>
      </c>
      <c r="I63" s="40"/>
    </row>
    <row r="64" spans="1:9" ht="20.25" customHeight="1" x14ac:dyDescent="0.25">
      <c r="A64" s="26" t="s">
        <v>11</v>
      </c>
      <c r="B64" s="26" t="s">
        <v>2</v>
      </c>
      <c r="C64" s="26" t="s">
        <v>81</v>
      </c>
      <c r="D64" s="51" t="s">
        <v>20</v>
      </c>
      <c r="E64" s="51" t="s">
        <v>141</v>
      </c>
      <c r="F64" s="26" t="s">
        <v>5</v>
      </c>
      <c r="G64" s="26" t="s">
        <v>6</v>
      </c>
      <c r="H64" s="26" t="s">
        <v>7</v>
      </c>
      <c r="I64" s="26" t="s">
        <v>8</v>
      </c>
    </row>
    <row r="65" spans="1:9" ht="20.25" customHeight="1" x14ac:dyDescent="0.25">
      <c r="A65" s="14" t="s">
        <v>48</v>
      </c>
      <c r="B65" s="93" t="s">
        <v>38</v>
      </c>
      <c r="C65" s="93"/>
      <c r="D65" s="93"/>
      <c r="E65" s="93"/>
      <c r="F65" s="93"/>
      <c r="G65" s="93"/>
      <c r="H65" s="93"/>
      <c r="I65" s="93"/>
    </row>
    <row r="66" spans="1:9" ht="21.75" customHeight="1" x14ac:dyDescent="0.25">
      <c r="A66" s="29" t="s">
        <v>113</v>
      </c>
      <c r="B66" s="32" t="s">
        <v>112</v>
      </c>
      <c r="C66" s="61" t="s">
        <v>249</v>
      </c>
      <c r="D66" s="34">
        <v>1</v>
      </c>
      <c r="E66" s="34">
        <v>1</v>
      </c>
      <c r="F66" s="31" t="s">
        <v>247</v>
      </c>
      <c r="G66" s="41">
        <v>11599</v>
      </c>
      <c r="H66" s="20">
        <f>D66*E66*G66</f>
        <v>11599</v>
      </c>
      <c r="I66" s="64" t="s">
        <v>250</v>
      </c>
    </row>
    <row r="67" spans="1:9" ht="20.25" customHeight="1" x14ac:dyDescent="0.25">
      <c r="A67" s="95" t="s">
        <v>145</v>
      </c>
      <c r="B67" s="96"/>
      <c r="C67" s="96"/>
      <c r="D67" s="96"/>
      <c r="E67" s="96"/>
      <c r="F67" s="96"/>
      <c r="G67" s="96"/>
      <c r="H67" s="39">
        <f>SUM(H66:H66)</f>
        <v>11599</v>
      </c>
      <c r="I67" s="40"/>
    </row>
    <row r="68" spans="1:9" ht="20.25" customHeight="1" x14ac:dyDescent="0.25">
      <c r="A68" s="26" t="s">
        <v>1</v>
      </c>
      <c r="B68" s="26" t="s">
        <v>2</v>
      </c>
      <c r="C68" s="26" t="s">
        <v>81</v>
      </c>
      <c r="D68" s="92" t="s">
        <v>3</v>
      </c>
      <c r="E68" s="92"/>
      <c r="F68" s="26" t="s">
        <v>5</v>
      </c>
      <c r="G68" s="26" t="s">
        <v>6</v>
      </c>
      <c r="H68" s="26" t="s">
        <v>7</v>
      </c>
      <c r="I68" s="26" t="s">
        <v>8</v>
      </c>
    </row>
    <row r="69" spans="1:9" ht="20.25" customHeight="1" x14ac:dyDescent="0.25">
      <c r="A69" s="14" t="s">
        <v>61</v>
      </c>
      <c r="B69" s="93" t="s">
        <v>60</v>
      </c>
      <c r="C69" s="93"/>
      <c r="D69" s="93"/>
      <c r="E69" s="93"/>
      <c r="F69" s="93"/>
      <c r="G69" s="93"/>
      <c r="H69" s="93"/>
      <c r="I69" s="93"/>
    </row>
    <row r="70" spans="1:9" ht="20.25" customHeight="1" x14ac:dyDescent="0.25">
      <c r="A70" s="29" t="s">
        <v>104</v>
      </c>
      <c r="B70" s="15" t="s">
        <v>60</v>
      </c>
      <c r="C70" s="15"/>
      <c r="D70" s="99">
        <f>H67+H63+H57+H53</f>
        <v>35486.553</v>
      </c>
      <c r="E70" s="100"/>
      <c r="F70" s="31" t="s">
        <v>162</v>
      </c>
      <c r="G70" s="41">
        <v>0.06</v>
      </c>
      <c r="H70" s="20">
        <f>D70*G70</f>
        <v>2129.1931799999998</v>
      </c>
      <c r="I70" s="15"/>
    </row>
    <row r="71" spans="1:9" ht="20.25" customHeight="1" x14ac:dyDescent="0.25">
      <c r="A71" s="45" t="s">
        <v>79</v>
      </c>
      <c r="B71" s="45"/>
      <c r="C71" s="45"/>
      <c r="D71" s="45"/>
      <c r="E71" s="45"/>
      <c r="F71" s="45"/>
      <c r="G71" s="45"/>
      <c r="H71" s="46">
        <f>H53+H57+H63+H67+H70</f>
        <v>37615.746180000002</v>
      </c>
      <c r="I71" s="47"/>
    </row>
    <row r="72" spans="1:9" ht="20.25" customHeight="1" x14ac:dyDescent="0.25">
      <c r="A72" s="97" t="s">
        <v>32</v>
      </c>
      <c r="B72" s="98"/>
      <c r="C72" s="98"/>
      <c r="D72" s="98"/>
      <c r="E72" s="98"/>
      <c r="F72" s="98"/>
      <c r="G72" s="98"/>
      <c r="H72" s="98"/>
      <c r="I72" s="98"/>
    </row>
    <row r="74" spans="1:9" ht="20.25" customHeight="1" x14ac:dyDescent="0.25">
      <c r="H74" s="65"/>
      <c r="I74" s="65"/>
    </row>
  </sheetData>
  <mergeCells count="50">
    <mergeCell ref="I37:I46"/>
    <mergeCell ref="B9:H9"/>
    <mergeCell ref="B10:B12"/>
    <mergeCell ref="A19:G19"/>
    <mergeCell ref="A13:A18"/>
    <mergeCell ref="B28:H28"/>
    <mergeCell ref="B21:H21"/>
    <mergeCell ref="D46:E46"/>
    <mergeCell ref="A10:A12"/>
    <mergeCell ref="A26:G26"/>
    <mergeCell ref="D39:E39"/>
    <mergeCell ref="D40:E40"/>
    <mergeCell ref="D41:E41"/>
    <mergeCell ref="D42:E42"/>
    <mergeCell ref="D44:E44"/>
    <mergeCell ref="D45:E45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D4:E4"/>
    <mergeCell ref="A72:I72"/>
    <mergeCell ref="D54:E54"/>
    <mergeCell ref="B55:I55"/>
    <mergeCell ref="D56:E56"/>
    <mergeCell ref="A57:G57"/>
    <mergeCell ref="B59:I59"/>
    <mergeCell ref="A63:G63"/>
    <mergeCell ref="D68:E68"/>
    <mergeCell ref="D70:E70"/>
    <mergeCell ref="B69:I69"/>
    <mergeCell ref="B60:B62"/>
    <mergeCell ref="B49:I49"/>
    <mergeCell ref="A52:G52"/>
    <mergeCell ref="A67:G67"/>
    <mergeCell ref="B65:I65"/>
    <mergeCell ref="A47:G47"/>
    <mergeCell ref="A29:A33"/>
    <mergeCell ref="B29:B33"/>
    <mergeCell ref="D38:E38"/>
    <mergeCell ref="D35:E35"/>
    <mergeCell ref="B36:H36"/>
    <mergeCell ref="D37:E37"/>
    <mergeCell ref="A34:G34"/>
  </mergeCells>
  <phoneticPr fontId="23" type="noConversion"/>
  <dataValidations count="1">
    <dataValidation type="list" allowBlank="1" showInputMessage="1" showErrorMessage="1" sqref="B3" xr:uid="{00000000-0002-0000-0000-000000000000}">
      <formula1>"国内会议,国际会议"</formula1>
    </dataValidation>
  </dataValidations>
  <pageMargins left="0.7" right="0.7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D7794-8983-4957-BF80-0507C46285F1}">
  <dimension ref="A1:I10"/>
  <sheetViews>
    <sheetView tabSelected="1" workbookViewId="0">
      <selection activeCell="H9" sqref="H9"/>
    </sheetView>
  </sheetViews>
  <sheetFormatPr defaultColWidth="9" defaultRowHeight="14.4" x14ac:dyDescent="0.25"/>
  <cols>
    <col min="1" max="1" width="7" style="66" customWidth="1"/>
    <col min="2" max="2" width="21.21875" style="66" customWidth="1"/>
    <col min="3" max="3" width="8.88671875" style="66" customWidth="1"/>
    <col min="4" max="4" width="6.88671875" style="66" customWidth="1"/>
    <col min="5" max="5" width="12.44140625" style="66" customWidth="1"/>
    <col min="6" max="6" width="11.33203125" style="66" customWidth="1"/>
    <col min="7" max="7" width="11.6640625" style="66" bestFit="1" customWidth="1"/>
    <col min="8" max="8" width="9.109375" style="66" customWidth="1"/>
    <col min="9" max="9" width="28.88671875" style="66" customWidth="1"/>
    <col min="10" max="16384" width="9" style="66"/>
  </cols>
  <sheetData>
    <row r="1" spans="1:9" s="69" customFormat="1" ht="19.95" customHeight="1" x14ac:dyDescent="0.25">
      <c r="A1" s="70" t="s">
        <v>184</v>
      </c>
      <c r="B1" s="70" t="s">
        <v>183</v>
      </c>
      <c r="C1" s="70" t="s">
        <v>182</v>
      </c>
      <c r="D1" s="70" t="s">
        <v>181</v>
      </c>
      <c r="E1" s="71" t="s">
        <v>180</v>
      </c>
      <c r="F1" s="71" t="s">
        <v>179</v>
      </c>
      <c r="G1" s="70" t="s">
        <v>178</v>
      </c>
      <c r="H1" s="70" t="s">
        <v>177</v>
      </c>
      <c r="I1" s="70" t="s">
        <v>176</v>
      </c>
    </row>
    <row r="2" spans="1:9" ht="19.95" customHeight="1" x14ac:dyDescent="0.25">
      <c r="A2" s="68">
        <v>1</v>
      </c>
      <c r="B2" s="67" t="s">
        <v>168</v>
      </c>
      <c r="C2" s="67" t="s">
        <v>175</v>
      </c>
      <c r="D2" s="67" t="s">
        <v>173</v>
      </c>
      <c r="E2" s="67">
        <v>44176</v>
      </c>
      <c r="F2" s="67">
        <v>44178</v>
      </c>
      <c r="G2" s="67" t="s">
        <v>165</v>
      </c>
      <c r="H2" s="68">
        <v>1640</v>
      </c>
      <c r="I2" s="67"/>
    </row>
    <row r="3" spans="1:9" ht="19.95" customHeight="1" x14ac:dyDescent="0.25">
      <c r="A3" s="68">
        <v>2</v>
      </c>
      <c r="B3" s="67" t="s">
        <v>168</v>
      </c>
      <c r="C3" s="67" t="s">
        <v>174</v>
      </c>
      <c r="D3" s="67" t="s">
        <v>173</v>
      </c>
      <c r="E3" s="67">
        <v>44176</v>
      </c>
      <c r="F3" s="67">
        <v>44178</v>
      </c>
      <c r="G3" s="67" t="s">
        <v>165</v>
      </c>
      <c r="H3" s="68">
        <v>1640</v>
      </c>
      <c r="I3" s="67"/>
    </row>
    <row r="4" spans="1:9" ht="19.95" customHeight="1" x14ac:dyDescent="0.25">
      <c r="A4" s="68">
        <v>3</v>
      </c>
      <c r="B4" s="67" t="s">
        <v>168</v>
      </c>
      <c r="C4" s="67" t="s">
        <v>242</v>
      </c>
      <c r="D4" s="67" t="s">
        <v>166</v>
      </c>
      <c r="E4" s="67">
        <v>44176</v>
      </c>
      <c r="F4" s="67">
        <v>44178</v>
      </c>
      <c r="G4" s="67" t="s">
        <v>165</v>
      </c>
      <c r="H4" s="68">
        <v>1640</v>
      </c>
      <c r="I4" s="67"/>
    </row>
    <row r="5" spans="1:9" ht="19.95" customHeight="1" x14ac:dyDescent="0.25">
      <c r="A5" s="68">
        <v>4</v>
      </c>
      <c r="B5" s="67" t="s">
        <v>168</v>
      </c>
      <c r="C5" s="67" t="s">
        <v>243</v>
      </c>
      <c r="D5" s="67" t="s">
        <v>166</v>
      </c>
      <c r="E5" s="67">
        <v>44176</v>
      </c>
      <c r="F5" s="67">
        <v>44178</v>
      </c>
      <c r="G5" s="67" t="s">
        <v>165</v>
      </c>
      <c r="H5" s="68">
        <v>1640</v>
      </c>
      <c r="I5" s="67"/>
    </row>
    <row r="6" spans="1:9" ht="19.95" customHeight="1" x14ac:dyDescent="0.25">
      <c r="A6" s="68">
        <v>5</v>
      </c>
      <c r="B6" s="67" t="s">
        <v>168</v>
      </c>
      <c r="C6" s="67" t="s">
        <v>170</v>
      </c>
      <c r="D6" s="67" t="s">
        <v>166</v>
      </c>
      <c r="E6" s="67">
        <v>44176</v>
      </c>
      <c r="F6" s="67">
        <v>44178</v>
      </c>
      <c r="G6" s="67" t="s">
        <v>165</v>
      </c>
      <c r="H6" s="68">
        <v>1640</v>
      </c>
      <c r="I6" s="67"/>
    </row>
    <row r="7" spans="1:9" ht="19.95" customHeight="1" x14ac:dyDescent="0.25">
      <c r="A7" s="68">
        <v>7</v>
      </c>
      <c r="B7" s="67" t="s">
        <v>168</v>
      </c>
      <c r="C7" s="67" t="s">
        <v>169</v>
      </c>
      <c r="D7" s="67" t="s">
        <v>166</v>
      </c>
      <c r="E7" s="67">
        <v>44176</v>
      </c>
      <c r="F7" s="67">
        <v>44178</v>
      </c>
      <c r="G7" s="67" t="s">
        <v>165</v>
      </c>
      <c r="H7" s="68">
        <v>1640</v>
      </c>
      <c r="I7" s="67"/>
    </row>
    <row r="8" spans="1:9" ht="19.95" customHeight="1" x14ac:dyDescent="0.25">
      <c r="A8" s="116" t="s">
        <v>195</v>
      </c>
      <c r="B8" s="117"/>
      <c r="C8" s="117"/>
      <c r="D8" s="117"/>
      <c r="E8" s="117"/>
      <c r="F8" s="117"/>
      <c r="G8" s="118"/>
      <c r="H8" s="68">
        <f>SUM(H2:H7)</f>
        <v>9840</v>
      </c>
      <c r="I8" s="67"/>
    </row>
    <row r="9" spans="1:9" ht="19.95" customHeight="1" x14ac:dyDescent="0.25">
      <c r="A9" s="68">
        <v>8</v>
      </c>
      <c r="B9" s="67" t="s">
        <v>168</v>
      </c>
      <c r="C9" s="67" t="s">
        <v>167</v>
      </c>
      <c r="D9" s="67" t="s">
        <v>166</v>
      </c>
      <c r="E9" s="67">
        <v>44177</v>
      </c>
      <c r="F9" s="67">
        <v>44178</v>
      </c>
      <c r="G9" s="67" t="s">
        <v>165</v>
      </c>
      <c r="H9" s="68">
        <v>820</v>
      </c>
      <c r="I9" s="67" t="s">
        <v>164</v>
      </c>
    </row>
    <row r="10" spans="1:9" ht="19.95" customHeight="1" x14ac:dyDescent="0.25">
      <c r="A10" s="116" t="s">
        <v>195</v>
      </c>
      <c r="B10" s="117"/>
      <c r="C10" s="117"/>
      <c r="D10" s="117"/>
      <c r="E10" s="117"/>
      <c r="F10" s="117"/>
      <c r="G10" s="118"/>
      <c r="H10" s="68">
        <f>SUM(H9)</f>
        <v>820</v>
      </c>
      <c r="I10" s="67"/>
    </row>
  </sheetData>
  <mergeCells count="2">
    <mergeCell ref="A8:G8"/>
    <mergeCell ref="A10:G10"/>
  </mergeCells>
  <phoneticPr fontId="23" type="noConversion"/>
  <dataValidations count="1">
    <dataValidation type="list" allowBlank="1" showInputMessage="1" showErrorMessage="1" sqref="D2:D7 D9" xr:uid="{4C9E5DF4-0A49-47AF-AE96-1743457EF875}">
      <formula1>"男,女"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5F966-C0C3-4B73-A059-9AD7E33D357F}">
  <sheetPr>
    <pageSetUpPr fitToPage="1"/>
  </sheetPr>
  <dimension ref="A1:H6"/>
  <sheetViews>
    <sheetView workbookViewId="0">
      <selection activeCell="E16" sqref="E16"/>
    </sheetView>
  </sheetViews>
  <sheetFormatPr defaultRowHeight="14.4" x14ac:dyDescent="0.25"/>
  <cols>
    <col min="1" max="1" width="8.88671875" style="73"/>
    <col min="2" max="2" width="14.44140625" style="73" customWidth="1"/>
    <col min="3" max="4" width="11.5546875" style="73" customWidth="1"/>
    <col min="5" max="6" width="46.77734375" style="73" bestFit="1" customWidth="1"/>
    <col min="7" max="7" width="8.88671875" style="73"/>
    <col min="8" max="8" width="19" style="73" customWidth="1"/>
    <col min="9" max="16384" width="8.88671875" style="73"/>
  </cols>
  <sheetData>
    <row r="1" spans="1:8" x14ac:dyDescent="0.25">
      <c r="A1" s="72" t="s">
        <v>185</v>
      </c>
      <c r="B1" s="72" t="s">
        <v>186</v>
      </c>
      <c r="C1" s="72" t="s">
        <v>187</v>
      </c>
      <c r="D1" s="72" t="s">
        <v>188</v>
      </c>
      <c r="E1" s="72" t="s">
        <v>189</v>
      </c>
      <c r="F1" s="72" t="s">
        <v>190</v>
      </c>
      <c r="G1" s="72" t="s">
        <v>191</v>
      </c>
      <c r="H1" s="72" t="s">
        <v>192</v>
      </c>
    </row>
    <row r="2" spans="1:8" x14ac:dyDescent="0.25">
      <c r="A2" s="74">
        <v>12</v>
      </c>
      <c r="B2" s="74">
        <v>18001856606</v>
      </c>
      <c r="C2" s="75">
        <v>44177</v>
      </c>
      <c r="D2" s="75" t="s">
        <v>196</v>
      </c>
      <c r="E2" s="74" t="s">
        <v>193</v>
      </c>
      <c r="F2" s="74" t="s">
        <v>197</v>
      </c>
      <c r="G2" s="74">
        <v>109.62</v>
      </c>
      <c r="H2" s="74"/>
    </row>
    <row r="3" spans="1:8" x14ac:dyDescent="0.25">
      <c r="A3" s="74">
        <v>13</v>
      </c>
      <c r="B3" s="74">
        <v>18601759160</v>
      </c>
      <c r="C3" s="75">
        <v>44177</v>
      </c>
      <c r="D3" s="75" t="s">
        <v>198</v>
      </c>
      <c r="E3" s="74" t="s">
        <v>193</v>
      </c>
      <c r="F3" s="74" t="s">
        <v>199</v>
      </c>
      <c r="G3" s="74">
        <v>268.58999999999997</v>
      </c>
      <c r="H3" s="74"/>
    </row>
    <row r="4" spans="1:8" x14ac:dyDescent="0.25">
      <c r="A4" s="74">
        <v>14</v>
      </c>
      <c r="B4" s="74">
        <v>18601759160</v>
      </c>
      <c r="C4" s="75">
        <v>44178</v>
      </c>
      <c r="D4" s="75" t="s">
        <v>198</v>
      </c>
      <c r="E4" s="74" t="s">
        <v>199</v>
      </c>
      <c r="F4" s="74" t="s">
        <v>194</v>
      </c>
      <c r="G4" s="74">
        <v>292.2</v>
      </c>
      <c r="H4" s="74"/>
    </row>
    <row r="5" spans="1:8" x14ac:dyDescent="0.25">
      <c r="A5" s="74">
        <v>15</v>
      </c>
      <c r="B5" s="74">
        <v>18601759160</v>
      </c>
      <c r="C5" s="75">
        <v>44178</v>
      </c>
      <c r="D5" s="75" t="s">
        <v>198</v>
      </c>
      <c r="E5" s="74" t="s">
        <v>194</v>
      </c>
      <c r="F5" s="74" t="s">
        <v>199</v>
      </c>
      <c r="G5" s="74">
        <v>289.82</v>
      </c>
      <c r="H5" s="74"/>
    </row>
    <row r="6" spans="1:8" x14ac:dyDescent="0.25">
      <c r="A6" s="119" t="s">
        <v>195</v>
      </c>
      <c r="B6" s="120"/>
      <c r="C6" s="120"/>
      <c r="D6" s="120"/>
      <c r="E6" s="120"/>
      <c r="F6" s="121"/>
      <c r="G6" s="74">
        <f>SUM(G2:G5)</f>
        <v>960.23</v>
      </c>
      <c r="H6" s="74"/>
    </row>
  </sheetData>
  <mergeCells count="1">
    <mergeCell ref="A6:F6"/>
  </mergeCells>
  <phoneticPr fontId="23" type="noConversion"/>
  <pageMargins left="0.7" right="0.7" top="0.75" bottom="0.75" header="0.3" footer="0.3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5558D-8FB3-4A92-868D-9ADD8196012E}">
  <sheetPr>
    <pageSetUpPr fitToPage="1"/>
  </sheetPr>
  <dimension ref="A1:I17"/>
  <sheetViews>
    <sheetView workbookViewId="0">
      <selection activeCell="F18" sqref="F18"/>
    </sheetView>
  </sheetViews>
  <sheetFormatPr defaultColWidth="9" defaultRowHeight="14.4" x14ac:dyDescent="0.25"/>
  <cols>
    <col min="1" max="1" width="5.21875" style="76" customWidth="1"/>
    <col min="2" max="2" width="7.5546875" style="76" bestFit="1" customWidth="1"/>
    <col min="3" max="3" width="11.6640625" style="76" customWidth="1"/>
    <col min="4" max="4" width="9.21875" style="76" bestFit="1" customWidth="1"/>
    <col min="5" max="5" width="20.44140625" style="76" bestFit="1" customWidth="1"/>
    <col min="6" max="6" width="8" style="76" customWidth="1"/>
    <col min="7" max="7" width="11" style="76" customWidth="1"/>
    <col min="8" max="8" width="10.6640625" style="76" customWidth="1"/>
    <col min="9" max="9" width="12.6640625" style="76" customWidth="1"/>
    <col min="10" max="16384" width="9" style="76"/>
  </cols>
  <sheetData>
    <row r="1" spans="1:9" s="83" customFormat="1" ht="19.95" customHeight="1" x14ac:dyDescent="0.25">
      <c r="A1" s="84" t="s">
        <v>185</v>
      </c>
      <c r="B1" s="84" t="s">
        <v>236</v>
      </c>
      <c r="C1" s="85" t="s">
        <v>187</v>
      </c>
      <c r="D1" s="84" t="s">
        <v>235</v>
      </c>
      <c r="E1" s="84" t="s">
        <v>234</v>
      </c>
      <c r="F1" s="84" t="s">
        <v>233</v>
      </c>
      <c r="G1" s="84" t="s">
        <v>232</v>
      </c>
      <c r="H1" s="84" t="s">
        <v>231</v>
      </c>
      <c r="I1" s="84" t="s">
        <v>192</v>
      </c>
    </row>
    <row r="2" spans="1:9" s="66" customFormat="1" ht="19.95" customHeight="1" x14ac:dyDescent="0.25">
      <c r="A2" s="68">
        <v>1</v>
      </c>
      <c r="B2" s="68" t="s">
        <v>169</v>
      </c>
      <c r="C2" s="79" t="s">
        <v>212</v>
      </c>
      <c r="D2" s="68" t="s">
        <v>230</v>
      </c>
      <c r="E2" s="68" t="s">
        <v>217</v>
      </c>
      <c r="F2" s="68" t="s">
        <v>228</v>
      </c>
      <c r="G2" s="78">
        <v>960</v>
      </c>
      <c r="H2" s="78">
        <v>30</v>
      </c>
      <c r="I2" s="68"/>
    </row>
    <row r="3" spans="1:9" s="66" customFormat="1" ht="19.95" customHeight="1" x14ac:dyDescent="0.25">
      <c r="A3" s="68">
        <v>2</v>
      </c>
      <c r="B3" s="68" t="s">
        <v>169</v>
      </c>
      <c r="C3" s="79" t="s">
        <v>208</v>
      </c>
      <c r="D3" s="68" t="s">
        <v>229</v>
      </c>
      <c r="E3" s="68" t="s">
        <v>213</v>
      </c>
      <c r="F3" s="68" t="s">
        <v>228</v>
      </c>
      <c r="G3" s="78">
        <v>960</v>
      </c>
      <c r="H3" s="78">
        <v>30</v>
      </c>
      <c r="I3" s="68"/>
    </row>
    <row r="4" spans="1:9" s="66" customFormat="1" ht="19.95" customHeight="1" x14ac:dyDescent="0.25">
      <c r="A4" s="68">
        <v>3</v>
      </c>
      <c r="B4" s="68" t="s">
        <v>170</v>
      </c>
      <c r="C4" s="79" t="s">
        <v>212</v>
      </c>
      <c r="D4" s="68" t="s">
        <v>227</v>
      </c>
      <c r="E4" s="68" t="s">
        <v>202</v>
      </c>
      <c r="F4" s="68" t="s">
        <v>201</v>
      </c>
      <c r="G4" s="78">
        <v>740</v>
      </c>
      <c r="H4" s="78">
        <v>30</v>
      </c>
      <c r="I4" s="68"/>
    </row>
    <row r="5" spans="1:9" s="66" customFormat="1" ht="19.95" customHeight="1" x14ac:dyDescent="0.25">
      <c r="A5" s="68">
        <v>4</v>
      </c>
      <c r="B5" s="68" t="s">
        <v>174</v>
      </c>
      <c r="C5" s="79" t="s">
        <v>212</v>
      </c>
      <c r="D5" s="68" t="s">
        <v>227</v>
      </c>
      <c r="E5" s="68" t="s">
        <v>202</v>
      </c>
      <c r="F5" s="68" t="s">
        <v>201</v>
      </c>
      <c r="G5" s="78">
        <v>740</v>
      </c>
      <c r="H5" s="78">
        <v>30</v>
      </c>
      <c r="I5" s="68"/>
    </row>
    <row r="6" spans="1:9" s="66" customFormat="1" ht="19.95" customHeight="1" x14ac:dyDescent="0.25">
      <c r="A6" s="68">
        <v>5</v>
      </c>
      <c r="B6" s="68" t="s">
        <v>170</v>
      </c>
      <c r="C6" s="79" t="s">
        <v>208</v>
      </c>
      <c r="D6" s="68" t="s">
        <v>226</v>
      </c>
      <c r="E6" s="68" t="s">
        <v>225</v>
      </c>
      <c r="F6" s="68" t="s">
        <v>224</v>
      </c>
      <c r="G6" s="78">
        <v>880</v>
      </c>
      <c r="H6" s="78">
        <v>30</v>
      </c>
      <c r="I6" s="68"/>
    </row>
    <row r="7" spans="1:9" s="66" customFormat="1" ht="19.95" customHeight="1" x14ac:dyDescent="0.25">
      <c r="A7" s="68">
        <v>6</v>
      </c>
      <c r="B7" s="68" t="s">
        <v>174</v>
      </c>
      <c r="C7" s="79" t="s">
        <v>208</v>
      </c>
      <c r="D7" s="68" t="s">
        <v>226</v>
      </c>
      <c r="E7" s="68" t="s">
        <v>225</v>
      </c>
      <c r="F7" s="68" t="s">
        <v>224</v>
      </c>
      <c r="G7" s="78">
        <v>880</v>
      </c>
      <c r="H7" s="78">
        <v>30</v>
      </c>
      <c r="I7" s="68"/>
    </row>
    <row r="8" spans="1:9" s="66" customFormat="1" ht="19.95" customHeight="1" x14ac:dyDescent="0.25">
      <c r="A8" s="80">
        <v>7</v>
      </c>
      <c r="B8" s="80" t="s">
        <v>222</v>
      </c>
      <c r="C8" s="82" t="s">
        <v>212</v>
      </c>
      <c r="D8" s="80" t="s">
        <v>223</v>
      </c>
      <c r="E8" s="80" t="s">
        <v>217</v>
      </c>
      <c r="F8" s="80" t="s">
        <v>220</v>
      </c>
      <c r="G8" s="81">
        <v>639</v>
      </c>
      <c r="H8" s="81">
        <v>30</v>
      </c>
      <c r="I8" s="80" t="s">
        <v>219</v>
      </c>
    </row>
    <row r="9" spans="1:9" s="66" customFormat="1" ht="19.95" customHeight="1" x14ac:dyDescent="0.25">
      <c r="A9" s="80">
        <v>8</v>
      </c>
      <c r="B9" s="80" t="s">
        <v>222</v>
      </c>
      <c r="C9" s="82" t="s">
        <v>208</v>
      </c>
      <c r="D9" s="80" t="s">
        <v>221</v>
      </c>
      <c r="E9" s="80" t="s">
        <v>213</v>
      </c>
      <c r="F9" s="80" t="s">
        <v>220</v>
      </c>
      <c r="G9" s="81">
        <v>642</v>
      </c>
      <c r="H9" s="81">
        <v>30</v>
      </c>
      <c r="I9" s="80" t="s">
        <v>219</v>
      </c>
    </row>
    <row r="10" spans="1:9" s="66" customFormat="1" ht="19.95" customHeight="1" x14ac:dyDescent="0.25">
      <c r="A10" s="68">
        <v>9</v>
      </c>
      <c r="B10" s="68" t="s">
        <v>175</v>
      </c>
      <c r="C10" s="79" t="s">
        <v>212</v>
      </c>
      <c r="D10" s="68" t="s">
        <v>218</v>
      </c>
      <c r="E10" s="68" t="s">
        <v>217</v>
      </c>
      <c r="F10" s="68" t="s">
        <v>216</v>
      </c>
      <c r="G10" s="78">
        <v>760</v>
      </c>
      <c r="H10" s="78">
        <v>30</v>
      </c>
      <c r="I10" s="68"/>
    </row>
    <row r="11" spans="1:9" s="66" customFormat="1" ht="19.95" customHeight="1" x14ac:dyDescent="0.25">
      <c r="A11" s="68">
        <v>10</v>
      </c>
      <c r="B11" s="68" t="s">
        <v>175</v>
      </c>
      <c r="C11" s="79" t="s">
        <v>215</v>
      </c>
      <c r="D11" s="68" t="s">
        <v>214</v>
      </c>
      <c r="E11" s="68" t="s">
        <v>213</v>
      </c>
      <c r="F11" s="68" t="s">
        <v>201</v>
      </c>
      <c r="G11" s="78">
        <v>550</v>
      </c>
      <c r="H11" s="78">
        <v>30</v>
      </c>
      <c r="I11" s="68"/>
    </row>
    <row r="12" spans="1:9" s="66" customFormat="1" ht="19.95" customHeight="1" x14ac:dyDescent="0.25">
      <c r="A12" s="68">
        <v>11</v>
      </c>
      <c r="B12" s="68" t="s">
        <v>172</v>
      </c>
      <c r="C12" s="79" t="s">
        <v>212</v>
      </c>
      <c r="D12" s="68" t="s">
        <v>211</v>
      </c>
      <c r="E12" s="68" t="s">
        <v>210</v>
      </c>
      <c r="F12" s="68" t="s">
        <v>209</v>
      </c>
      <c r="G12" s="78">
        <v>900</v>
      </c>
      <c r="H12" s="78">
        <v>30</v>
      </c>
      <c r="I12" s="68"/>
    </row>
    <row r="13" spans="1:9" s="66" customFormat="1" ht="19.95" customHeight="1" x14ac:dyDescent="0.25">
      <c r="A13" s="68">
        <v>12</v>
      </c>
      <c r="B13" s="68" t="s">
        <v>171</v>
      </c>
      <c r="C13" s="79" t="s">
        <v>212</v>
      </c>
      <c r="D13" s="68" t="s">
        <v>211</v>
      </c>
      <c r="E13" s="68" t="s">
        <v>210</v>
      </c>
      <c r="F13" s="68" t="s">
        <v>209</v>
      </c>
      <c r="G13" s="78">
        <v>900</v>
      </c>
      <c r="H13" s="78">
        <v>30</v>
      </c>
      <c r="I13" s="68"/>
    </row>
    <row r="14" spans="1:9" s="66" customFormat="1" ht="19.95" customHeight="1" x14ac:dyDescent="0.25">
      <c r="A14" s="68">
        <v>13</v>
      </c>
      <c r="B14" s="68" t="s">
        <v>172</v>
      </c>
      <c r="C14" s="79" t="s">
        <v>208</v>
      </c>
      <c r="D14" s="68" t="s">
        <v>207</v>
      </c>
      <c r="E14" s="68" t="s">
        <v>206</v>
      </c>
      <c r="F14" s="68" t="s">
        <v>205</v>
      </c>
      <c r="G14" s="78">
        <v>730</v>
      </c>
      <c r="H14" s="78">
        <v>30</v>
      </c>
      <c r="I14" s="68"/>
    </row>
    <row r="15" spans="1:9" s="66" customFormat="1" ht="19.95" customHeight="1" x14ac:dyDescent="0.25">
      <c r="A15" s="68">
        <v>14</v>
      </c>
      <c r="B15" s="68" t="s">
        <v>171</v>
      </c>
      <c r="C15" s="79" t="s">
        <v>208</v>
      </c>
      <c r="D15" s="68" t="s">
        <v>207</v>
      </c>
      <c r="E15" s="68" t="s">
        <v>206</v>
      </c>
      <c r="F15" s="68" t="s">
        <v>205</v>
      </c>
      <c r="G15" s="78">
        <v>730</v>
      </c>
      <c r="H15" s="78">
        <v>30</v>
      </c>
      <c r="I15" s="68"/>
    </row>
    <row r="16" spans="1:9" s="66" customFormat="1" ht="19.95" customHeight="1" x14ac:dyDescent="0.25">
      <c r="A16" s="68">
        <v>15</v>
      </c>
      <c r="B16" s="68" t="s">
        <v>174</v>
      </c>
      <c r="C16" s="79" t="s">
        <v>204</v>
      </c>
      <c r="D16" s="68" t="s">
        <v>203</v>
      </c>
      <c r="E16" s="68" t="s">
        <v>202</v>
      </c>
      <c r="F16" s="68" t="s">
        <v>201</v>
      </c>
      <c r="G16" s="78">
        <v>138</v>
      </c>
      <c r="H16" s="78">
        <v>30</v>
      </c>
      <c r="I16" s="68"/>
    </row>
    <row r="17" spans="1:9" s="66" customFormat="1" ht="19.95" customHeight="1" x14ac:dyDescent="0.25">
      <c r="A17" s="122" t="s">
        <v>200</v>
      </c>
      <c r="B17" s="123"/>
      <c r="C17" s="123"/>
      <c r="D17" s="123"/>
      <c r="E17" s="123"/>
      <c r="F17" s="123"/>
      <c r="G17" s="124"/>
      <c r="H17" s="77">
        <f>SUM(G2:H16)</f>
        <v>11599</v>
      </c>
      <c r="I17" s="68"/>
    </row>
  </sheetData>
  <mergeCells count="1">
    <mergeCell ref="A17:G17"/>
  </mergeCells>
  <phoneticPr fontId="23" type="noConversion"/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结算单</vt:lpstr>
      <vt:lpstr>分房表（大会）</vt:lpstr>
      <vt:lpstr>上海打车明细</vt:lpstr>
      <vt:lpstr>机票明细（大会）</vt:lpstr>
      <vt:lpstr>结算单!Print_Area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2021-01-08T08:22:42Z</dcterms:modified>
</cp:coreProperties>
</file>