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40"/>
  </bookViews>
  <sheets>
    <sheet name="结算" sheetId="1" r:id="rId1"/>
  </sheets>
  <calcPr calcId="144525" concurrentCalc="0"/>
</workbook>
</file>

<file path=xl/sharedStrings.xml><?xml version="1.0" encoding="utf-8"?>
<sst xmlns="http://schemas.openxmlformats.org/spreadsheetml/2006/main" count="82">
  <si>
    <t>2017技能大师比赛庆祝晚宴及旅游报价</t>
  </si>
  <si>
    <t>项目</t>
  </si>
  <si>
    <t>内容</t>
  </si>
  <si>
    <t>描述</t>
  </si>
  <si>
    <t>人民币单价</t>
  </si>
  <si>
    <t>数量</t>
  </si>
  <si>
    <t>单位</t>
  </si>
  <si>
    <t>小计</t>
  </si>
  <si>
    <t>北京一日游</t>
  </si>
  <si>
    <t>旅游大巴</t>
  </si>
  <si>
    <t>全程39座旅游大巴</t>
  </si>
  <si>
    <t>9:00-20:00市内用车（1600元8小时内，150/小时加班）</t>
  </si>
  <si>
    <t>辆</t>
  </si>
  <si>
    <t>中文导游</t>
  </si>
  <si>
    <t>全程优秀中文导游</t>
  </si>
  <si>
    <t>元/团</t>
  </si>
  <si>
    <t>一日游线路</t>
  </si>
  <si>
    <t>天坛，雍和宫，国子监、孔庙</t>
  </si>
  <si>
    <t>含天坛通票、其他景点首道门票、午餐、保险、矿泉水</t>
  </si>
  <si>
    <t>元/人</t>
  </si>
  <si>
    <t>午餐</t>
  </si>
  <si>
    <t>平安府宾馆</t>
  </si>
  <si>
    <t>18日新增</t>
  </si>
  <si>
    <t>晚宴</t>
  </si>
  <si>
    <t>便宜坊（甜水园店）</t>
  </si>
  <si>
    <t>含酒水（啤酒、红酒、饮料）</t>
  </si>
  <si>
    <t>元/桌</t>
  </si>
  <si>
    <t>Total小计</t>
  </si>
  <si>
    <t>接送站交通</t>
  </si>
  <si>
    <t>北京南站接站</t>
  </si>
  <si>
    <t>17日接站，39座大巴</t>
  </si>
  <si>
    <t>数量预估以实际产生为准</t>
  </si>
  <si>
    <t>元/趟</t>
  </si>
  <si>
    <t>北京西站接站</t>
  </si>
  <si>
    <t>17日接站，19座考斯特</t>
  </si>
  <si>
    <t>北京西站接站-6人</t>
  </si>
  <si>
    <t>17日接站，别克商务</t>
  </si>
  <si>
    <t>北京南站送站</t>
  </si>
  <si>
    <t>19日送站，39座大巴</t>
  </si>
  <si>
    <t>北京西站送站</t>
  </si>
  <si>
    <t>其他</t>
  </si>
  <si>
    <t>伴手礼</t>
  </si>
  <si>
    <t>绢人（京剧娃娃）</t>
  </si>
  <si>
    <t>元/个</t>
  </si>
  <si>
    <t>接站牌</t>
  </si>
  <si>
    <t>手举牌KT版材质</t>
  </si>
  <si>
    <t>黑底白logo</t>
  </si>
  <si>
    <t>车头牌</t>
  </si>
  <si>
    <t>A3</t>
  </si>
  <si>
    <t>水晶奖杯</t>
  </si>
  <si>
    <t>个人奖</t>
  </si>
  <si>
    <t>含打样1个</t>
  </si>
  <si>
    <t>景泰蓝奖盘</t>
  </si>
  <si>
    <t>集体奖</t>
  </si>
  <si>
    <t>集体奖-第一版</t>
  </si>
  <si>
    <t>证书</t>
  </si>
  <si>
    <t>个人&amp;集体奖</t>
  </si>
  <si>
    <t>含样品1个</t>
  </si>
  <si>
    <t>横幅</t>
  </si>
  <si>
    <t>合影横幅，写真布，8米</t>
  </si>
  <si>
    <t>元/米</t>
  </si>
  <si>
    <t>摄影师</t>
  </si>
  <si>
    <t>晚宴摄影</t>
  </si>
  <si>
    <t>工作时间4小时内</t>
  </si>
  <si>
    <t>礼仪</t>
  </si>
  <si>
    <t>11月17日签到及晚宴引领、颁奖</t>
  </si>
  <si>
    <t>工作时间8小时内</t>
  </si>
  <si>
    <t>晚宴演出乐队</t>
  </si>
  <si>
    <t>5人乐队</t>
  </si>
  <si>
    <t>不含彩排，晚宴前2个小时到现场</t>
  </si>
  <si>
    <t>元/次</t>
  </si>
  <si>
    <t>生日蛋糕</t>
  </si>
  <si>
    <t>50cm+40cm双层奶油蛋糕</t>
  </si>
  <si>
    <t>桌号牌</t>
  </si>
  <si>
    <t>15cm圆</t>
  </si>
  <si>
    <t>座位图</t>
  </si>
  <si>
    <t>60*90KT班+画架</t>
  </si>
  <si>
    <t>背板+舞台地毯</t>
  </si>
  <si>
    <t>3*2.4桁架背板+舞台红地毯</t>
  </si>
  <si>
    <t>服务费10%</t>
  </si>
  <si>
    <t>税费6%</t>
  </si>
  <si>
    <t>合计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</si>
</sst>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_ * #,##0_ ;_ * \-#,##0_ ;_ * &quot;-&quot;??_ ;_ @_ "/>
  </numFmts>
  <fonts count="29">
    <font>
      <sz val="12"/>
      <color theme="1"/>
      <name val="宋体"/>
      <charset val="134"/>
      <scheme val="minor"/>
    </font>
    <font>
      <sz val="10"/>
      <color indexed="8"/>
      <name val="微软雅黑"/>
      <charset val="134"/>
    </font>
    <font>
      <b/>
      <sz val="12"/>
      <name val="微软雅黑"/>
      <charset val="134"/>
    </font>
    <font>
      <b/>
      <sz val="10"/>
      <color indexed="9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b/>
      <sz val="10"/>
      <color indexed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19" borderId="11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21" borderId="13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6" fillId="20" borderId="12" applyNumberFormat="0" applyAlignment="0" applyProtection="0">
      <alignment vertical="center"/>
    </xf>
    <xf numFmtId="0" fontId="26" fillId="20" borderId="11" applyNumberFormat="0" applyAlignment="0" applyProtection="0">
      <alignment vertical="center"/>
    </xf>
    <xf numFmtId="0" fontId="11" fillId="11" borderId="9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50" applyFon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50" applyFont="1">
      <alignment vertical="center"/>
    </xf>
    <xf numFmtId="0" fontId="1" fillId="0" borderId="0" xfId="50" applyFont="1" applyAlignment="1">
      <alignment horizontal="left" vertical="center"/>
    </xf>
    <xf numFmtId="0" fontId="1" fillId="0" borderId="0" xfId="50" applyFont="1" applyAlignment="1">
      <alignment horizontal="left" vertical="center" wrapText="1"/>
    </xf>
    <xf numFmtId="39" fontId="1" fillId="0" borderId="0" xfId="50" applyNumberFormat="1" applyFont="1" applyAlignment="1">
      <alignment horizontal="left" vertical="center"/>
    </xf>
    <xf numFmtId="0" fontId="2" fillId="0" borderId="0" xfId="50" applyFont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2" borderId="2" xfId="50" applyFont="1" applyFill="1" applyBorder="1" applyAlignment="1">
      <alignment horizontal="left" vertical="center"/>
    </xf>
    <xf numFmtId="0" fontId="3" fillId="2" borderId="3" xfId="50" applyFont="1" applyFill="1" applyBorder="1" applyAlignment="1">
      <alignment horizontal="left" vertical="center"/>
    </xf>
    <xf numFmtId="0" fontId="3" fillId="2" borderId="1" xfId="50" applyFont="1" applyFill="1" applyBorder="1" applyAlignment="1">
      <alignment horizontal="left" vertical="center" wrapText="1"/>
    </xf>
    <xf numFmtId="43" fontId="3" fillId="2" borderId="1" xfId="8" applyFont="1" applyFill="1" applyBorder="1" applyAlignment="1">
      <alignment horizontal="left" vertical="center" wrapText="1"/>
    </xf>
    <xf numFmtId="0" fontId="3" fillId="2" borderId="1" xfId="50" applyFont="1" applyFill="1" applyBorder="1" applyAlignment="1">
      <alignment horizontal="left" vertical="center"/>
    </xf>
    <xf numFmtId="39" fontId="3" fillId="2" borderId="1" xfId="50" applyNumberFormat="1" applyFont="1" applyFill="1" applyBorder="1" applyAlignment="1">
      <alignment horizontal="left" vertical="center"/>
    </xf>
    <xf numFmtId="0" fontId="4" fillId="0" borderId="4" xfId="50" applyFont="1" applyBorder="1" applyAlignment="1">
      <alignment horizontal="center" vertical="center" wrapText="1"/>
    </xf>
    <xf numFmtId="0" fontId="1" fillId="0" borderId="5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 wrapText="1"/>
    </xf>
    <xf numFmtId="39" fontId="5" fillId="0" borderId="1" xfId="50" applyNumberFormat="1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39" fontId="1" fillId="0" borderId="1" xfId="50" applyNumberFormat="1" applyFont="1" applyBorder="1" applyAlignment="1">
      <alignment horizontal="left" vertical="center"/>
    </xf>
    <xf numFmtId="0" fontId="4" fillId="0" borderId="4" xfId="5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39" fontId="5" fillId="0" borderId="1" xfId="51" applyNumberFormat="1" applyFont="1" applyFill="1" applyBorder="1" applyAlignment="1">
      <alignment horizontal="left" vertical="center"/>
    </xf>
    <xf numFmtId="0" fontId="5" fillId="0" borderId="1" xfId="50" applyFont="1" applyFill="1" applyBorder="1" applyAlignment="1">
      <alignment horizontal="left" vertical="center"/>
    </xf>
    <xf numFmtId="39" fontId="1" fillId="0" borderId="1" xfId="51" applyNumberFormat="1" applyFont="1" applyFill="1" applyBorder="1" applyAlignment="1">
      <alignment horizontal="left" vertical="center"/>
    </xf>
    <xf numFmtId="0" fontId="6" fillId="0" borderId="5" xfId="50" applyFont="1" applyFill="1" applyBorder="1" applyAlignment="1">
      <alignment horizontal="left" vertical="center"/>
    </xf>
    <xf numFmtId="39" fontId="6" fillId="0" borderId="1" xfId="51" applyNumberFormat="1" applyFont="1" applyFill="1" applyBorder="1" applyAlignment="1">
      <alignment horizontal="left" vertical="center"/>
    </xf>
    <xf numFmtId="0" fontId="6" fillId="0" borderId="1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left" vertical="center"/>
    </xf>
    <xf numFmtId="39" fontId="6" fillId="0" borderId="1" xfId="50" applyNumberFormat="1" applyFont="1" applyBorder="1" applyAlignment="1">
      <alignment horizontal="left" vertical="center"/>
    </xf>
    <xf numFmtId="0" fontId="4" fillId="0" borderId="6" xfId="50" applyFont="1" applyBorder="1" applyAlignment="1">
      <alignment horizontal="center" vertical="center"/>
    </xf>
    <xf numFmtId="0" fontId="1" fillId="3" borderId="7" xfId="50" applyFont="1" applyFill="1" applyBorder="1" applyAlignment="1">
      <alignment horizontal="left" vertical="center"/>
    </xf>
    <xf numFmtId="0" fontId="1" fillId="3" borderId="3" xfId="50" applyFont="1" applyFill="1" applyBorder="1" applyAlignment="1">
      <alignment horizontal="left" vertical="center"/>
    </xf>
    <xf numFmtId="39" fontId="1" fillId="3" borderId="1" xfId="5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39" fontId="5" fillId="0" borderId="3" xfId="51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left" vertical="center" wrapText="1"/>
    </xf>
    <xf numFmtId="39" fontId="1" fillId="0" borderId="1" xfId="51" applyNumberFormat="1" applyFont="1" applyBorder="1" applyAlignment="1">
      <alignment horizontal="left" vertical="center"/>
    </xf>
    <xf numFmtId="0" fontId="1" fillId="0" borderId="1" xfId="51" applyFont="1" applyBorder="1" applyAlignment="1">
      <alignment horizontal="left" vertical="center" wrapText="1"/>
    </xf>
    <xf numFmtId="39" fontId="5" fillId="0" borderId="1" xfId="51" applyNumberFormat="1" applyFont="1" applyBorder="1" applyAlignment="1">
      <alignment horizontal="left" vertical="center"/>
    </xf>
    <xf numFmtId="0" fontId="5" fillId="0" borderId="1" xfId="51" applyFont="1" applyBorder="1" applyAlignment="1">
      <alignment horizontal="left" vertical="center" wrapText="1"/>
    </xf>
    <xf numFmtId="39" fontId="6" fillId="0" borderId="1" xfId="51" applyNumberFormat="1" applyFont="1" applyBorder="1" applyAlignment="1">
      <alignment horizontal="left" vertical="center"/>
    </xf>
    <xf numFmtId="0" fontId="7" fillId="0" borderId="6" xfId="0" applyFont="1" applyFill="1" applyBorder="1" applyAlignment="1">
      <alignment horizontal="center" vertical="center" wrapText="1"/>
    </xf>
    <xf numFmtId="0" fontId="1" fillId="3" borderId="2" xfId="50" applyFont="1" applyFill="1" applyBorder="1" applyAlignment="1">
      <alignment horizontal="left" vertical="center"/>
    </xf>
    <xf numFmtId="0" fontId="7" fillId="4" borderId="1" xfId="50" applyFont="1" applyFill="1" applyBorder="1" applyAlignment="1">
      <alignment horizontal="right" vertical="center"/>
    </xf>
    <xf numFmtId="39" fontId="7" fillId="4" borderId="1" xfId="50" applyNumberFormat="1" applyFont="1" applyFill="1" applyBorder="1" applyAlignment="1">
      <alignment horizontal="left" vertical="center"/>
    </xf>
    <xf numFmtId="0" fontId="7" fillId="0" borderId="1" xfId="50" applyFont="1" applyBorder="1" applyAlignment="1">
      <alignment horizontal="right" vertical="center"/>
    </xf>
    <xf numFmtId="39" fontId="7" fillId="0" borderId="1" xfId="50" applyNumberFormat="1" applyFont="1" applyBorder="1" applyAlignment="1">
      <alignment horizontal="left" vertical="center"/>
    </xf>
    <xf numFmtId="0" fontId="7" fillId="0" borderId="3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right" vertical="center"/>
    </xf>
    <xf numFmtId="0" fontId="3" fillId="2" borderId="7" xfId="50" applyFont="1" applyFill="1" applyBorder="1" applyAlignment="1">
      <alignment horizontal="right" vertical="center"/>
    </xf>
    <xf numFmtId="0" fontId="3" fillId="2" borderId="3" xfId="50" applyFont="1" applyFill="1" applyBorder="1" applyAlignment="1">
      <alignment horizontal="right" vertical="center"/>
    </xf>
    <xf numFmtId="176" fontId="3" fillId="2" borderId="1" xfId="50" applyNumberFormat="1" applyFont="1" applyFill="1" applyBorder="1" applyAlignment="1">
      <alignment horizontal="left" vertical="center"/>
    </xf>
    <xf numFmtId="177" fontId="1" fillId="0" borderId="0" xfId="8" applyNumberFormat="1" applyFo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雪佛兰优秀经销商奖励旅游-报价第三轮报价给法务" xfId="50"/>
    <cellStyle name="常规_雪佛兰优秀经销商奖励旅游-报价第三轮报价给法务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workbookViewId="0">
      <selection activeCell="E38" sqref="E38"/>
    </sheetView>
  </sheetViews>
  <sheetFormatPr defaultColWidth="9" defaultRowHeight="16.5"/>
  <cols>
    <col min="1" max="1" width="13.1666666666667" style="4" customWidth="1"/>
    <col min="2" max="2" width="23.1666666666667" style="5" customWidth="1"/>
    <col min="3" max="3" width="30.8333333333333" style="6" customWidth="1"/>
    <col min="4" max="4" width="43.875" style="6" customWidth="1"/>
    <col min="5" max="5" width="10.6666666666667" style="5" customWidth="1"/>
    <col min="6" max="6" width="6.33333333333333" style="5" customWidth="1"/>
    <col min="7" max="7" width="7.16666666666667" style="5" customWidth="1"/>
    <col min="8" max="8" width="12.8333333333333" style="7" customWidth="1"/>
    <col min="9" max="9" width="11.6666666666667" style="4" customWidth="1"/>
    <col min="10" max="16384" width="9" style="4"/>
  </cols>
  <sheetData>
    <row r="1" ht="29.25" customHeight="1" spans="1:8">
      <c r="A1" s="8" t="s">
        <v>0</v>
      </c>
      <c r="B1" s="8"/>
      <c r="C1" s="8"/>
      <c r="D1" s="8"/>
      <c r="E1" s="8"/>
      <c r="F1" s="8"/>
      <c r="G1" s="8"/>
      <c r="H1" s="8"/>
    </row>
    <row r="2" ht="20.25" customHeight="1" spans="1:8">
      <c r="A2" s="9" t="s">
        <v>1</v>
      </c>
      <c r="B2" s="10" t="s">
        <v>2</v>
      </c>
      <c r="C2" s="11"/>
      <c r="D2" s="12" t="s">
        <v>3</v>
      </c>
      <c r="E2" s="13" t="s">
        <v>4</v>
      </c>
      <c r="F2" s="14" t="s">
        <v>5</v>
      </c>
      <c r="G2" s="14" t="s">
        <v>6</v>
      </c>
      <c r="H2" s="15" t="s">
        <v>7</v>
      </c>
    </row>
    <row r="3" s="1" customFormat="1" customHeight="1" spans="1:8">
      <c r="A3" s="16" t="s">
        <v>8</v>
      </c>
      <c r="B3" s="17" t="s">
        <v>9</v>
      </c>
      <c r="C3" s="18" t="s">
        <v>10</v>
      </c>
      <c r="D3" s="18" t="s">
        <v>11</v>
      </c>
      <c r="E3" s="19">
        <f>1500+150*3</f>
        <v>1950</v>
      </c>
      <c r="F3" s="20">
        <v>2</v>
      </c>
      <c r="G3" s="20" t="s">
        <v>12</v>
      </c>
      <c r="H3" s="21">
        <f>E3*F3</f>
        <v>3900</v>
      </c>
    </row>
    <row r="4" s="1" customFormat="1" spans="1:8">
      <c r="A4" s="22"/>
      <c r="B4" s="17" t="s">
        <v>13</v>
      </c>
      <c r="C4" s="18" t="s">
        <v>14</v>
      </c>
      <c r="D4" s="18"/>
      <c r="E4" s="19">
        <v>650</v>
      </c>
      <c r="F4" s="20">
        <v>2</v>
      </c>
      <c r="G4" s="20" t="s">
        <v>15</v>
      </c>
      <c r="H4" s="21">
        <f>E4*F4</f>
        <v>1300</v>
      </c>
    </row>
    <row r="5" s="2" customFormat="1" spans="1:8">
      <c r="A5" s="23"/>
      <c r="B5" s="17" t="s">
        <v>16</v>
      </c>
      <c r="C5" s="24" t="s">
        <v>17</v>
      </c>
      <c r="D5" s="18" t="s">
        <v>18</v>
      </c>
      <c r="E5" s="24">
        <v>320</v>
      </c>
      <c r="F5" s="25">
        <v>54</v>
      </c>
      <c r="G5" s="26" t="s">
        <v>19</v>
      </c>
      <c r="H5" s="21">
        <f>E5*F5</f>
        <v>17280</v>
      </c>
    </row>
    <row r="6" s="2" customFormat="1" spans="1:8">
      <c r="A6" s="23"/>
      <c r="B6" s="27" t="s">
        <v>20</v>
      </c>
      <c r="C6" s="28" t="s">
        <v>21</v>
      </c>
      <c r="D6" s="29" t="s">
        <v>22</v>
      </c>
      <c r="E6" s="28">
        <v>100</v>
      </c>
      <c r="F6" s="30">
        <v>5</v>
      </c>
      <c r="G6" s="28" t="s">
        <v>19</v>
      </c>
      <c r="H6" s="31">
        <f>E6*F6</f>
        <v>500</v>
      </c>
    </row>
    <row r="7" s="2" customFormat="1" ht="20" customHeight="1" spans="1:8">
      <c r="A7" s="23"/>
      <c r="B7" s="17" t="s">
        <v>23</v>
      </c>
      <c r="C7" s="26" t="s">
        <v>24</v>
      </c>
      <c r="D7" s="24" t="s">
        <v>25</v>
      </c>
      <c r="E7" s="26">
        <v>3000</v>
      </c>
      <c r="F7" s="25">
        <v>6</v>
      </c>
      <c r="G7" s="26" t="s">
        <v>26</v>
      </c>
      <c r="H7" s="21">
        <f>E7*F7</f>
        <v>18000</v>
      </c>
    </row>
    <row r="8" ht="17" customHeight="1" spans="1:8">
      <c r="A8" s="32"/>
      <c r="B8" s="33" t="s">
        <v>27</v>
      </c>
      <c r="C8" s="33"/>
      <c r="D8" s="33"/>
      <c r="E8" s="33"/>
      <c r="F8" s="34"/>
      <c r="G8" s="34"/>
      <c r="H8" s="35">
        <f>SUM(H3:H7)</f>
        <v>40980</v>
      </c>
    </row>
    <row r="9" s="2" customFormat="1" ht="20" customHeight="1" spans="1:8">
      <c r="A9" s="36" t="s">
        <v>28</v>
      </c>
      <c r="B9" s="37" t="s">
        <v>29</v>
      </c>
      <c r="C9" s="26" t="s">
        <v>30</v>
      </c>
      <c r="D9" s="24" t="s">
        <v>31</v>
      </c>
      <c r="E9" s="24">
        <v>800</v>
      </c>
      <c r="F9" s="38">
        <v>2</v>
      </c>
      <c r="G9" s="26" t="s">
        <v>32</v>
      </c>
      <c r="H9" s="26">
        <f>E9*F9</f>
        <v>1600</v>
      </c>
    </row>
    <row r="10" s="2" customFormat="1" ht="20" customHeight="1" spans="1:8">
      <c r="A10" s="23"/>
      <c r="B10" s="37" t="s">
        <v>33</v>
      </c>
      <c r="C10" s="26" t="s">
        <v>34</v>
      </c>
      <c r="D10" s="24" t="s">
        <v>31</v>
      </c>
      <c r="E10" s="24">
        <v>600</v>
      </c>
      <c r="F10" s="38">
        <v>1</v>
      </c>
      <c r="G10" s="26" t="s">
        <v>32</v>
      </c>
      <c r="H10" s="26">
        <f>E10*F10</f>
        <v>600</v>
      </c>
    </row>
    <row r="11" s="2" customFormat="1" ht="20" customHeight="1" spans="1:8">
      <c r="A11" s="23"/>
      <c r="B11" s="37" t="s">
        <v>35</v>
      </c>
      <c r="C11" s="26" t="s">
        <v>36</v>
      </c>
      <c r="D11" s="24" t="s">
        <v>31</v>
      </c>
      <c r="E11" s="24">
        <v>450</v>
      </c>
      <c r="F11" s="38">
        <v>1</v>
      </c>
      <c r="G11" s="26" t="s">
        <v>32</v>
      </c>
      <c r="H11" s="26">
        <f>E11*F11</f>
        <v>450</v>
      </c>
    </row>
    <row r="12" s="2" customFormat="1" ht="20" customHeight="1" spans="1:8">
      <c r="A12" s="23"/>
      <c r="B12" s="37" t="s">
        <v>37</v>
      </c>
      <c r="C12" s="26" t="s">
        <v>38</v>
      </c>
      <c r="D12" s="24" t="s">
        <v>31</v>
      </c>
      <c r="E12" s="24">
        <v>800</v>
      </c>
      <c r="F12" s="38">
        <v>1</v>
      </c>
      <c r="G12" s="26" t="s">
        <v>32</v>
      </c>
      <c r="H12" s="26">
        <f>E12*F12</f>
        <v>800</v>
      </c>
    </row>
    <row r="13" s="2" customFormat="1" ht="20" customHeight="1" spans="1:8">
      <c r="A13" s="23"/>
      <c r="B13" s="37" t="s">
        <v>39</v>
      </c>
      <c r="C13" s="26" t="s">
        <v>38</v>
      </c>
      <c r="D13" s="24" t="s">
        <v>31</v>
      </c>
      <c r="E13" s="24">
        <v>800</v>
      </c>
      <c r="F13" s="38">
        <v>1</v>
      </c>
      <c r="G13" s="26" t="s">
        <v>32</v>
      </c>
      <c r="H13" s="26">
        <f>E13*F13</f>
        <v>800</v>
      </c>
    </row>
    <row r="14" s="3" customFormat="1" spans="1:8">
      <c r="A14" s="39"/>
      <c r="B14" s="33" t="s">
        <v>27</v>
      </c>
      <c r="C14" s="33"/>
      <c r="D14" s="33"/>
      <c r="E14" s="33"/>
      <c r="F14" s="34"/>
      <c r="G14" s="35"/>
      <c r="H14" s="35">
        <f>SUM(H9:H13)</f>
        <v>4250</v>
      </c>
    </row>
    <row r="15" s="2" customFormat="1" ht="20" customHeight="1" spans="1:8">
      <c r="A15" s="40" t="s">
        <v>40</v>
      </c>
      <c r="B15" s="24" t="s">
        <v>41</v>
      </c>
      <c r="C15" s="26" t="s">
        <v>42</v>
      </c>
      <c r="D15" s="24"/>
      <c r="E15" s="24">
        <v>100</v>
      </c>
      <c r="F15" s="41">
        <v>40</v>
      </c>
      <c r="G15" s="26" t="s">
        <v>43</v>
      </c>
      <c r="H15" s="26">
        <f t="shared" ref="H15:H20" si="0">E15*F15</f>
        <v>4000</v>
      </c>
    </row>
    <row r="16" s="2" customFormat="1" ht="20" customHeight="1" spans="1:8">
      <c r="A16" s="42"/>
      <c r="B16" s="24" t="s">
        <v>44</v>
      </c>
      <c r="C16" s="26" t="s">
        <v>45</v>
      </c>
      <c r="D16" s="24" t="s">
        <v>46</v>
      </c>
      <c r="E16" s="26">
        <v>100</v>
      </c>
      <c r="F16" s="41">
        <v>2</v>
      </c>
      <c r="G16" s="26" t="s">
        <v>43</v>
      </c>
      <c r="H16" s="26">
        <f t="shared" si="0"/>
        <v>200</v>
      </c>
    </row>
    <row r="17" s="2" customFormat="1" ht="20" customHeight="1" spans="1:8">
      <c r="A17" s="42"/>
      <c r="B17" s="24" t="s">
        <v>47</v>
      </c>
      <c r="C17" s="26" t="s">
        <v>48</v>
      </c>
      <c r="D17" s="24"/>
      <c r="E17" s="26">
        <v>15</v>
      </c>
      <c r="F17" s="41">
        <v>2</v>
      </c>
      <c r="G17" s="26" t="s">
        <v>43</v>
      </c>
      <c r="H17" s="26">
        <f t="shared" si="0"/>
        <v>30</v>
      </c>
    </row>
    <row r="18" s="2" customFormat="1" ht="20" customHeight="1" spans="1:8">
      <c r="A18" s="42"/>
      <c r="B18" s="24" t="s">
        <v>49</v>
      </c>
      <c r="C18" s="26" t="s">
        <v>50</v>
      </c>
      <c r="D18" s="24" t="s">
        <v>51</v>
      </c>
      <c r="E18" s="26">
        <v>95</v>
      </c>
      <c r="F18" s="38">
        <v>7</v>
      </c>
      <c r="G18" s="26" t="s">
        <v>43</v>
      </c>
      <c r="H18" s="26">
        <f t="shared" si="0"/>
        <v>665</v>
      </c>
    </row>
    <row r="19" s="2" customFormat="1" ht="20" customHeight="1" spans="1:8">
      <c r="A19" s="42"/>
      <c r="B19" s="24" t="s">
        <v>52</v>
      </c>
      <c r="C19" s="26" t="s">
        <v>53</v>
      </c>
      <c r="D19" s="24"/>
      <c r="E19" s="26">
        <v>450</v>
      </c>
      <c r="F19" s="38">
        <v>4</v>
      </c>
      <c r="G19" s="26" t="s">
        <v>43</v>
      </c>
      <c r="H19" s="26">
        <f t="shared" si="0"/>
        <v>1800</v>
      </c>
    </row>
    <row r="20" s="2" customFormat="1" ht="20" customHeight="1" spans="1:8">
      <c r="A20" s="42"/>
      <c r="B20" s="28" t="s">
        <v>52</v>
      </c>
      <c r="C20" s="28" t="s">
        <v>54</v>
      </c>
      <c r="D20" s="28"/>
      <c r="E20" s="28">
        <v>200</v>
      </c>
      <c r="F20" s="43">
        <v>4</v>
      </c>
      <c r="G20" s="28" t="s">
        <v>43</v>
      </c>
      <c r="H20" s="28">
        <f t="shared" si="0"/>
        <v>800</v>
      </c>
    </row>
    <row r="21" s="2" customFormat="1" ht="20" customHeight="1" spans="1:8">
      <c r="A21" s="42"/>
      <c r="B21" s="24" t="s">
        <v>55</v>
      </c>
      <c r="C21" s="26" t="s">
        <v>56</v>
      </c>
      <c r="D21" s="44" t="s">
        <v>57</v>
      </c>
      <c r="E21" s="44">
        <v>35</v>
      </c>
      <c r="F21" s="45">
        <v>11</v>
      </c>
      <c r="G21" s="26" t="s">
        <v>43</v>
      </c>
      <c r="H21" s="26">
        <f t="shared" ref="H21:H29" si="1">E21*F21</f>
        <v>385</v>
      </c>
    </row>
    <row r="22" s="2" customFormat="1" ht="20" customHeight="1" spans="1:8">
      <c r="A22" s="42"/>
      <c r="B22" s="24" t="s">
        <v>58</v>
      </c>
      <c r="C22" s="24" t="s">
        <v>59</v>
      </c>
      <c r="D22" s="46"/>
      <c r="E22" s="46">
        <v>50</v>
      </c>
      <c r="F22" s="47">
        <v>8</v>
      </c>
      <c r="G22" s="24" t="s">
        <v>60</v>
      </c>
      <c r="H22" s="24">
        <f t="shared" si="1"/>
        <v>400</v>
      </c>
    </row>
    <row r="23" s="2" customFormat="1" ht="20" customHeight="1" spans="1:8">
      <c r="A23" s="42"/>
      <c r="B23" s="24" t="s">
        <v>61</v>
      </c>
      <c r="C23" s="26" t="s">
        <v>62</v>
      </c>
      <c r="D23" s="44" t="s">
        <v>63</v>
      </c>
      <c r="E23" s="44">
        <v>2000</v>
      </c>
      <c r="F23" s="45">
        <v>1</v>
      </c>
      <c r="G23" s="26" t="s">
        <v>19</v>
      </c>
      <c r="H23" s="26">
        <f t="shared" si="1"/>
        <v>2000</v>
      </c>
    </row>
    <row r="24" s="2" customFormat="1" ht="20" customHeight="1" spans="1:8">
      <c r="A24" s="42"/>
      <c r="B24" s="24" t="s">
        <v>64</v>
      </c>
      <c r="C24" s="26" t="s">
        <v>65</v>
      </c>
      <c r="D24" s="44" t="s">
        <v>66</v>
      </c>
      <c r="E24" s="44">
        <v>800</v>
      </c>
      <c r="F24" s="45">
        <v>2</v>
      </c>
      <c r="G24" s="26" t="s">
        <v>19</v>
      </c>
      <c r="H24" s="26">
        <f t="shared" si="1"/>
        <v>1600</v>
      </c>
    </row>
    <row r="25" s="2" customFormat="1" ht="20" customHeight="1" spans="1:8">
      <c r="A25" s="42"/>
      <c r="B25" s="24" t="s">
        <v>67</v>
      </c>
      <c r="C25" s="24" t="s">
        <v>68</v>
      </c>
      <c r="D25" s="46" t="s">
        <v>69</v>
      </c>
      <c r="E25" s="46">
        <v>8000</v>
      </c>
      <c r="F25" s="41">
        <v>1</v>
      </c>
      <c r="G25" s="24" t="s">
        <v>70</v>
      </c>
      <c r="H25" s="24">
        <f t="shared" si="1"/>
        <v>8000</v>
      </c>
    </row>
    <row r="26" s="2" customFormat="1" ht="20" customHeight="1" spans="1:8">
      <c r="A26" s="42"/>
      <c r="B26" s="28" t="s">
        <v>71</v>
      </c>
      <c r="C26" s="28" t="s">
        <v>72</v>
      </c>
      <c r="D26" s="48"/>
      <c r="E26" s="48">
        <v>1600</v>
      </c>
      <c r="F26" s="43">
        <v>1</v>
      </c>
      <c r="G26" s="28" t="s">
        <v>43</v>
      </c>
      <c r="H26" s="28">
        <f t="shared" si="1"/>
        <v>1600</v>
      </c>
    </row>
    <row r="27" s="2" customFormat="1" ht="20" customHeight="1" spans="1:8">
      <c r="A27" s="42"/>
      <c r="B27" s="28" t="s">
        <v>73</v>
      </c>
      <c r="C27" s="28" t="s">
        <v>74</v>
      </c>
      <c r="D27" s="48"/>
      <c r="E27" s="48">
        <v>5</v>
      </c>
      <c r="F27" s="43">
        <v>10</v>
      </c>
      <c r="G27" s="28" t="s">
        <v>43</v>
      </c>
      <c r="H27" s="28">
        <f t="shared" si="1"/>
        <v>50</v>
      </c>
    </row>
    <row r="28" s="2" customFormat="1" ht="20" customHeight="1" spans="1:8">
      <c r="A28" s="42"/>
      <c r="B28" s="28" t="s">
        <v>75</v>
      </c>
      <c r="C28" s="28" t="s">
        <v>76</v>
      </c>
      <c r="D28" s="48"/>
      <c r="E28" s="48">
        <v>200</v>
      </c>
      <c r="F28" s="43">
        <v>1</v>
      </c>
      <c r="G28" s="28" t="s">
        <v>43</v>
      </c>
      <c r="H28" s="28">
        <f t="shared" si="1"/>
        <v>200</v>
      </c>
    </row>
    <row r="29" s="2" customFormat="1" ht="20" customHeight="1" spans="1:8">
      <c r="A29" s="42"/>
      <c r="B29" s="28" t="s">
        <v>77</v>
      </c>
      <c r="C29" s="28" t="s">
        <v>78</v>
      </c>
      <c r="D29" s="48"/>
      <c r="E29" s="48">
        <v>2300</v>
      </c>
      <c r="F29" s="43">
        <v>1</v>
      </c>
      <c r="G29" s="28" t="s">
        <v>70</v>
      </c>
      <c r="H29" s="28">
        <f t="shared" si="1"/>
        <v>2300</v>
      </c>
    </row>
    <row r="30" s="3" customFormat="1" spans="1:8">
      <c r="A30" s="49"/>
      <c r="B30" s="50" t="s">
        <v>27</v>
      </c>
      <c r="C30" s="33"/>
      <c r="D30" s="33"/>
      <c r="E30" s="33"/>
      <c r="F30" s="34"/>
      <c r="G30" s="35"/>
      <c r="H30" s="35">
        <f>SUM(H15:H29)</f>
        <v>24030</v>
      </c>
    </row>
    <row r="31" ht="17" customHeight="1" spans="1:8">
      <c r="A31" s="51" t="s">
        <v>7</v>
      </c>
      <c r="B31" s="51"/>
      <c r="C31" s="51"/>
      <c r="D31" s="51"/>
      <c r="E31" s="51"/>
      <c r="F31" s="51"/>
      <c r="G31" s="51"/>
      <c r="H31" s="52">
        <f>H8+H14+H30</f>
        <v>69260</v>
      </c>
    </row>
    <row r="32" ht="17" customHeight="1" spans="1:9">
      <c r="A32" s="53" t="s">
        <v>79</v>
      </c>
      <c r="B32" s="53"/>
      <c r="C32" s="53"/>
      <c r="D32" s="53"/>
      <c r="E32" s="53"/>
      <c r="F32" s="53"/>
      <c r="G32" s="53"/>
      <c r="H32" s="54">
        <f>H31*0.1</f>
        <v>6926</v>
      </c>
      <c r="I32" s="60"/>
    </row>
    <row r="33" ht="17" customHeight="1" spans="1:9">
      <c r="A33" s="53" t="s">
        <v>80</v>
      </c>
      <c r="B33" s="53"/>
      <c r="C33" s="53"/>
      <c r="D33" s="53"/>
      <c r="E33" s="53"/>
      <c r="F33" s="53"/>
      <c r="G33" s="55"/>
      <c r="H33" s="54">
        <f>(H31+H32)*0.06</f>
        <v>4571.16</v>
      </c>
      <c r="I33" s="60"/>
    </row>
    <row r="34" ht="17" customHeight="1" spans="1:8">
      <c r="A34" s="56" t="s">
        <v>81</v>
      </c>
      <c r="B34" s="57"/>
      <c r="C34" s="57"/>
      <c r="D34" s="57"/>
      <c r="E34" s="57"/>
      <c r="F34" s="57"/>
      <c r="G34" s="58"/>
      <c r="H34" s="59">
        <f>H31+H32+H33</f>
        <v>80757.16</v>
      </c>
    </row>
  </sheetData>
  <mergeCells count="12">
    <mergeCell ref="A1:H1"/>
    <mergeCell ref="B2:C2"/>
    <mergeCell ref="B8:F8"/>
    <mergeCell ref="B14:F14"/>
    <mergeCell ref="B30:F30"/>
    <mergeCell ref="A31:F31"/>
    <mergeCell ref="A32:F32"/>
    <mergeCell ref="A33:F33"/>
    <mergeCell ref="A34:F34"/>
    <mergeCell ref="A3:A8"/>
    <mergeCell ref="A9:A14"/>
    <mergeCell ref="A15:A30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Adimn</cp:lastModifiedBy>
  <dcterms:created xsi:type="dcterms:W3CDTF">2017-05-26T08:01:00Z</dcterms:created>
  <dcterms:modified xsi:type="dcterms:W3CDTF">2017-11-21T12:14:53Z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