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员工差旅明细!$A$1:$K$51</definedName>
  </definedNames>
  <calcPr calcId="144525"/>
</workbook>
</file>

<file path=xl/sharedStrings.xml><?xml version="1.0" encoding="utf-8"?>
<sst xmlns="http://schemas.openxmlformats.org/spreadsheetml/2006/main" count="171" uniqueCount="148">
  <si>
    <t>【借款报销单】</t>
  </si>
  <si>
    <t>团号：HMZA-190310-QDH683</t>
  </si>
  <si>
    <t>会议日期：3.12-15日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</si>
  <si>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</si>
  <si>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</si>
  <si>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</si>
  <si>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</si>
  <si>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</si>
  <si>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</si>
  <si>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</si>
  <si>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</si>
  <si>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</si>
  <si>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</si>
  <si>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</si>
  <si>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</si>
  <si>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</si>
  <si>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</si>
  <si>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</si>
  <si>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</si>
  <si>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</si>
  <si>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</si>
  <si>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</si>
  <si>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客户打车费</t>
  </si>
  <si>
    <t>需有客户邮件确认，并抄送合规部。</t>
  </si>
  <si>
    <t>李总衬衫费用</t>
  </si>
  <si>
    <t>给客户闪送费</t>
  </si>
  <si>
    <t>礼品车停车费</t>
  </si>
  <si>
    <t>新国展大巴车证（张羽）</t>
  </si>
  <si>
    <t>客户使用费用合计</t>
  </si>
  <si>
    <t>活动餐费</t>
  </si>
  <si>
    <t>龙部长</t>
  </si>
  <si>
    <t>需提供刷卡联、菜单（小票）</t>
  </si>
  <si>
    <t>财务部长（未收到发票）</t>
  </si>
  <si>
    <t>宴请客户</t>
  </si>
  <si>
    <t>宴请客户（苗苗未收到发票）</t>
  </si>
  <si>
    <t>请vip司机吃饭</t>
  </si>
  <si>
    <t>11日vip午餐</t>
  </si>
  <si>
    <t>11日vip晚餐</t>
  </si>
  <si>
    <t>12日vip午餐</t>
  </si>
  <si>
    <t>12日vip晚餐</t>
  </si>
  <si>
    <t>14日vip午餐</t>
  </si>
  <si>
    <t>14日简餐-赛百味</t>
  </si>
  <si>
    <t>14日家电协会宴请（马洁）</t>
  </si>
  <si>
    <t>德邦运费（未收到发票）</t>
  </si>
  <si>
    <t>顺丰运费</t>
  </si>
  <si>
    <t>活动餐费合计</t>
  </si>
  <si>
    <t>现地采买费用</t>
  </si>
  <si>
    <t>打火机（无票）</t>
  </si>
  <si>
    <t>vip洗面奶</t>
  </si>
  <si>
    <t>电池（无票）</t>
  </si>
  <si>
    <t>vip房间水果</t>
  </si>
  <si>
    <t>vip使用费</t>
  </si>
  <si>
    <t>蜂蜜</t>
  </si>
  <si>
    <t>点心、咖啡、茶叶、签字笔</t>
  </si>
  <si>
    <t>依云水、巴黎水、vip零食等</t>
  </si>
  <si>
    <t>客户零食（侯莹）</t>
  </si>
  <si>
    <t>客户零食（苗苗）</t>
  </si>
  <si>
    <t>饼干+辣酱（无票）</t>
  </si>
  <si>
    <t>啤酒60箱</t>
  </si>
  <si>
    <t>15条软中华</t>
  </si>
  <si>
    <t>新增采买中华烟</t>
  </si>
  <si>
    <t>签到花（浦江皇冠）</t>
  </si>
  <si>
    <t>发光灯牌</t>
  </si>
  <si>
    <t>雨伞（未收到发票）</t>
  </si>
  <si>
    <t>头疼药+牛黄解毒片（无票）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</si>
  <si>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</si>
  <si>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</si>
  <si>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</si>
  <si>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</si>
  <si>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</si>
  <si>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</si>
  <si>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</si>
  <si>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</si>
  <si>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</si>
  <si>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</si>
  <si>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</si>
  <si>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</si>
  <si>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</si>
  <si>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机场打包</t>
  </si>
  <si>
    <t>桌卡打印</t>
  </si>
  <si>
    <t>资料打印费（无票）</t>
  </si>
  <si>
    <t>资料打印费</t>
  </si>
  <si>
    <t>快狗（无票）</t>
  </si>
  <si>
    <t>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</si>
  <si>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</si>
  <si>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</si>
  <si>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</si>
  <si>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</si>
  <si>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</si>
  <si>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</si>
  <si>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</si>
  <si>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</si>
  <si>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</si>
  <si>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</si>
  <si>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</si>
  <si>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</si>
  <si>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</si>
  <si>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</si>
  <si>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</si>
  <si>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</si>
  <si>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</si>
  <si>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青岛</t>
  </si>
  <si>
    <t>部门:</t>
  </si>
  <si>
    <t>企划活动部</t>
  </si>
  <si>
    <t>发生日期:</t>
  </si>
  <si>
    <t>3月</t>
  </si>
  <si>
    <t>报销日期:</t>
  </si>
  <si>
    <t>团号:</t>
  </si>
  <si>
    <t>HMZA-190310-QDH683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</si>
  <si>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</si>
  <si>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</si>
  <si>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</si>
  <si>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</si>
  <si>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</si>
  <si>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</si>
  <si>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</si>
  <si>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</si>
  <si>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</si>
  <si>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</si>
  <si>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0302家-机场</t>
  </si>
  <si>
    <t>0302机场-家</t>
  </si>
  <si>
    <t>详见行程单</t>
  </si>
  <si>
    <t>0317机场-家</t>
  </si>
  <si>
    <t>3.12日外出打印</t>
  </si>
  <si>
    <t>3.12日打印-酒店</t>
  </si>
  <si>
    <t>3.14星河湾-新国展</t>
  </si>
  <si>
    <t>3.14新国展-星河湾</t>
  </si>
  <si>
    <t>住宿费</t>
  </si>
  <si>
    <t>餐费</t>
  </si>
  <si>
    <t>马洁 杨苗苗 王凤雨 高原</t>
  </si>
  <si>
    <t>王凤雨 成可心 兼职2人</t>
  </si>
  <si>
    <t>侯莹 成可心 王凤雨 兼职2人</t>
  </si>
  <si>
    <t>侯莹 司机 兼职</t>
  </si>
  <si>
    <t>侯莹</t>
  </si>
  <si>
    <t>杨苗苗 王凤雨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</si>
  <si>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</si>
  <si>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</si>
  <si>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</si>
  <si>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</si>
  <si>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</si>
  <si>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</si>
  <si>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</si>
  <si>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</si>
  <si>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</si>
  <si>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2019.3.2</t>
  </si>
  <si>
    <t>上海</t>
  </si>
  <si>
    <t>3.9-10/3.16-17</t>
  </si>
  <si>
    <t>3.11-15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</si>
</sst>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2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2" fillId="15" borderId="16" applyNumberFormat="0" applyAlignment="0" applyProtection="0">
      <alignment vertical="center"/>
    </xf>
    <xf numFmtId="0" fontId="25" fillId="33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49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9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0" xfId="50" applyFont="1" applyFill="1" applyBorder="1" applyAlignment="1">
      <alignment horizontal="center" vertical="center"/>
    </xf>
    <xf numFmtId="0" fontId="3" fillId="0" borderId="11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177" fontId="3" fillId="0" borderId="8" xfId="50" applyNumberFormat="1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13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0" borderId="8" xfId="5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 wrapText="1"/>
    </xf>
    <xf numFmtId="0" fontId="3" fillId="0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3" borderId="8" xfId="0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79" fontId="7" fillId="5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7" fillId="5" borderId="8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180" fontId="0" fillId="9" borderId="8" xfId="0" applyNumberFormat="1" applyFill="1" applyBorder="1" applyAlignment="1">
      <alignment horizontal="right" vertical="center"/>
    </xf>
    <xf numFmtId="180" fontId="0" fillId="10" borderId="8" xfId="0" applyNumberForma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10" borderId="8" xfId="0" applyFill="1" applyBorder="1">
      <alignment vertical="center"/>
    </xf>
    <xf numFmtId="0" fontId="9" fillId="0" borderId="14" xfId="0" applyFont="1" applyBorder="1" applyAlignment="1">
      <alignment horizontal="left" vertical="center"/>
    </xf>
    <xf numFmtId="0" fontId="0" fillId="0" borderId="8" xfId="0" applyFill="1" applyBorder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0" fillId="11" borderId="8" xfId="0" applyFill="1" applyBorder="1">
      <alignment vertical="center"/>
    </xf>
    <xf numFmtId="0" fontId="0" fillId="0" borderId="8" xfId="0" applyFill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78" fontId="8" fillId="7" borderId="6" xfId="0" applyNumberFormat="1" applyFont="1" applyFill="1" applyBorder="1" applyAlignment="1">
      <alignment horizontal="center" vertical="center"/>
    </xf>
    <xf numFmtId="178" fontId="8" fillId="7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628650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90"/>
  <sheetViews>
    <sheetView workbookViewId="0">
      <selection activeCell="I27" sqref="I27"/>
    </sheetView>
  </sheetViews>
  <sheetFormatPr defaultColWidth="9" defaultRowHeight="21" customHeight="1"/>
  <cols>
    <col min="1" max="1" width="9.375" style="65" customWidth="1"/>
    <col min="2" max="2" width="16.625" customWidth="1"/>
    <col min="3" max="3" width="14.125" style="66" customWidth="1"/>
    <col min="5" max="5" width="12.875" customWidth="1"/>
    <col min="6" max="6" width="11.625"/>
    <col min="8" max="8" width="14.1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8"/>
      <c r="J2" s="108"/>
      <c r="K2" s="108"/>
      <c r="L2" s="108"/>
    </row>
    <row r="4" customHeight="1" spans="8:10">
      <c r="H4" s="67" t="s">
        <v>1</v>
      </c>
      <c r="I4" s="67"/>
      <c r="J4" s="67" t="s">
        <v>2</v>
      </c>
    </row>
    <row r="5" customHeight="1" spans="8:10">
      <c r="H5" s="68"/>
      <c r="I5" s="68"/>
      <c r="J5" s="68"/>
    </row>
    <row r="6" customHeight="1" spans="1:10">
      <c r="A6" s="69" t="s">
        <v>3</v>
      </c>
      <c r="B6" s="70" t="s">
        <v>4</v>
      </c>
      <c r="C6" s="71" t="s">
        <v>5</v>
      </c>
      <c r="D6" s="71"/>
      <c r="E6" s="71"/>
      <c r="F6" s="72" t="s">
        <v>6</v>
      </c>
      <c r="G6" s="72"/>
      <c r="H6" s="72"/>
      <c r="I6" s="72"/>
      <c r="J6" s="70" t="s">
        <v>7</v>
      </c>
    </row>
    <row r="7" customHeight="1" spans="1:10">
      <c r="A7" s="69"/>
      <c r="B7" s="70"/>
      <c r="C7" s="73" t="s">
        <v>8</v>
      </c>
      <c r="D7" s="74" t="s">
        <v>9</v>
      </c>
      <c r="E7" s="71" t="s">
        <v>10</v>
      </c>
      <c r="F7" s="72" t="s">
        <v>11</v>
      </c>
      <c r="G7" s="72" t="s">
        <v>12</v>
      </c>
      <c r="H7" s="72" t="s">
        <v>13</v>
      </c>
      <c r="I7" s="72" t="s">
        <v>14</v>
      </c>
      <c r="J7" s="70"/>
    </row>
    <row r="8" customHeight="1" spans="1:10">
      <c r="A8" s="75">
        <v>1</v>
      </c>
      <c r="B8" s="76" t="s">
        <v>15</v>
      </c>
      <c r="C8" s="77">
        <v>0</v>
      </c>
      <c r="D8" s="78"/>
      <c r="E8" s="77">
        <f>C8*D8</f>
        <v>0</v>
      </c>
      <c r="F8" s="77">
        <v>0</v>
      </c>
      <c r="G8" s="77">
        <v>0</v>
      </c>
      <c r="H8" s="77">
        <f>F8+G8</f>
        <v>0</v>
      </c>
      <c r="I8" s="109"/>
      <c r="J8" s="110" t="s">
        <v>16</v>
      </c>
    </row>
    <row r="9" customHeight="1" spans="1:10">
      <c r="A9" s="75"/>
      <c r="B9" s="76"/>
      <c r="C9" s="77"/>
      <c r="D9" s="78"/>
      <c r="E9" s="77"/>
      <c r="F9" s="77">
        <v>0</v>
      </c>
      <c r="G9" s="77">
        <v>0</v>
      </c>
      <c r="H9" s="77">
        <f>F9+G9</f>
        <v>0</v>
      </c>
      <c r="I9" s="109"/>
      <c r="J9" s="111"/>
    </row>
    <row r="10" customHeight="1" spans="1:10">
      <c r="A10" s="75"/>
      <c r="B10" s="76"/>
      <c r="C10" s="77"/>
      <c r="D10" s="78"/>
      <c r="E10" s="77"/>
      <c r="F10" s="77">
        <v>0</v>
      </c>
      <c r="G10" s="77">
        <v>0</v>
      </c>
      <c r="H10" s="77">
        <f>F10+G10</f>
        <v>0</v>
      </c>
      <c r="I10" s="109"/>
      <c r="J10" s="111"/>
    </row>
    <row r="11" customHeight="1" spans="1:10">
      <c r="A11" s="75"/>
      <c r="B11" s="76"/>
      <c r="C11" s="77"/>
      <c r="D11" s="78"/>
      <c r="E11" s="77"/>
      <c r="F11" s="77">
        <v>0</v>
      </c>
      <c r="G11" s="77">
        <v>0</v>
      </c>
      <c r="H11" s="77">
        <f>F11+G11</f>
        <v>0</v>
      </c>
      <c r="I11" s="109"/>
      <c r="J11" s="111"/>
    </row>
    <row r="12" customHeight="1" spans="1:10">
      <c r="A12" s="75"/>
      <c r="B12" s="76"/>
      <c r="C12" s="77"/>
      <c r="D12" s="78"/>
      <c r="E12" s="77"/>
      <c r="F12" s="77">
        <v>0</v>
      </c>
      <c r="G12" s="77">
        <v>0</v>
      </c>
      <c r="H12" s="77">
        <f>F12+G12</f>
        <v>0</v>
      </c>
      <c r="I12" s="109"/>
      <c r="J12" s="111"/>
    </row>
    <row r="13" s="64" customFormat="1" customHeight="1" spans="1:10">
      <c r="A13" s="79"/>
      <c r="B13" s="80" t="s">
        <v>17</v>
      </c>
      <c r="C13" s="81">
        <f>SUM(C8)</f>
        <v>0</v>
      </c>
      <c r="D13" s="81">
        <f>SUM(D8)</f>
        <v>0</v>
      </c>
      <c r="E13" s="81">
        <f>SUM(E8)</f>
        <v>0</v>
      </c>
      <c r="F13" s="81">
        <f>SUM(F8:F12)</f>
        <v>0</v>
      </c>
      <c r="G13" s="81">
        <f t="shared" ref="G13:H13" si="0">SUM(G8:G12)</f>
        <v>0</v>
      </c>
      <c r="H13" s="81">
        <f t="shared" si="0"/>
        <v>0</v>
      </c>
      <c r="I13" s="112"/>
      <c r="J13" s="113"/>
    </row>
    <row r="14" customHeight="1" spans="1:10">
      <c r="A14" s="82">
        <v>2</v>
      </c>
      <c r="B14" s="83" t="s">
        <v>18</v>
      </c>
      <c r="C14" s="84">
        <v>0</v>
      </c>
      <c r="D14" s="82"/>
      <c r="E14" s="84">
        <f>C14*D14</f>
        <v>0</v>
      </c>
      <c r="F14" s="77">
        <v>0</v>
      </c>
      <c r="G14" s="77">
        <v>0</v>
      </c>
      <c r="H14" s="77">
        <f>F14+G14</f>
        <v>0</v>
      </c>
      <c r="I14" s="109"/>
      <c r="J14" s="110" t="s">
        <v>19</v>
      </c>
    </row>
    <row r="15" customHeight="1" spans="1:10">
      <c r="A15" s="85"/>
      <c r="B15" s="86"/>
      <c r="C15" s="87"/>
      <c r="D15" s="85"/>
      <c r="E15" s="87"/>
      <c r="F15" s="77">
        <v>0</v>
      </c>
      <c r="G15" s="77">
        <v>0</v>
      </c>
      <c r="H15" s="77">
        <f t="shared" ref="H15" si="1">F15+G15</f>
        <v>0</v>
      </c>
      <c r="I15" s="109"/>
      <c r="J15" s="111"/>
    </row>
    <row r="16" s="64" customFormat="1" customHeight="1" spans="1:10">
      <c r="A16" s="79"/>
      <c r="B16" s="80" t="s">
        <v>20</v>
      </c>
      <c r="C16" s="81">
        <f>SUM(C14)</f>
        <v>0</v>
      </c>
      <c r="D16" s="81">
        <f>SUM(D14)</f>
        <v>0</v>
      </c>
      <c r="E16" s="81">
        <f>SUM(E14)</f>
        <v>0</v>
      </c>
      <c r="F16" s="81">
        <f>SUM(F14:F15)</f>
        <v>0</v>
      </c>
      <c r="G16" s="81">
        <f>SUM(G14:G15)</f>
        <v>0</v>
      </c>
      <c r="H16" s="81">
        <f>SUM(H14:H15)</f>
        <v>0</v>
      </c>
      <c r="I16" s="112"/>
      <c r="J16" s="113"/>
    </row>
    <row r="17" customHeight="1" spans="1:10">
      <c r="A17" s="75">
        <v>3</v>
      </c>
      <c r="B17" s="76" t="s">
        <v>21</v>
      </c>
      <c r="C17" s="77">
        <v>50000</v>
      </c>
      <c r="D17" s="78">
        <v>1</v>
      </c>
      <c r="E17" s="77">
        <f>C17*D17</f>
        <v>50000</v>
      </c>
      <c r="F17" s="77">
        <v>2174.07</v>
      </c>
      <c r="G17" s="77">
        <v>0</v>
      </c>
      <c r="H17" s="88">
        <f t="shared" ref="H17:H20" si="2">F17+G17</f>
        <v>2174.07</v>
      </c>
      <c r="I17" s="109" t="s">
        <v>22</v>
      </c>
      <c r="J17" s="114" t="s">
        <v>23</v>
      </c>
    </row>
    <row r="18" customHeight="1" spans="1:10">
      <c r="A18" s="75"/>
      <c r="B18" s="76"/>
      <c r="C18" s="77"/>
      <c r="D18" s="78"/>
      <c r="E18" s="77"/>
      <c r="F18" s="77">
        <v>2850</v>
      </c>
      <c r="G18" s="77">
        <v>0</v>
      </c>
      <c r="H18" s="88">
        <f t="shared" si="2"/>
        <v>2850</v>
      </c>
      <c r="I18" s="109" t="s">
        <v>24</v>
      </c>
      <c r="J18" s="115"/>
    </row>
    <row r="19" customHeight="1" spans="1:10">
      <c r="A19" s="75"/>
      <c r="B19" s="76"/>
      <c r="C19" s="77"/>
      <c r="D19" s="78"/>
      <c r="E19" s="77"/>
      <c r="F19" s="77">
        <v>98</v>
      </c>
      <c r="G19" s="77">
        <v>0</v>
      </c>
      <c r="H19" s="88">
        <f t="shared" si="2"/>
        <v>98</v>
      </c>
      <c r="I19" s="109" t="s">
        <v>25</v>
      </c>
      <c r="J19" s="115"/>
    </row>
    <row r="20" customHeight="1" spans="1:10">
      <c r="A20" s="75"/>
      <c r="B20" s="76"/>
      <c r="C20" s="77"/>
      <c r="D20" s="78"/>
      <c r="E20" s="77"/>
      <c r="F20" s="77">
        <v>2560</v>
      </c>
      <c r="G20" s="77">
        <v>0</v>
      </c>
      <c r="H20" s="88">
        <f t="shared" si="2"/>
        <v>2560</v>
      </c>
      <c r="I20" s="109" t="s">
        <v>26</v>
      </c>
      <c r="J20" s="115"/>
    </row>
    <row r="21" customHeight="1" spans="1:10">
      <c r="A21" s="75"/>
      <c r="B21" s="76"/>
      <c r="C21" s="77"/>
      <c r="D21" s="78"/>
      <c r="E21" s="77"/>
      <c r="F21" s="77">
        <v>12900</v>
      </c>
      <c r="G21" s="77">
        <v>0</v>
      </c>
      <c r="H21" s="89">
        <v>12900</v>
      </c>
      <c r="I21" s="116" t="s">
        <v>27</v>
      </c>
      <c r="J21" s="115"/>
    </row>
    <row r="22" customHeight="1" spans="1:10">
      <c r="A22" s="75"/>
      <c r="B22" s="76"/>
      <c r="C22" s="77"/>
      <c r="D22" s="78"/>
      <c r="E22" s="77"/>
      <c r="F22" s="77">
        <v>0</v>
      </c>
      <c r="G22" s="77">
        <v>0</v>
      </c>
      <c r="H22" s="77">
        <f>F22+G22</f>
        <v>0</v>
      </c>
      <c r="I22" s="109"/>
      <c r="J22" s="115"/>
    </row>
    <row r="23" s="64" customFormat="1" customHeight="1" spans="1:10">
      <c r="A23" s="79"/>
      <c r="B23" s="80" t="s">
        <v>28</v>
      </c>
      <c r="C23" s="81">
        <f>SUM(C17)</f>
        <v>50000</v>
      </c>
      <c r="D23" s="81">
        <f t="shared" ref="D23:E23" si="3">SUM(D17)</f>
        <v>1</v>
      </c>
      <c r="E23" s="81">
        <f t="shared" si="3"/>
        <v>50000</v>
      </c>
      <c r="F23" s="81">
        <f>SUM(F17:F22)</f>
        <v>20582.07</v>
      </c>
      <c r="G23" s="81">
        <f>SUM(G17:G22)</f>
        <v>0</v>
      </c>
      <c r="H23" s="81">
        <f>SUM(H17:H22)</f>
        <v>20582.07</v>
      </c>
      <c r="I23" s="112"/>
      <c r="J23" s="117"/>
    </row>
    <row r="24" customHeight="1" spans="1:10">
      <c r="A24" s="90">
        <v>4</v>
      </c>
      <c r="B24" s="91" t="s">
        <v>29</v>
      </c>
      <c r="C24" s="92">
        <v>50000</v>
      </c>
      <c r="D24" s="90">
        <v>1</v>
      </c>
      <c r="E24" s="92">
        <f>C24*D24</f>
        <v>50000</v>
      </c>
      <c r="F24" s="77">
        <v>4463</v>
      </c>
      <c r="G24" s="77">
        <v>0</v>
      </c>
      <c r="H24" s="88">
        <f>F24+G24</f>
        <v>4463</v>
      </c>
      <c r="I24" s="109" t="s">
        <v>30</v>
      </c>
      <c r="J24" s="114" t="s">
        <v>31</v>
      </c>
    </row>
    <row r="25" customHeight="1" spans="1:10">
      <c r="A25" s="93"/>
      <c r="B25" s="94"/>
      <c r="C25" s="95"/>
      <c r="D25" s="93"/>
      <c r="E25" s="95"/>
      <c r="F25" s="77">
        <v>435</v>
      </c>
      <c r="G25" s="77">
        <v>0</v>
      </c>
      <c r="H25" s="89">
        <f>F25+G25</f>
        <v>435</v>
      </c>
      <c r="I25" s="116" t="s">
        <v>32</v>
      </c>
      <c r="J25" s="115"/>
    </row>
    <row r="26" customFormat="1" customHeight="1" spans="1:10">
      <c r="A26" s="93"/>
      <c r="B26" s="94"/>
      <c r="C26" s="95"/>
      <c r="D26" s="93"/>
      <c r="E26" s="95"/>
      <c r="F26" s="77">
        <v>3815</v>
      </c>
      <c r="G26" s="77">
        <v>0</v>
      </c>
      <c r="H26" s="88">
        <f>F26+G26</f>
        <v>3815</v>
      </c>
      <c r="I26" s="118" t="s">
        <v>33</v>
      </c>
      <c r="J26" s="119"/>
    </row>
    <row r="27" customFormat="1" customHeight="1" spans="1:10">
      <c r="A27" s="93"/>
      <c r="B27" s="94"/>
      <c r="C27" s="95"/>
      <c r="D27" s="93"/>
      <c r="E27" s="95"/>
      <c r="F27" s="77">
        <v>747</v>
      </c>
      <c r="G27" s="77">
        <v>0</v>
      </c>
      <c r="H27" s="89">
        <f>F27+G27</f>
        <v>747</v>
      </c>
      <c r="I27" s="116" t="s">
        <v>34</v>
      </c>
      <c r="J27" s="119"/>
    </row>
    <row r="28" customFormat="1" customHeight="1" spans="1:10">
      <c r="A28" s="93"/>
      <c r="B28" s="94"/>
      <c r="C28" s="95"/>
      <c r="D28" s="93"/>
      <c r="E28" s="95"/>
      <c r="F28" s="77">
        <v>306</v>
      </c>
      <c r="G28" s="77">
        <v>0</v>
      </c>
      <c r="H28" s="88">
        <f>F28+G28</f>
        <v>306</v>
      </c>
      <c r="I28" s="109" t="s">
        <v>35</v>
      </c>
      <c r="J28" s="119"/>
    </row>
    <row r="29" customFormat="1" customHeight="1" spans="1:10">
      <c r="A29" s="93"/>
      <c r="B29" s="94"/>
      <c r="C29" s="95"/>
      <c r="D29" s="93"/>
      <c r="E29" s="95"/>
      <c r="F29" s="77">
        <v>5063</v>
      </c>
      <c r="G29" s="77">
        <v>0</v>
      </c>
      <c r="H29" s="88">
        <f>F29+G29</f>
        <v>5063</v>
      </c>
      <c r="I29" s="109" t="s">
        <v>36</v>
      </c>
      <c r="J29" s="119"/>
    </row>
    <row r="30" customFormat="1" customHeight="1" spans="1:10">
      <c r="A30" s="93"/>
      <c r="B30" s="94"/>
      <c r="C30" s="95"/>
      <c r="D30" s="93"/>
      <c r="E30" s="95"/>
      <c r="F30" s="77">
        <v>2152</v>
      </c>
      <c r="G30" s="77">
        <v>0</v>
      </c>
      <c r="H30" s="88">
        <f>F30+G30</f>
        <v>2152</v>
      </c>
      <c r="I30" s="109" t="s">
        <v>37</v>
      </c>
      <c r="J30" s="119"/>
    </row>
    <row r="31" customFormat="1" customHeight="1" spans="1:10">
      <c r="A31" s="93"/>
      <c r="B31" s="94"/>
      <c r="C31" s="95"/>
      <c r="D31" s="93"/>
      <c r="E31" s="95"/>
      <c r="F31" s="77">
        <v>2032</v>
      </c>
      <c r="G31" s="77">
        <v>0</v>
      </c>
      <c r="H31" s="88">
        <f>F31+G31</f>
        <v>2032</v>
      </c>
      <c r="I31" s="109" t="s">
        <v>38</v>
      </c>
      <c r="J31" s="119"/>
    </row>
    <row r="32" customFormat="1" customHeight="1" spans="1:10">
      <c r="A32" s="93"/>
      <c r="B32" s="94"/>
      <c r="C32" s="95"/>
      <c r="D32" s="93"/>
      <c r="E32" s="95"/>
      <c r="F32" s="77">
        <v>41147</v>
      </c>
      <c r="G32" s="77">
        <v>0</v>
      </c>
      <c r="H32" s="88">
        <f>F32+G32</f>
        <v>41147</v>
      </c>
      <c r="I32" s="109" t="s">
        <v>39</v>
      </c>
      <c r="J32" s="119"/>
    </row>
    <row r="33" customFormat="1" customHeight="1" spans="1:10">
      <c r="A33" s="93"/>
      <c r="B33" s="94"/>
      <c r="C33" s="95"/>
      <c r="D33" s="93"/>
      <c r="E33" s="95"/>
      <c r="F33" s="77">
        <v>6203</v>
      </c>
      <c r="G33" s="77">
        <v>0</v>
      </c>
      <c r="H33" s="88">
        <f>F33+G33</f>
        <v>6203</v>
      </c>
      <c r="I33" s="109" t="s">
        <v>40</v>
      </c>
      <c r="J33" s="119"/>
    </row>
    <row r="34" customFormat="1" customHeight="1" spans="1:10">
      <c r="A34" s="93"/>
      <c r="B34" s="94"/>
      <c r="C34" s="95"/>
      <c r="D34" s="93"/>
      <c r="E34" s="95"/>
      <c r="F34" s="77">
        <v>3960</v>
      </c>
      <c r="G34" s="77">
        <v>0</v>
      </c>
      <c r="H34" s="88">
        <f>F34+G34</f>
        <v>3960</v>
      </c>
      <c r="I34" s="109" t="s">
        <v>41</v>
      </c>
      <c r="J34" s="119"/>
    </row>
    <row r="35" customFormat="1" customHeight="1" spans="1:10">
      <c r="A35" s="93"/>
      <c r="B35" s="94"/>
      <c r="C35" s="95"/>
      <c r="D35" s="93"/>
      <c r="E35" s="95"/>
      <c r="F35" s="77">
        <v>8966</v>
      </c>
      <c r="G35" s="77">
        <v>0</v>
      </c>
      <c r="H35" s="89">
        <f>F35+G35</f>
        <v>8966</v>
      </c>
      <c r="I35" s="116" t="s">
        <v>42</v>
      </c>
      <c r="J35" s="119"/>
    </row>
    <row r="36" customFormat="1" customHeight="1" spans="1:10">
      <c r="A36" s="93"/>
      <c r="B36" s="94"/>
      <c r="C36" s="95"/>
      <c r="D36" s="93"/>
      <c r="E36" s="95"/>
      <c r="F36" s="77">
        <v>1100</v>
      </c>
      <c r="G36" s="77">
        <v>0</v>
      </c>
      <c r="H36" s="89">
        <f>F36+G36</f>
        <v>1100</v>
      </c>
      <c r="I36" s="116" t="s">
        <v>43</v>
      </c>
      <c r="J36" s="119"/>
    </row>
    <row r="37" customFormat="1" customHeight="1" spans="1:10">
      <c r="A37" s="93"/>
      <c r="B37" s="94"/>
      <c r="C37" s="95"/>
      <c r="D37" s="93"/>
      <c r="E37" s="95"/>
      <c r="F37" s="77">
        <v>190</v>
      </c>
      <c r="G37" s="77">
        <v>0</v>
      </c>
      <c r="H37" s="88">
        <f>F37+G37</f>
        <v>190</v>
      </c>
      <c r="I37" s="118" t="s">
        <v>44</v>
      </c>
      <c r="J37" s="119"/>
    </row>
    <row r="38" customFormat="1" customHeight="1" spans="1:10">
      <c r="A38" s="96"/>
      <c r="B38" s="97"/>
      <c r="C38" s="98"/>
      <c r="D38" s="96"/>
      <c r="E38" s="98"/>
      <c r="F38" s="77"/>
      <c r="G38" s="77">
        <v>0</v>
      </c>
      <c r="H38" s="77">
        <f>F38+G38</f>
        <v>0</v>
      </c>
      <c r="I38" s="109"/>
      <c r="J38" s="119"/>
    </row>
    <row r="39" s="64" customFormat="1" customHeight="1" spans="1:10">
      <c r="A39" s="79"/>
      <c r="B39" s="80" t="s">
        <v>45</v>
      </c>
      <c r="C39" s="81">
        <f>SUM(C24)</f>
        <v>50000</v>
      </c>
      <c r="D39" s="81">
        <f t="shared" ref="D39:E39" si="4">SUM(D24)</f>
        <v>1</v>
      </c>
      <c r="E39" s="81">
        <f t="shared" si="4"/>
        <v>50000</v>
      </c>
      <c r="F39" s="81">
        <f>SUM(F24:F25)</f>
        <v>4898</v>
      </c>
      <c r="G39" s="81">
        <f t="shared" ref="G39:H39" si="5">SUM(G24:G25)</f>
        <v>0</v>
      </c>
      <c r="H39" s="81">
        <f>SUM(H24:H38)</f>
        <v>80579</v>
      </c>
      <c r="I39" s="112"/>
      <c r="J39" s="117"/>
    </row>
    <row r="40" customHeight="1" spans="1:10">
      <c r="A40" s="82">
        <v>5</v>
      </c>
      <c r="B40" s="83" t="s">
        <v>46</v>
      </c>
      <c r="C40" s="84">
        <v>10000</v>
      </c>
      <c r="D40" s="82">
        <v>1</v>
      </c>
      <c r="E40" s="84">
        <f>C40*D40</f>
        <v>10000</v>
      </c>
      <c r="F40" s="77">
        <v>105</v>
      </c>
      <c r="G40" s="77">
        <v>0</v>
      </c>
      <c r="H40" s="89">
        <f>F40+G40</f>
        <v>105</v>
      </c>
      <c r="I40" s="116" t="s">
        <v>47</v>
      </c>
      <c r="J40" s="110"/>
    </row>
    <row r="41" customHeight="1" spans="1:10">
      <c r="A41" s="99"/>
      <c r="B41" s="100"/>
      <c r="C41" s="101"/>
      <c r="D41" s="99"/>
      <c r="E41" s="101"/>
      <c r="F41" s="77">
        <v>36</v>
      </c>
      <c r="G41" s="77">
        <v>0</v>
      </c>
      <c r="H41" s="89">
        <f>F41+G41</f>
        <v>36</v>
      </c>
      <c r="I41" s="116" t="s">
        <v>48</v>
      </c>
      <c r="J41" s="120"/>
    </row>
    <row r="42" customHeight="1" spans="1:10">
      <c r="A42" s="99"/>
      <c r="B42" s="100"/>
      <c r="C42" s="101"/>
      <c r="D42" s="99"/>
      <c r="E42" s="101"/>
      <c r="F42" s="77">
        <v>24</v>
      </c>
      <c r="G42" s="77">
        <v>0</v>
      </c>
      <c r="H42" s="89">
        <v>24</v>
      </c>
      <c r="I42" s="116" t="s">
        <v>49</v>
      </c>
      <c r="J42" s="120"/>
    </row>
    <row r="43" customHeight="1" spans="1:10">
      <c r="A43" s="99"/>
      <c r="B43" s="100"/>
      <c r="C43" s="101"/>
      <c r="D43" s="99"/>
      <c r="E43" s="101"/>
      <c r="F43" s="77">
        <v>892.4</v>
      </c>
      <c r="G43" s="77">
        <v>0</v>
      </c>
      <c r="H43" s="88">
        <f>F43+G43</f>
        <v>892.4</v>
      </c>
      <c r="I43" s="118" t="s">
        <v>50</v>
      </c>
      <c r="J43" s="120"/>
    </row>
    <row r="44" customHeight="1" spans="1:10">
      <c r="A44" s="99"/>
      <c r="B44" s="100"/>
      <c r="C44" s="101"/>
      <c r="D44" s="99"/>
      <c r="E44" s="101"/>
      <c r="F44" s="77">
        <v>234.6</v>
      </c>
      <c r="G44" s="77">
        <v>0</v>
      </c>
      <c r="H44" s="88">
        <f>F44+G44</f>
        <v>234.6</v>
      </c>
      <c r="I44" s="118" t="s">
        <v>51</v>
      </c>
      <c r="J44" s="120"/>
    </row>
    <row r="45" customHeight="1" spans="1:10">
      <c r="A45" s="99"/>
      <c r="B45" s="100"/>
      <c r="C45" s="101"/>
      <c r="D45" s="99"/>
      <c r="E45" s="101"/>
      <c r="F45" s="77">
        <v>22</v>
      </c>
      <c r="G45" s="77">
        <v>0</v>
      </c>
      <c r="H45" s="88">
        <f>F45+G45</f>
        <v>22</v>
      </c>
      <c r="I45" s="118" t="s">
        <v>52</v>
      </c>
      <c r="J45" s="120"/>
    </row>
    <row r="46" customHeight="1" spans="1:10">
      <c r="A46" s="99"/>
      <c r="B46" s="100"/>
      <c r="C46" s="101"/>
      <c r="D46" s="99"/>
      <c r="E46" s="101"/>
      <c r="F46" s="77">
        <v>3822.1</v>
      </c>
      <c r="G46" s="77">
        <v>0</v>
      </c>
      <c r="H46" s="88">
        <f>F46+G46</f>
        <v>3822.1</v>
      </c>
      <c r="I46" s="118" t="s">
        <v>53</v>
      </c>
      <c r="J46" s="120"/>
    </row>
    <row r="47" customHeight="1" spans="1:10">
      <c r="A47" s="99"/>
      <c r="B47" s="100"/>
      <c r="C47" s="101"/>
      <c r="D47" s="99"/>
      <c r="E47" s="101"/>
      <c r="F47" s="77">
        <v>1818.43</v>
      </c>
      <c r="G47" s="77">
        <v>0</v>
      </c>
      <c r="H47" s="88">
        <f>F47+G47</f>
        <v>1818.43</v>
      </c>
      <c r="I47" s="118" t="s">
        <v>54</v>
      </c>
      <c r="J47" s="120"/>
    </row>
    <row r="48" customHeight="1" spans="1:10">
      <c r="A48" s="99"/>
      <c r="B48" s="100"/>
      <c r="C48" s="101"/>
      <c r="D48" s="99"/>
      <c r="E48" s="101"/>
      <c r="F48" s="77">
        <v>395.3</v>
      </c>
      <c r="G48" s="77">
        <v>0</v>
      </c>
      <c r="H48" s="88">
        <f>F48+G48</f>
        <v>395.3</v>
      </c>
      <c r="I48" s="109" t="s">
        <v>55</v>
      </c>
      <c r="J48" s="120"/>
    </row>
    <row r="49" customHeight="1" spans="1:10">
      <c r="A49" s="99"/>
      <c r="B49" s="100"/>
      <c r="C49" s="101"/>
      <c r="D49" s="99"/>
      <c r="E49" s="101"/>
      <c r="F49" s="77">
        <v>362.03</v>
      </c>
      <c r="G49" s="77">
        <v>0</v>
      </c>
      <c r="H49" s="88">
        <f>F49+G49</f>
        <v>362.03</v>
      </c>
      <c r="I49" s="109" t="s">
        <v>56</v>
      </c>
      <c r="J49" s="120"/>
    </row>
    <row r="50" customHeight="1" spans="1:10">
      <c r="A50" s="99"/>
      <c r="B50" s="100"/>
      <c r="C50" s="101"/>
      <c r="D50" s="99"/>
      <c r="E50" s="101"/>
      <c r="F50" s="77">
        <v>103</v>
      </c>
      <c r="G50" s="77">
        <v>0</v>
      </c>
      <c r="H50" s="89">
        <f>F50+G50</f>
        <v>103</v>
      </c>
      <c r="I50" s="121" t="s">
        <v>57</v>
      </c>
      <c r="J50" s="120"/>
    </row>
    <row r="51" customHeight="1" spans="1:10">
      <c r="A51" s="102"/>
      <c r="B51" s="103"/>
      <c r="C51" s="104"/>
      <c r="D51" s="102"/>
      <c r="E51" s="104"/>
      <c r="F51" s="77">
        <v>2280</v>
      </c>
      <c r="G51" s="77">
        <v>0</v>
      </c>
      <c r="H51" s="88">
        <f>F51+G51</f>
        <v>2280</v>
      </c>
      <c r="I51" s="122" t="s">
        <v>58</v>
      </c>
      <c r="J51" s="111"/>
    </row>
    <row r="52" customHeight="1" spans="1:10">
      <c r="A52" s="105"/>
      <c r="B52" s="106"/>
      <c r="C52" s="107"/>
      <c r="D52" s="105"/>
      <c r="E52" s="107"/>
      <c r="F52" s="77">
        <v>9750</v>
      </c>
      <c r="G52" s="77">
        <v>0</v>
      </c>
      <c r="H52" s="88">
        <f>F52+G52</f>
        <v>9750</v>
      </c>
      <c r="I52" s="122" t="s">
        <v>59</v>
      </c>
      <c r="J52" s="111"/>
    </row>
    <row r="53" customHeight="1" spans="1:10">
      <c r="A53" s="105"/>
      <c r="B53" s="106"/>
      <c r="C53" s="107"/>
      <c r="D53" s="105"/>
      <c r="E53" s="107"/>
      <c r="F53" s="77">
        <v>476</v>
      </c>
      <c r="G53" s="77">
        <v>0</v>
      </c>
      <c r="H53" s="88">
        <f>F53+G53</f>
        <v>476</v>
      </c>
      <c r="I53" s="122" t="s">
        <v>60</v>
      </c>
      <c r="J53" s="111"/>
    </row>
    <row r="54" customHeight="1" spans="1:10">
      <c r="A54" s="105"/>
      <c r="B54" s="106"/>
      <c r="C54" s="107"/>
      <c r="D54" s="105"/>
      <c r="E54" s="107"/>
      <c r="F54" s="77">
        <v>500</v>
      </c>
      <c r="G54" s="77">
        <v>0</v>
      </c>
      <c r="H54" s="88">
        <f>F54+G54</f>
        <v>500</v>
      </c>
      <c r="I54" s="118" t="s">
        <v>61</v>
      </c>
      <c r="J54" s="111"/>
    </row>
    <row r="55" customHeight="1" spans="1:10">
      <c r="A55" s="105"/>
      <c r="B55" s="106"/>
      <c r="C55" s="107"/>
      <c r="D55" s="105"/>
      <c r="E55" s="107"/>
      <c r="F55" s="77">
        <v>420</v>
      </c>
      <c r="G55" s="77">
        <v>0</v>
      </c>
      <c r="H55" s="89">
        <v>420</v>
      </c>
      <c r="I55" s="116" t="s">
        <v>62</v>
      </c>
      <c r="J55" s="111"/>
    </row>
    <row r="56" customHeight="1" spans="1:10">
      <c r="A56" s="105"/>
      <c r="B56" s="106"/>
      <c r="C56" s="107"/>
      <c r="D56" s="105"/>
      <c r="E56" s="107"/>
      <c r="F56" s="77">
        <v>4770</v>
      </c>
      <c r="G56" s="77">
        <v>0</v>
      </c>
      <c r="H56" s="89">
        <f>F56+G56</f>
        <v>4770</v>
      </c>
      <c r="I56" s="116" t="s">
        <v>63</v>
      </c>
      <c r="J56" s="111"/>
    </row>
    <row r="57" customHeight="1" spans="1:10">
      <c r="A57" s="85"/>
      <c r="B57" s="86"/>
      <c r="C57" s="87"/>
      <c r="D57" s="85"/>
      <c r="E57" s="87"/>
      <c r="F57" s="77">
        <v>107</v>
      </c>
      <c r="G57" s="77">
        <v>0</v>
      </c>
      <c r="H57" s="89">
        <f>F57+G57</f>
        <v>107</v>
      </c>
      <c r="I57" s="116" t="s">
        <v>64</v>
      </c>
      <c r="J57" s="111"/>
    </row>
    <row r="58" s="64" customFormat="1" customHeight="1" spans="1:10">
      <c r="A58" s="79"/>
      <c r="B58" s="80" t="s">
        <v>65</v>
      </c>
      <c r="C58" s="81">
        <f>SUM(C40)</f>
        <v>10000</v>
      </c>
      <c r="D58" s="81">
        <f t="shared" ref="D58:E58" si="6">SUM(D40)</f>
        <v>1</v>
      </c>
      <c r="E58" s="81">
        <f t="shared" si="6"/>
        <v>10000</v>
      </c>
      <c r="F58" s="81">
        <f>SUM(F40:F57)</f>
        <v>26117.86</v>
      </c>
      <c r="G58" s="81">
        <f>SUM(G40:G57)</f>
        <v>0</v>
      </c>
      <c r="H58" s="81">
        <f>SUM(H40:H57)</f>
        <v>26117.86</v>
      </c>
      <c r="I58" s="112"/>
      <c r="J58" s="113"/>
    </row>
    <row r="59" customHeight="1" spans="1:10">
      <c r="A59" s="75">
        <v>6</v>
      </c>
      <c r="B59" s="76" t="s">
        <v>66</v>
      </c>
      <c r="C59" s="77">
        <v>0</v>
      </c>
      <c r="D59" s="78"/>
      <c r="E59" s="77">
        <f t="shared" ref="E57:E76" si="7">C59*D59</f>
        <v>0</v>
      </c>
      <c r="F59" s="77">
        <v>0</v>
      </c>
      <c r="G59" s="77">
        <v>0</v>
      </c>
      <c r="H59" s="77">
        <f t="shared" ref="H57:H76" si="8">F59+G59</f>
        <v>0</v>
      </c>
      <c r="I59" s="109"/>
      <c r="J59" s="110" t="s">
        <v>67</v>
      </c>
    </row>
    <row r="60" customHeight="1" spans="1:10">
      <c r="A60" s="75"/>
      <c r="B60" s="76"/>
      <c r="C60" s="77"/>
      <c r="D60" s="78"/>
      <c r="E60" s="77"/>
      <c r="F60" s="77">
        <v>0</v>
      </c>
      <c r="G60" s="77">
        <v>0</v>
      </c>
      <c r="H60" s="77">
        <f t="shared" si="8"/>
        <v>0</v>
      </c>
      <c r="I60" s="109"/>
      <c r="J60" s="115"/>
    </row>
    <row r="61" customHeight="1" spans="1:10">
      <c r="A61" s="75"/>
      <c r="B61" s="76"/>
      <c r="C61" s="77"/>
      <c r="D61" s="78"/>
      <c r="E61" s="77"/>
      <c r="F61" s="77">
        <v>0</v>
      </c>
      <c r="G61" s="77">
        <v>0</v>
      </c>
      <c r="H61" s="77">
        <f t="shared" si="8"/>
        <v>0</v>
      </c>
      <c r="I61" s="109"/>
      <c r="J61" s="115"/>
    </row>
    <row r="62" customHeight="1" spans="1:10">
      <c r="A62" s="75"/>
      <c r="B62" s="76"/>
      <c r="C62" s="77"/>
      <c r="D62" s="78"/>
      <c r="E62" s="77"/>
      <c r="F62" s="77">
        <v>0</v>
      </c>
      <c r="G62" s="77">
        <v>0</v>
      </c>
      <c r="H62" s="77">
        <f t="shared" si="8"/>
        <v>0</v>
      </c>
      <c r="I62" s="109"/>
      <c r="J62" s="115"/>
    </row>
    <row r="63" s="64" customFormat="1" customHeight="1" spans="1:10">
      <c r="A63" s="79"/>
      <c r="B63" s="80" t="s">
        <v>68</v>
      </c>
      <c r="C63" s="81">
        <f>SUM(C59)</f>
        <v>0</v>
      </c>
      <c r="D63" s="81">
        <f t="shared" ref="D63:E63" si="9">SUM(D59)</f>
        <v>0</v>
      </c>
      <c r="E63" s="81">
        <f t="shared" si="9"/>
        <v>0</v>
      </c>
      <c r="F63" s="81">
        <f>SUM(F59:F62)</f>
        <v>0</v>
      </c>
      <c r="G63" s="81">
        <f t="shared" ref="G63:H63" si="10">SUM(G59:G62)</f>
        <v>0</v>
      </c>
      <c r="H63" s="81">
        <f t="shared" si="10"/>
        <v>0</v>
      </c>
      <c r="I63" s="112"/>
      <c r="J63" s="117"/>
    </row>
    <row r="64" customHeight="1" spans="1:10">
      <c r="A64" s="75">
        <v>7</v>
      </c>
      <c r="B64" s="76" t="s">
        <v>69</v>
      </c>
      <c r="C64" s="77">
        <v>0</v>
      </c>
      <c r="D64" s="78"/>
      <c r="E64" s="77">
        <f t="shared" si="7"/>
        <v>0</v>
      </c>
      <c r="F64" s="77">
        <v>0</v>
      </c>
      <c r="G64" s="77">
        <v>0</v>
      </c>
      <c r="H64" s="77">
        <f t="shared" si="8"/>
        <v>0</v>
      </c>
      <c r="I64" s="109"/>
      <c r="J64" s="123"/>
    </row>
    <row r="65" customHeight="1" spans="1:10">
      <c r="A65" s="75"/>
      <c r="B65" s="76"/>
      <c r="C65" s="77"/>
      <c r="D65" s="78"/>
      <c r="E65" s="77"/>
      <c r="F65" s="77">
        <v>0</v>
      </c>
      <c r="G65" s="77">
        <v>0</v>
      </c>
      <c r="H65" s="77">
        <f t="shared" si="8"/>
        <v>0</v>
      </c>
      <c r="I65" s="109"/>
      <c r="J65" s="132"/>
    </row>
    <row r="66" customHeight="1" spans="1:10">
      <c r="A66" s="75"/>
      <c r="B66" s="76"/>
      <c r="C66" s="77"/>
      <c r="D66" s="78"/>
      <c r="E66" s="77"/>
      <c r="F66" s="77">
        <v>0</v>
      </c>
      <c r="G66" s="77">
        <v>0</v>
      </c>
      <c r="H66" s="77">
        <f t="shared" si="8"/>
        <v>0</v>
      </c>
      <c r="I66" s="109"/>
      <c r="J66" s="132"/>
    </row>
    <row r="67" customHeight="1" spans="1:10">
      <c r="A67" s="75"/>
      <c r="B67" s="76"/>
      <c r="C67" s="77"/>
      <c r="D67" s="78"/>
      <c r="E67" s="77"/>
      <c r="F67" s="77">
        <v>0</v>
      </c>
      <c r="G67" s="77">
        <v>0</v>
      </c>
      <c r="H67" s="77">
        <f t="shared" si="8"/>
        <v>0</v>
      </c>
      <c r="I67" s="109"/>
      <c r="J67" s="132"/>
    </row>
    <row r="68" s="64" customFormat="1" customHeight="1" spans="1:10">
      <c r="A68" s="79"/>
      <c r="B68" s="80" t="s">
        <v>70</v>
      </c>
      <c r="C68" s="81">
        <f>SUM(C64)</f>
        <v>0</v>
      </c>
      <c r="D68" s="81">
        <f t="shared" ref="D68:E68" si="11">SUM(D64)</f>
        <v>0</v>
      </c>
      <c r="E68" s="81">
        <f t="shared" si="11"/>
        <v>0</v>
      </c>
      <c r="F68" s="81">
        <f>SUM(F64:F67)</f>
        <v>0</v>
      </c>
      <c r="G68" s="81">
        <f t="shared" ref="G68:H68" si="12">SUM(G64:G67)</f>
        <v>0</v>
      </c>
      <c r="H68" s="81">
        <f t="shared" si="12"/>
        <v>0</v>
      </c>
      <c r="I68" s="112"/>
      <c r="J68" s="133"/>
    </row>
    <row r="69" customHeight="1" spans="1:10">
      <c r="A69" s="75">
        <v>8</v>
      </c>
      <c r="B69" s="76" t="s">
        <v>71</v>
      </c>
      <c r="C69" s="77">
        <v>0</v>
      </c>
      <c r="D69" s="78"/>
      <c r="E69" s="77">
        <f t="shared" si="7"/>
        <v>0</v>
      </c>
      <c r="F69" s="77">
        <v>0</v>
      </c>
      <c r="G69" s="77">
        <v>0</v>
      </c>
      <c r="H69" s="77">
        <f t="shared" si="8"/>
        <v>0</v>
      </c>
      <c r="I69" s="109"/>
      <c r="J69" s="114" t="s">
        <v>72</v>
      </c>
    </row>
    <row r="70" customHeight="1" spans="1:10">
      <c r="A70" s="75"/>
      <c r="B70" s="76"/>
      <c r="C70" s="77"/>
      <c r="D70" s="78"/>
      <c r="E70" s="77"/>
      <c r="F70" s="77">
        <v>0</v>
      </c>
      <c r="G70" s="77">
        <v>0</v>
      </c>
      <c r="H70" s="77">
        <f t="shared" si="8"/>
        <v>0</v>
      </c>
      <c r="I70" s="109"/>
      <c r="J70" s="115"/>
    </row>
    <row r="71" s="64" customFormat="1" customHeight="1" spans="1:10">
      <c r="A71" s="79"/>
      <c r="B71" s="80" t="s">
        <v>73</v>
      </c>
      <c r="C71" s="81">
        <f>SUM(C69)</f>
        <v>0</v>
      </c>
      <c r="D71" s="81">
        <f t="shared" ref="D71:E71" si="13">SUM(D69)</f>
        <v>0</v>
      </c>
      <c r="E71" s="81">
        <f t="shared" si="13"/>
        <v>0</v>
      </c>
      <c r="F71" s="81">
        <f>SUM(F69:F70)</f>
        <v>0</v>
      </c>
      <c r="G71" s="81">
        <f t="shared" ref="G71:H71" si="14">SUM(G69:G70)</f>
        <v>0</v>
      </c>
      <c r="H71" s="81">
        <f t="shared" si="14"/>
        <v>0</v>
      </c>
      <c r="I71" s="112"/>
      <c r="J71" s="117"/>
    </row>
    <row r="72" customHeight="1" spans="1:10">
      <c r="A72" s="75">
        <v>9</v>
      </c>
      <c r="B72" s="76" t="s">
        <v>74</v>
      </c>
      <c r="C72" s="77">
        <v>0</v>
      </c>
      <c r="D72" s="78"/>
      <c r="E72" s="77">
        <f t="shared" si="7"/>
        <v>0</v>
      </c>
      <c r="F72" s="77">
        <v>0</v>
      </c>
      <c r="G72" s="77">
        <v>0</v>
      </c>
      <c r="H72" s="77">
        <f t="shared" si="8"/>
        <v>0</v>
      </c>
      <c r="I72" s="109"/>
      <c r="J72" s="110" t="s">
        <v>75</v>
      </c>
    </row>
    <row r="73" customHeight="1" spans="1:10">
      <c r="A73" s="75"/>
      <c r="B73" s="76"/>
      <c r="C73" s="77"/>
      <c r="D73" s="78"/>
      <c r="E73" s="77"/>
      <c r="F73" s="77">
        <v>0</v>
      </c>
      <c r="G73" s="77">
        <v>0</v>
      </c>
      <c r="H73" s="77">
        <f t="shared" si="8"/>
        <v>0</v>
      </c>
      <c r="I73" s="109"/>
      <c r="J73" s="111"/>
    </row>
    <row r="74" customHeight="1" spans="1:10">
      <c r="A74" s="75"/>
      <c r="B74" s="76"/>
      <c r="C74" s="77"/>
      <c r="D74" s="78"/>
      <c r="E74" s="77"/>
      <c r="F74" s="77">
        <v>0</v>
      </c>
      <c r="G74" s="77">
        <v>0</v>
      </c>
      <c r="H74" s="77">
        <f t="shared" si="8"/>
        <v>0</v>
      </c>
      <c r="I74" s="109"/>
      <c r="J74" s="111"/>
    </row>
    <row r="75" s="64" customFormat="1" customHeight="1" spans="1:10">
      <c r="A75" s="79"/>
      <c r="B75" s="80" t="s">
        <v>76</v>
      </c>
      <c r="C75" s="81">
        <f>SUM(C72)</f>
        <v>0</v>
      </c>
      <c r="D75" s="81">
        <f t="shared" ref="D75:E75" si="15">SUM(D72)</f>
        <v>0</v>
      </c>
      <c r="E75" s="81">
        <f t="shared" si="15"/>
        <v>0</v>
      </c>
      <c r="F75" s="81">
        <f>SUM(F72:F74)</f>
        <v>0</v>
      </c>
      <c r="G75" s="81">
        <f t="shared" ref="G75:H75" si="16">SUM(G72:G74)</f>
        <v>0</v>
      </c>
      <c r="H75" s="81">
        <f t="shared" si="16"/>
        <v>0</v>
      </c>
      <c r="I75" s="112"/>
      <c r="J75" s="113"/>
    </row>
    <row r="76" customHeight="1" spans="1:10">
      <c r="A76" s="82">
        <v>10</v>
      </c>
      <c r="B76" s="76" t="s">
        <v>77</v>
      </c>
      <c r="C76" s="77">
        <v>40000</v>
      </c>
      <c r="D76" s="78">
        <v>1</v>
      </c>
      <c r="E76" s="77">
        <f t="shared" si="7"/>
        <v>40000</v>
      </c>
      <c r="F76" s="77">
        <v>40</v>
      </c>
      <c r="G76" s="77">
        <v>0</v>
      </c>
      <c r="H76" s="88">
        <f>F76+G76</f>
        <v>40</v>
      </c>
      <c r="I76" s="109" t="s">
        <v>78</v>
      </c>
      <c r="J76" s="123"/>
    </row>
    <row r="77" customHeight="1" spans="1:10">
      <c r="A77" s="102"/>
      <c r="B77" s="76"/>
      <c r="C77" s="77"/>
      <c r="D77" s="78"/>
      <c r="E77" s="77"/>
      <c r="F77" s="77">
        <v>498</v>
      </c>
      <c r="G77" s="77">
        <v>0</v>
      </c>
      <c r="H77" s="88">
        <f>F77+G77</f>
        <v>498</v>
      </c>
      <c r="I77" s="109" t="s">
        <v>79</v>
      </c>
      <c r="J77" s="132"/>
    </row>
    <row r="78" customHeight="1" spans="1:10">
      <c r="A78" s="102"/>
      <c r="B78" s="76"/>
      <c r="C78" s="77"/>
      <c r="D78" s="78"/>
      <c r="E78" s="77"/>
      <c r="F78" s="77">
        <v>120</v>
      </c>
      <c r="G78" s="77">
        <v>0</v>
      </c>
      <c r="H78" s="89">
        <f>F78+G78</f>
        <v>120</v>
      </c>
      <c r="I78" s="116" t="s">
        <v>80</v>
      </c>
      <c r="J78" s="132"/>
    </row>
    <row r="79" customHeight="1" spans="1:10">
      <c r="A79" s="102"/>
      <c r="B79" s="76"/>
      <c r="C79" s="77"/>
      <c r="D79" s="78"/>
      <c r="E79" s="77"/>
      <c r="F79" s="77">
        <v>17</v>
      </c>
      <c r="G79" s="77">
        <v>0</v>
      </c>
      <c r="H79" s="88">
        <f>F79+G79</f>
        <v>17</v>
      </c>
      <c r="I79" s="118" t="s">
        <v>81</v>
      </c>
      <c r="J79" s="132"/>
    </row>
    <row r="80" customHeight="1" spans="1:10">
      <c r="A80" s="102"/>
      <c r="B80" s="76"/>
      <c r="C80" s="77"/>
      <c r="D80" s="78"/>
      <c r="E80" s="77"/>
      <c r="F80" s="77">
        <v>53</v>
      </c>
      <c r="G80" s="77">
        <v>0</v>
      </c>
      <c r="H80" s="89">
        <f>F80+G80</f>
        <v>53</v>
      </c>
      <c r="I80" s="116" t="s">
        <v>82</v>
      </c>
      <c r="J80" s="132"/>
    </row>
    <row r="81" customHeight="1" spans="1:10">
      <c r="A81" s="85"/>
      <c r="B81" s="76"/>
      <c r="C81" s="77"/>
      <c r="D81" s="78"/>
      <c r="E81" s="77"/>
      <c r="F81" s="77">
        <v>20000</v>
      </c>
      <c r="G81" s="77">
        <v>0</v>
      </c>
      <c r="H81" s="89">
        <f>F81+G81</f>
        <v>20000</v>
      </c>
      <c r="I81" s="116" t="s">
        <v>83</v>
      </c>
      <c r="J81" s="132"/>
    </row>
    <row r="82" s="64" customFormat="1" customHeight="1" spans="1:10">
      <c r="A82" s="79"/>
      <c r="B82" s="80" t="s">
        <v>84</v>
      </c>
      <c r="C82" s="81">
        <f>SUM(C76)</f>
        <v>40000</v>
      </c>
      <c r="D82" s="81">
        <f t="shared" ref="D82:E82" si="17">SUM(D76)</f>
        <v>1</v>
      </c>
      <c r="E82" s="81">
        <f t="shared" si="17"/>
        <v>40000</v>
      </c>
      <c r="F82" s="81">
        <f>SUM(F76:F81)</f>
        <v>20728</v>
      </c>
      <c r="G82" s="81">
        <f>SUM(G76:G81)</f>
        <v>0</v>
      </c>
      <c r="H82" s="81">
        <f>SUM(H76:H81)</f>
        <v>20728</v>
      </c>
      <c r="I82" s="112"/>
      <c r="J82" s="133"/>
    </row>
    <row r="83" customHeight="1" spans="1:10">
      <c r="A83" s="79"/>
      <c r="B83" s="80" t="s">
        <v>85</v>
      </c>
      <c r="C83" s="81">
        <f>SUM(C82,C75,C71,C68,C63,C58,C39,C23,C16,C13)</f>
        <v>150000</v>
      </c>
      <c r="D83" s="81">
        <f t="shared" ref="D83:H83" si="18">SUM(D82,D75,D71,D68,D63,D58,D39,D23,D16,D13)</f>
        <v>4</v>
      </c>
      <c r="E83" s="81">
        <f t="shared" si="18"/>
        <v>150000</v>
      </c>
      <c r="F83" s="81">
        <f t="shared" si="18"/>
        <v>72325.93</v>
      </c>
      <c r="G83" s="81">
        <f t="shared" si="18"/>
        <v>0</v>
      </c>
      <c r="H83" s="81">
        <f>SUM(H82,H75,H71,H68,H63,H58,H39,H23,H16,H13)</f>
        <v>148006.93</v>
      </c>
      <c r="I83" s="112"/>
      <c r="J83" s="134"/>
    </row>
    <row r="87" customHeight="1" spans="1:9">
      <c r="A87" s="124" t="s">
        <v>86</v>
      </c>
      <c r="B87" s="125"/>
      <c r="C87" s="126" t="s">
        <v>87</v>
      </c>
      <c r="D87" s="126"/>
      <c r="E87" s="126" t="s">
        <v>88</v>
      </c>
      <c r="F87" s="126"/>
      <c r="G87" s="126" t="s">
        <v>89</v>
      </c>
      <c r="H87" s="126"/>
      <c r="I87" s="135" t="s">
        <v>90</v>
      </c>
    </row>
    <row r="88" customHeight="1" spans="1:9">
      <c r="A88" s="127">
        <f>E83</f>
        <v>150000</v>
      </c>
      <c r="B88" s="128"/>
      <c r="C88" s="128">
        <f>H83</f>
        <v>148006.93</v>
      </c>
      <c r="D88" s="128"/>
      <c r="E88" s="128">
        <f>F83</f>
        <v>72325.93</v>
      </c>
      <c r="F88" s="128"/>
      <c r="G88" s="128">
        <f>G83</f>
        <v>0</v>
      </c>
      <c r="H88" s="128"/>
      <c r="I88" s="136">
        <f>A88-C88</f>
        <v>1993.07000000001</v>
      </c>
    </row>
    <row r="90" customHeight="1" spans="1:9">
      <c r="A90" s="129" t="s">
        <v>91</v>
      </c>
      <c r="B90" s="130"/>
      <c r="C90" s="131" t="s">
        <v>92</v>
      </c>
      <c r="D90" s="129"/>
      <c r="E90" s="129" t="s">
        <v>93</v>
      </c>
      <c r="F90" s="129"/>
      <c r="G90" s="129" t="s">
        <v>94</v>
      </c>
      <c r="H90" s="129"/>
      <c r="I90" s="130"/>
    </row>
  </sheetData>
  <mergeCells count="76">
    <mergeCell ref="C2:H2"/>
    <mergeCell ref="C6:E6"/>
    <mergeCell ref="F6:I6"/>
    <mergeCell ref="A87:B87"/>
    <mergeCell ref="C87:D87"/>
    <mergeCell ref="E87:F87"/>
    <mergeCell ref="G87:H87"/>
    <mergeCell ref="A88:B88"/>
    <mergeCell ref="C88:D88"/>
    <mergeCell ref="E88:F88"/>
    <mergeCell ref="G88:H88"/>
    <mergeCell ref="A6:A7"/>
    <mergeCell ref="A8:A12"/>
    <mergeCell ref="A14:A15"/>
    <mergeCell ref="A17:A22"/>
    <mergeCell ref="A24:A38"/>
    <mergeCell ref="A40:A57"/>
    <mergeCell ref="A59:A62"/>
    <mergeCell ref="A64:A67"/>
    <mergeCell ref="A69:A70"/>
    <mergeCell ref="A72:A74"/>
    <mergeCell ref="A76:A81"/>
    <mergeCell ref="B6:B7"/>
    <mergeCell ref="B8:B12"/>
    <mergeCell ref="B14:B15"/>
    <mergeCell ref="B17:B22"/>
    <mergeCell ref="B24:B38"/>
    <mergeCell ref="B40:B57"/>
    <mergeCell ref="B59:B62"/>
    <mergeCell ref="B64:B67"/>
    <mergeCell ref="B69:B70"/>
    <mergeCell ref="B72:B74"/>
    <mergeCell ref="B76:B81"/>
    <mergeCell ref="C8:C12"/>
    <mergeCell ref="C14:C15"/>
    <mergeCell ref="C17:C22"/>
    <mergeCell ref="C24:C38"/>
    <mergeCell ref="C40:C57"/>
    <mergeCell ref="C59:C62"/>
    <mergeCell ref="C64:C67"/>
    <mergeCell ref="C69:C70"/>
    <mergeCell ref="C72:C74"/>
    <mergeCell ref="C76:C81"/>
    <mergeCell ref="D8:D12"/>
    <mergeCell ref="D14:D15"/>
    <mergeCell ref="D17:D22"/>
    <mergeCell ref="D24:D38"/>
    <mergeCell ref="D40:D57"/>
    <mergeCell ref="D59:D62"/>
    <mergeCell ref="D64:D67"/>
    <mergeCell ref="D69:D70"/>
    <mergeCell ref="D72:D74"/>
    <mergeCell ref="D76:D81"/>
    <mergeCell ref="E8:E12"/>
    <mergeCell ref="E14:E15"/>
    <mergeCell ref="E17:E22"/>
    <mergeCell ref="E24:E38"/>
    <mergeCell ref="E40:E57"/>
    <mergeCell ref="E59:E62"/>
    <mergeCell ref="E64:E67"/>
    <mergeCell ref="E69:E70"/>
    <mergeCell ref="E72:E74"/>
    <mergeCell ref="E76:E81"/>
    <mergeCell ref="J4:J5"/>
    <mergeCell ref="J6:J7"/>
    <mergeCell ref="J8:J13"/>
    <mergeCell ref="J14:J16"/>
    <mergeCell ref="J17:J23"/>
    <mergeCell ref="J24:J39"/>
    <mergeCell ref="J40:J58"/>
    <mergeCell ref="J59:J63"/>
    <mergeCell ref="J64:J68"/>
    <mergeCell ref="J69:J71"/>
    <mergeCell ref="J72:J75"/>
    <mergeCell ref="J76:J82"/>
    <mergeCell ref="H4:I5"/>
  </mergeCells>
  <pageMargins left="0.699305555555556" right="0.699305555555556" top="0.75" bottom="0.75" header="0.3" footer="0.3"/>
  <pageSetup paperSize="9" scale="3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topLeftCell="A28" workbookViewId="0">
      <selection activeCell="K34" sqref="K3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95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5"/>
    </row>
    <row r="5" ht="20.1" customHeight="1" spans="2:11">
      <c r="B5" s="4"/>
      <c r="C5" s="5"/>
      <c r="D5" s="6" t="s">
        <v>96</v>
      </c>
      <c r="E5" s="6"/>
      <c r="F5" s="7" t="s">
        <v>97</v>
      </c>
      <c r="G5" s="7"/>
      <c r="H5" s="6" t="s">
        <v>98</v>
      </c>
      <c r="I5" s="5"/>
      <c r="J5" s="7" t="s">
        <v>99</v>
      </c>
      <c r="K5" s="46"/>
    </row>
    <row r="6" ht="20.1" customHeight="1" spans="2:11">
      <c r="B6" s="8"/>
      <c r="C6" s="9"/>
      <c r="D6" s="10" t="s">
        <v>100</v>
      </c>
      <c r="E6" s="10"/>
      <c r="F6" s="11" t="s">
        <v>101</v>
      </c>
      <c r="G6" s="11"/>
      <c r="H6" s="10" t="s">
        <v>102</v>
      </c>
      <c r="I6" s="9"/>
      <c r="J6" s="11" t="s">
        <v>103</v>
      </c>
      <c r="K6" s="47"/>
    </row>
    <row r="7" ht="20.1" customHeight="1" spans="2:11">
      <c r="B7" s="8"/>
      <c r="C7" s="9"/>
      <c r="D7" s="10" t="s">
        <v>104</v>
      </c>
      <c r="E7" s="10"/>
      <c r="F7" s="12" t="s">
        <v>105</v>
      </c>
      <c r="G7" s="12"/>
      <c r="H7" s="10" t="s">
        <v>106</v>
      </c>
      <c r="I7" s="48"/>
      <c r="J7" s="11">
        <v>3.18</v>
      </c>
      <c r="K7" s="47"/>
    </row>
    <row r="8" ht="20.1" customHeight="1" spans="2:11">
      <c r="B8" s="13"/>
      <c r="C8" s="14"/>
      <c r="D8" s="15"/>
      <c r="E8" s="15"/>
      <c r="F8" s="16"/>
      <c r="G8" s="16"/>
      <c r="H8" s="15" t="s">
        <v>107</v>
      </c>
      <c r="I8" s="49"/>
      <c r="J8" s="16" t="s">
        <v>108</v>
      </c>
      <c r="K8" s="5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109</v>
      </c>
      <c r="E10" s="20" t="s">
        <v>110</v>
      </c>
      <c r="F10" s="21"/>
      <c r="G10" s="22" t="s">
        <v>111</v>
      </c>
      <c r="H10" s="21" t="s">
        <v>112</v>
      </c>
      <c r="I10" s="20" t="s">
        <v>113</v>
      </c>
      <c r="J10" s="21"/>
      <c r="K10" s="22" t="s">
        <v>114</v>
      </c>
    </row>
    <row r="11" ht="20.1" customHeight="1" spans="2:11">
      <c r="B11" s="23">
        <v>1</v>
      </c>
      <c r="C11" s="24"/>
      <c r="D11" s="25" t="s">
        <v>115</v>
      </c>
      <c r="E11" s="23" t="s">
        <v>116</v>
      </c>
      <c r="F11" s="24"/>
      <c r="G11" s="26">
        <v>0</v>
      </c>
      <c r="H11" s="26">
        <v>0</v>
      </c>
      <c r="I11" s="51"/>
      <c r="J11" s="52"/>
      <c r="K11" s="53" t="s">
        <v>117</v>
      </c>
    </row>
    <row r="12" ht="23" customHeight="1" spans="2:11">
      <c r="B12" s="27">
        <v>2</v>
      </c>
      <c r="C12" s="28"/>
      <c r="D12" s="29"/>
      <c r="E12" s="27" t="s">
        <v>118</v>
      </c>
      <c r="F12" s="28"/>
      <c r="G12" s="26">
        <v>113</v>
      </c>
      <c r="H12" s="26">
        <v>113</v>
      </c>
      <c r="I12" s="51"/>
      <c r="J12" s="52"/>
      <c r="K12" s="53" t="s">
        <v>119</v>
      </c>
    </row>
    <row r="13" ht="23" customHeight="1" spans="2:11">
      <c r="B13" s="30"/>
      <c r="C13" s="31"/>
      <c r="D13" s="29"/>
      <c r="E13" s="30"/>
      <c r="F13" s="31"/>
      <c r="G13" s="26">
        <v>70</v>
      </c>
      <c r="H13" s="26">
        <v>70</v>
      </c>
      <c r="I13" s="51"/>
      <c r="J13" s="52"/>
      <c r="K13" s="53" t="s">
        <v>120</v>
      </c>
    </row>
    <row r="14" ht="23" customHeight="1" spans="2:11">
      <c r="B14" s="30"/>
      <c r="C14" s="31"/>
      <c r="D14" s="29"/>
      <c r="E14" s="30"/>
      <c r="F14" s="31"/>
      <c r="G14" s="26">
        <v>202.77</v>
      </c>
      <c r="H14" s="26">
        <v>202.77</v>
      </c>
      <c r="I14" s="51"/>
      <c r="J14" s="52"/>
      <c r="K14" s="53" t="s">
        <v>121</v>
      </c>
    </row>
    <row r="15" ht="23" customHeight="1" spans="2:11">
      <c r="B15" s="30"/>
      <c r="C15" s="31"/>
      <c r="D15" s="29"/>
      <c r="E15" s="30"/>
      <c r="F15" s="31"/>
      <c r="G15" s="26">
        <v>68</v>
      </c>
      <c r="H15" s="26">
        <v>68</v>
      </c>
      <c r="I15" s="51"/>
      <c r="J15" s="52"/>
      <c r="K15" s="53" t="s">
        <v>122</v>
      </c>
    </row>
    <row r="16" ht="23" customHeight="1" spans="2:11">
      <c r="B16" s="30"/>
      <c r="C16" s="31"/>
      <c r="D16" s="29"/>
      <c r="E16" s="30"/>
      <c r="F16" s="31"/>
      <c r="G16" s="26">
        <v>25</v>
      </c>
      <c r="H16" s="26">
        <v>25</v>
      </c>
      <c r="I16" s="51"/>
      <c r="J16" s="52"/>
      <c r="K16" s="53" t="s">
        <v>123</v>
      </c>
    </row>
    <row r="17" ht="23" customHeight="1" spans="2:11">
      <c r="B17" s="30"/>
      <c r="C17" s="31"/>
      <c r="D17" s="29"/>
      <c r="E17" s="30"/>
      <c r="F17" s="31"/>
      <c r="G17" s="26">
        <v>21</v>
      </c>
      <c r="H17" s="26">
        <v>21</v>
      </c>
      <c r="I17" s="51"/>
      <c r="J17" s="52"/>
      <c r="K17" s="53" t="s">
        <v>124</v>
      </c>
    </row>
    <row r="18" ht="23" customHeight="1" spans="2:11">
      <c r="B18" s="30"/>
      <c r="C18" s="31"/>
      <c r="D18" s="29"/>
      <c r="E18" s="30"/>
      <c r="F18" s="31"/>
      <c r="G18" s="26">
        <v>63</v>
      </c>
      <c r="H18" s="26">
        <v>63</v>
      </c>
      <c r="I18" s="51"/>
      <c r="J18" s="52"/>
      <c r="K18" s="53" t="s">
        <v>125</v>
      </c>
    </row>
    <row r="19" ht="23" customHeight="1" spans="2:11">
      <c r="B19" s="30"/>
      <c r="C19" s="31"/>
      <c r="D19" s="29"/>
      <c r="E19" s="30"/>
      <c r="F19" s="31"/>
      <c r="G19" s="26">
        <v>60</v>
      </c>
      <c r="H19" s="26">
        <v>60</v>
      </c>
      <c r="I19" s="51"/>
      <c r="J19" s="52"/>
      <c r="K19" s="53" t="s">
        <v>126</v>
      </c>
    </row>
    <row r="20" ht="20.1" customHeight="1" spans="2:11">
      <c r="B20" s="23">
        <v>3</v>
      </c>
      <c r="C20" s="24"/>
      <c r="D20" s="29"/>
      <c r="E20" s="23" t="s">
        <v>127</v>
      </c>
      <c r="F20" s="24"/>
      <c r="G20" s="26"/>
      <c r="H20" s="26"/>
      <c r="I20" s="51"/>
      <c r="J20" s="52"/>
      <c r="K20" s="53"/>
    </row>
    <row r="21" ht="20.1" customHeight="1" spans="2:11">
      <c r="B21" s="23">
        <v>4</v>
      </c>
      <c r="C21" s="24"/>
      <c r="D21" s="29"/>
      <c r="E21" s="27" t="s">
        <v>128</v>
      </c>
      <c r="F21" s="28"/>
      <c r="G21" s="26">
        <v>196</v>
      </c>
      <c r="H21" s="32">
        <v>196</v>
      </c>
      <c r="I21" s="54"/>
      <c r="J21" s="55"/>
      <c r="K21" s="53" t="s">
        <v>129</v>
      </c>
    </row>
    <row r="22" ht="20.1" customHeight="1" spans="2:11">
      <c r="B22" s="23"/>
      <c r="C22" s="24"/>
      <c r="D22" s="29"/>
      <c r="E22" s="30"/>
      <c r="F22" s="31"/>
      <c r="G22" s="26">
        <v>40</v>
      </c>
      <c r="H22" s="33"/>
      <c r="I22" s="54"/>
      <c r="J22" s="56">
        <v>40</v>
      </c>
      <c r="K22" s="53" t="s">
        <v>130</v>
      </c>
    </row>
    <row r="23" ht="20.1" customHeight="1" spans="2:11">
      <c r="B23" s="23"/>
      <c r="C23" s="24"/>
      <c r="D23" s="29"/>
      <c r="E23" s="30"/>
      <c r="F23" s="31"/>
      <c r="G23" s="26">
        <v>92</v>
      </c>
      <c r="H23" s="33"/>
      <c r="I23" s="54"/>
      <c r="J23" s="56">
        <v>92</v>
      </c>
      <c r="K23" s="53" t="s">
        <v>130</v>
      </c>
    </row>
    <row r="24" ht="20.1" customHeight="1" spans="2:11">
      <c r="B24" s="23"/>
      <c r="C24" s="24"/>
      <c r="D24" s="29"/>
      <c r="E24" s="34"/>
      <c r="F24" s="35"/>
      <c r="G24" s="26">
        <v>170</v>
      </c>
      <c r="H24" s="33"/>
      <c r="I24" s="54"/>
      <c r="J24" s="55">
        <v>170</v>
      </c>
      <c r="K24" s="53" t="s">
        <v>131</v>
      </c>
    </row>
    <row r="25" ht="20.1" customHeight="1" spans="2:11">
      <c r="B25" s="23"/>
      <c r="C25" s="24"/>
      <c r="D25" s="29"/>
      <c r="E25" s="34"/>
      <c r="F25" s="35"/>
      <c r="G25" s="26">
        <v>113</v>
      </c>
      <c r="H25" s="32">
        <v>113</v>
      </c>
      <c r="I25" s="54"/>
      <c r="J25" s="55"/>
      <c r="K25" s="53" t="s">
        <v>132</v>
      </c>
    </row>
    <row r="26" ht="20.1" customHeight="1" spans="2:11">
      <c r="B26" s="23"/>
      <c r="C26" s="24"/>
      <c r="D26" s="29"/>
      <c r="E26" s="34"/>
      <c r="F26" s="35"/>
      <c r="G26" s="26">
        <v>74</v>
      </c>
      <c r="H26" s="33"/>
      <c r="I26" s="54"/>
      <c r="J26" s="55">
        <v>74</v>
      </c>
      <c r="K26" s="53" t="s">
        <v>133</v>
      </c>
    </row>
    <row r="27" ht="20.1" customHeight="1" spans="2:11">
      <c r="B27" s="23"/>
      <c r="C27" s="24"/>
      <c r="D27" s="29"/>
      <c r="E27" s="36"/>
      <c r="F27" s="37"/>
      <c r="G27" s="26">
        <v>125.04</v>
      </c>
      <c r="H27" s="32">
        <v>123.81</v>
      </c>
      <c r="I27" s="54"/>
      <c r="J27" s="55">
        <f>G27-H27</f>
        <v>1.23</v>
      </c>
      <c r="K27" s="53" t="s">
        <v>134</v>
      </c>
    </row>
    <row r="28" ht="20.1" customHeight="1" spans="2:11">
      <c r="B28" s="23">
        <v>5</v>
      </c>
      <c r="C28" s="24"/>
      <c r="D28" s="25" t="s">
        <v>77</v>
      </c>
      <c r="E28" s="38"/>
      <c r="F28" s="38"/>
      <c r="G28" s="26">
        <v>0</v>
      </c>
      <c r="H28" s="26">
        <v>0</v>
      </c>
      <c r="I28" s="51"/>
      <c r="J28" s="52"/>
      <c r="K28" s="53"/>
    </row>
    <row r="29" ht="20.1" customHeight="1" spans="2:11">
      <c r="B29" s="23">
        <v>6</v>
      </c>
      <c r="C29" s="24"/>
      <c r="D29" s="29"/>
      <c r="E29" s="38"/>
      <c r="F29" s="38"/>
      <c r="G29" s="26">
        <v>0</v>
      </c>
      <c r="H29" s="26"/>
      <c r="I29" s="51"/>
      <c r="J29" s="52"/>
      <c r="K29" s="53"/>
    </row>
    <row r="30" ht="20.1" customHeight="1" spans="2:11">
      <c r="B30" s="23">
        <v>7</v>
      </c>
      <c r="C30" s="24"/>
      <c r="D30" s="39"/>
      <c r="E30" s="38"/>
      <c r="F30" s="38"/>
      <c r="G30" s="26">
        <v>0</v>
      </c>
      <c r="H30" s="26"/>
      <c r="I30" s="51"/>
      <c r="J30" s="52"/>
      <c r="K30" s="53"/>
    </row>
    <row r="31" ht="20.1" customHeight="1" spans="2:11">
      <c r="B31" s="20" t="s">
        <v>85</v>
      </c>
      <c r="C31" s="40"/>
      <c r="D31" s="40"/>
      <c r="E31" s="40"/>
      <c r="F31" s="21"/>
      <c r="G31" s="41">
        <f>SUM(G11:G30)</f>
        <v>1432.81</v>
      </c>
      <c r="H31" s="41">
        <f>SUM(H11:H30)</f>
        <v>1055.58</v>
      </c>
      <c r="I31" s="57">
        <f>SUM(I11:J30)</f>
        <v>377.23</v>
      </c>
      <c r="J31" s="58"/>
      <c r="K31" s="59"/>
    </row>
    <row r="32" ht="20.1" customHeight="1" spans="2:11">
      <c r="B32" s="17"/>
      <c r="C32" s="17"/>
      <c r="D32" s="17"/>
      <c r="E32" s="17"/>
      <c r="F32" s="17"/>
      <c r="G32" s="17"/>
      <c r="H32" s="17"/>
      <c r="I32" s="17"/>
      <c r="J32" s="60"/>
      <c r="K32" s="17"/>
    </row>
    <row r="33" ht="20.1" customHeight="1" spans="2:11">
      <c r="B33" s="22" t="s">
        <v>112</v>
      </c>
      <c r="C33" s="22"/>
      <c r="D33" s="22"/>
      <c r="E33" s="22"/>
      <c r="F33" s="22"/>
      <c r="G33" s="22" t="s">
        <v>135</v>
      </c>
      <c r="H33" s="22"/>
      <c r="I33" s="22"/>
      <c r="J33" s="22"/>
      <c r="K33" s="22" t="s">
        <v>136</v>
      </c>
    </row>
    <row r="34" ht="20.1" customHeight="1" spans="2:11">
      <c r="B34" s="42">
        <f>H31</f>
        <v>1055.58</v>
      </c>
      <c r="C34" s="42"/>
      <c r="D34" s="42"/>
      <c r="E34" s="42"/>
      <c r="F34" s="42"/>
      <c r="G34" s="42">
        <f>I31</f>
        <v>377.23</v>
      </c>
      <c r="H34" s="42"/>
      <c r="I34" s="42"/>
      <c r="J34" s="42"/>
      <c r="K34" s="61">
        <f>SUM(B34:J34)</f>
        <v>1432.81</v>
      </c>
    </row>
    <row r="35" ht="20.1" customHeight="1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ht="20.1" customHeight="1" spans="2:11">
      <c r="B36" s="17" t="s">
        <v>137</v>
      </c>
      <c r="C36" s="17"/>
      <c r="D36" s="17"/>
      <c r="E36" s="17"/>
      <c r="F36" s="17" t="s">
        <v>92</v>
      </c>
      <c r="G36" s="17" t="s">
        <v>138</v>
      </c>
      <c r="H36" s="17"/>
      <c r="I36" s="17"/>
      <c r="J36" s="17" t="s">
        <v>94</v>
      </c>
      <c r="K36" s="17"/>
    </row>
    <row r="39" ht="18.75" spans="1:11">
      <c r="A39" s="2" t="s">
        <v>139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1" ht="20.1" customHeight="1" spans="2:11">
      <c r="B41" s="4"/>
      <c r="C41" s="5"/>
      <c r="D41" s="6" t="s">
        <v>96</v>
      </c>
      <c r="E41" s="6"/>
      <c r="F41" s="7" t="str">
        <f>F5</f>
        <v>王凤雨</v>
      </c>
      <c r="G41" s="7"/>
      <c r="H41" s="6" t="s">
        <v>98</v>
      </c>
      <c r="I41" s="5"/>
      <c r="J41" s="7" t="str">
        <f>J5</f>
        <v>助理</v>
      </c>
      <c r="K41" s="46"/>
    </row>
    <row r="42" ht="20.1" customHeight="1" spans="2:11">
      <c r="B42" s="8"/>
      <c r="C42" s="9"/>
      <c r="D42" s="10" t="s">
        <v>100</v>
      </c>
      <c r="E42" s="10"/>
      <c r="F42" s="11" t="str">
        <f>F6</f>
        <v>青岛</v>
      </c>
      <c r="G42" s="11"/>
      <c r="H42" s="10" t="s">
        <v>102</v>
      </c>
      <c r="I42" s="9"/>
      <c r="J42" s="11" t="str">
        <f>J6</f>
        <v>企划活动部</v>
      </c>
      <c r="K42" s="47"/>
    </row>
    <row r="43" ht="20.1" customHeight="1" spans="2:11">
      <c r="B43" s="8"/>
      <c r="C43" s="9"/>
      <c r="D43" s="10" t="s">
        <v>104</v>
      </c>
      <c r="E43" s="10"/>
      <c r="F43" s="11" t="str">
        <f>F7</f>
        <v>3月</v>
      </c>
      <c r="G43" s="11"/>
      <c r="H43" s="10" t="s">
        <v>106</v>
      </c>
      <c r="I43" s="48"/>
      <c r="J43" s="11">
        <f>J7</f>
        <v>3.18</v>
      </c>
      <c r="K43" s="47"/>
    </row>
    <row r="44" ht="20.1" customHeight="1" spans="2:11">
      <c r="B44" s="13"/>
      <c r="C44" s="14"/>
      <c r="D44" s="15"/>
      <c r="E44" s="15"/>
      <c r="F44" s="16"/>
      <c r="G44" s="16"/>
      <c r="H44" s="15" t="s">
        <v>107</v>
      </c>
      <c r="I44" s="49"/>
      <c r="J44" s="16" t="str">
        <f>J8</f>
        <v>HMZA-190310-QDH683</v>
      </c>
      <c r="K44" s="50"/>
    </row>
    <row r="45" ht="20.1" customHeight="1"/>
    <row r="46" ht="20.1" customHeight="1" spans="2:11">
      <c r="B46" s="38"/>
      <c r="C46" s="38"/>
      <c r="D46" s="43" t="s">
        <v>140</v>
      </c>
      <c r="E46" s="38" t="s">
        <v>141</v>
      </c>
      <c r="F46" s="38"/>
      <c r="G46" s="26" t="s">
        <v>142</v>
      </c>
      <c r="H46" s="26" t="s">
        <v>143</v>
      </c>
      <c r="I46" s="26" t="s">
        <v>85</v>
      </c>
      <c r="J46" s="26"/>
      <c r="K46" s="62" t="s">
        <v>114</v>
      </c>
    </row>
    <row r="47" ht="20.1" customHeight="1" spans="2:11">
      <c r="B47" s="38">
        <v>1</v>
      </c>
      <c r="C47" s="38"/>
      <c r="D47" s="44" t="s">
        <v>101</v>
      </c>
      <c r="E47" s="38" t="s">
        <v>144</v>
      </c>
      <c r="F47" s="38"/>
      <c r="G47" s="26">
        <v>200</v>
      </c>
      <c r="H47" s="26">
        <v>1</v>
      </c>
      <c r="I47" s="51">
        <f>G47*H47</f>
        <v>200</v>
      </c>
      <c r="J47" s="52"/>
      <c r="K47" s="63"/>
    </row>
    <row r="48" ht="20.1" customHeight="1" spans="2:11">
      <c r="B48" s="38">
        <v>2</v>
      </c>
      <c r="C48" s="38"/>
      <c r="D48" s="44" t="s">
        <v>145</v>
      </c>
      <c r="E48" s="38" t="s">
        <v>146</v>
      </c>
      <c r="F48" s="38"/>
      <c r="G48" s="26">
        <v>200</v>
      </c>
      <c r="H48" s="26">
        <v>4</v>
      </c>
      <c r="I48" s="51">
        <f t="shared" ref="I48:I49" si="0">G48*H48</f>
        <v>800</v>
      </c>
      <c r="J48" s="52"/>
      <c r="K48" s="63"/>
    </row>
    <row r="49" ht="20.1" customHeight="1" spans="2:11">
      <c r="B49" s="38">
        <v>3</v>
      </c>
      <c r="C49" s="38"/>
      <c r="D49" s="44" t="s">
        <v>145</v>
      </c>
      <c r="E49" s="38" t="s">
        <v>147</v>
      </c>
      <c r="F49" s="38"/>
      <c r="G49" s="26">
        <v>100</v>
      </c>
      <c r="H49" s="26">
        <v>5</v>
      </c>
      <c r="I49" s="51">
        <f t="shared" si="0"/>
        <v>500</v>
      </c>
      <c r="J49" s="52"/>
      <c r="K49" s="63"/>
    </row>
    <row r="50" ht="20.1" customHeight="1" spans="2:11">
      <c r="B50" s="20" t="s">
        <v>85</v>
      </c>
      <c r="C50" s="40"/>
      <c r="D50" s="40"/>
      <c r="E50" s="40"/>
      <c r="F50" s="21"/>
      <c r="G50" s="41"/>
      <c r="H50" s="41">
        <f>SUM(H32:H49)</f>
        <v>10</v>
      </c>
      <c r="I50" s="57">
        <f>SUM(I47:J49)</f>
        <v>1500</v>
      </c>
      <c r="J50" s="58"/>
      <c r="K50" s="59"/>
    </row>
    <row r="51" ht="20.1" customHeight="1" spans="2:11">
      <c r="B51" s="17" t="s">
        <v>137</v>
      </c>
      <c r="C51" s="17"/>
      <c r="D51" s="17"/>
      <c r="E51" s="17"/>
      <c r="F51" s="17" t="s">
        <v>92</v>
      </c>
      <c r="G51" s="17" t="s">
        <v>138</v>
      </c>
      <c r="H51" s="17"/>
      <c r="I51" s="17"/>
      <c r="J51" s="17" t="s">
        <v>94</v>
      </c>
      <c r="K51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I12:J12"/>
    <mergeCell ref="B20:C20"/>
    <mergeCell ref="E20:F20"/>
    <mergeCell ref="I20:J20"/>
    <mergeCell ref="B21:C21"/>
    <mergeCell ref="I21:J21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F31"/>
    <mergeCell ref="I31:J31"/>
    <mergeCell ref="B33:F33"/>
    <mergeCell ref="G33:J33"/>
    <mergeCell ref="B34:F34"/>
    <mergeCell ref="G34:J34"/>
    <mergeCell ref="A39:K39"/>
    <mergeCell ref="F41:G41"/>
    <mergeCell ref="J41:K41"/>
    <mergeCell ref="F42:G42"/>
    <mergeCell ref="J42:K42"/>
    <mergeCell ref="F43:G43"/>
    <mergeCell ref="J43:K43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F50"/>
    <mergeCell ref="I50:J50"/>
    <mergeCell ref="D11:D21"/>
    <mergeCell ref="D28:D30"/>
    <mergeCell ref="E12:F19"/>
    <mergeCell ref="B12:C19"/>
    <mergeCell ref="E21:F27"/>
  </mergeCells>
  <pageMargins left="0.699305555555556" right="0.699305555555556" top="0.75" bottom="0.75" header="0.3" footer="0.3"/>
  <pageSetup paperSize="9" scale="7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2019-03-19T12:56:50Z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