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员工报销明细" sheetId="3" r:id="rId1"/>
    <sheet name="Sheet2" sheetId="6" r:id="rId2"/>
    <sheet name="Sheet1" sheetId="7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<sst xmlns="http://schemas.openxmlformats.org/spreadsheetml/2006/main" count="96" uniqueCount="96">
  <si>
    <t>【借款报销单】</t>
  </si>
  <si>
    <t>团号：HMZA-250225-ZJT806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</si>
  <si>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</si>
  <si>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</si>
  <si>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</si>
  <si>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</si>
  <si>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</si>
  <si>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</si>
  <si>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</si>
  <si>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</si>
  <si>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</si>
  <si>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</si>
  <si>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</si>
  <si>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</si>
  <si>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</si>
  <si>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</si>
  <si>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</si>
  <si>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</si>
  <si>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</si>
  <si>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</si>
  <si>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</si>
  <si>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</si>
  <si>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</si>
  <si>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</si>
  <si>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2.24客户用餐发票</t>
  </si>
  <si>
    <t>活动餐费合计</t>
  </si>
  <si>
    <t>现地采买费用</t>
  </si>
  <si>
    <t>保温箱</t>
  </si>
  <si>
    <t>尽量提供可用的原始发票，发票项目不可用的，且开票需要加收税点的可以不提供原始发票。网上交易均需提供交易截图。</t>
  </si>
  <si>
    <t>白葡萄酒</t>
  </si>
  <si>
    <t>晕车贴</t>
  </si>
  <si>
    <t>三合一充电线</t>
  </si>
  <si>
    <t>打印机</t>
  </si>
  <si>
    <t>打印机墨盒</t>
  </si>
  <si>
    <t>A4打印纸</t>
  </si>
  <si>
    <t>插排</t>
  </si>
  <si>
    <t>干纸巾</t>
  </si>
  <si>
    <t>湿纸巾</t>
  </si>
  <si>
    <t>口罩--景区</t>
  </si>
  <si>
    <t>口罩--大巴车</t>
  </si>
  <si>
    <t>免洗消毒凝胶--景区</t>
  </si>
  <si>
    <t>免洗消毒凝胶--大巴车</t>
  </si>
  <si>
    <t>士力架</t>
  </si>
  <si>
    <t>百草味手撕面包</t>
  </si>
  <si>
    <t>士力架+百草味每日坚果</t>
  </si>
  <si>
    <t>HDMI转换头</t>
  </si>
  <si>
    <t>HDMI数据线</t>
  </si>
  <si>
    <t>一次性隔离帽</t>
  </si>
  <si>
    <t>一次性隔离衣</t>
  </si>
  <si>
    <t>合味道杯面</t>
  </si>
  <si>
    <t>食族人酸辣粉</t>
  </si>
  <si>
    <t>康师傅方便面</t>
  </si>
  <si>
    <t>三只松鼠_每日坚果</t>
  </si>
  <si>
    <t>卡尔顿肉松焗蛋糕</t>
  </si>
  <si>
    <t>无穷盐焗鸡蛋</t>
  </si>
  <si>
    <t>百草味-素卤零食大礼包</t>
  </si>
  <si>
    <t>百草味辣卤零食大礼包</t>
  </si>
  <si>
    <t>盐津铺子手撕素肉3种混合口味</t>
  </si>
  <si>
    <t>双汇火腿肠 泡面拍档</t>
  </si>
  <si>
    <t>好巴食南溪经典豆干</t>
  </si>
  <si>
    <t>嘉华鲜花饼</t>
  </si>
  <si>
    <t>知味观桂花麻薯芒果味</t>
  </si>
  <si>
    <t>馋小赖魔芋脆爽贡菜</t>
  </si>
  <si>
    <t>屈臣氏原味无糖苏打水</t>
  </si>
  <si>
    <t>屈臣氏低糖柠檬草味苏打水</t>
  </si>
  <si>
    <t>轻上100%椰子水</t>
  </si>
  <si>
    <t>防晒用品</t>
  </si>
  <si>
    <t>防晒帽</t>
  </si>
  <si>
    <t>藿香正气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</si>
  <si>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</si>
  <si>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</si>
  <si>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</si>
  <si>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</si>
  <si>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</si>
  <si>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</si>
  <si>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</si>
  <si>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</si>
  <si>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</si>
  <si>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</si>
  <si>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</si>
  <si>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</si>
  <si>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</si>
  <si>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</si>
  <si>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</si>
  <si>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</si>
  <si>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</si>
  <si>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</si>
  <si>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</si>
  <si>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</si>
  <si>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</si>
  <si>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</si>
  <si>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</si>
  <si>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</si>
  <si>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沐心谷嘉宾住宿尾款</t>
  </si>
  <si>
    <t>汶慧轩嘉宾住宿尾款</t>
  </si>
  <si>
    <t>短信费用3800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</si>
</sst>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</font>
    <font>
      <b/>
      <sz val="10"/>
      <color theme="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9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12" borderId="12" applyNumberFormat="0" applyAlignment="0" applyProtection="0">
      <alignment vertical="center"/>
    </xf>
    <xf numFmtId="0" fontId="20" fillId="13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7" fillId="39" borderId="0" applyNumberFormat="0" applyBorder="0" applyAlignment="0" applyProtection="0">
      <alignment vertical="center"/>
    </xf>
    <xf numFmtId="0" fontId="26" fillId="40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40" fontId="2" fillId="0" borderId="0" xfId="0" applyNumberFormat="1" applyFont="1">
      <alignment vertical="center"/>
    </xf>
    <xf numFmtId="0" fontId="3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176" fontId="4" fillId="5" borderId="2" xfId="0" applyNumberFormat="1" applyFont="1" applyFill="1" applyBorder="1" applyAlignment="1">
      <alignment horizontal="center" vertical="center"/>
    </xf>
    <xf numFmtId="40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40" fontId="2" fillId="0" borderId="2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40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40" fontId="2" fillId="0" borderId="4" xfId="0" applyNumberFormat="1" applyFont="1" applyBorder="1" applyAlignment="1">
      <alignment horizontal="center" vertical="center"/>
    </xf>
    <xf numFmtId="40" fontId="2" fillId="0" borderId="2" xfId="0" applyNumberFormat="1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/>
    </xf>
    <xf numFmtId="40" fontId="2" fillId="0" borderId="6" xfId="0" applyNumberFormat="1" applyFont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0" fontId="2" fillId="0" borderId="3" xfId="0" applyNumberFormat="1" applyFont="1" applyBorder="1" applyAlignment="1">
      <alignment horizontal="right" vertical="center"/>
    </xf>
    <xf numFmtId="40" fontId="2" fillId="0" borderId="4" xfId="0" applyNumberFormat="1" applyFont="1" applyBorder="1" applyAlignment="1">
      <alignment horizontal="right" vertical="center"/>
    </xf>
    <xf numFmtId="40" fontId="2" fillId="0" borderId="6" xfId="0" applyNumberFormat="1" applyFont="1" applyBorder="1" applyAlignment="1">
      <alignment horizontal="right" vertical="center"/>
    </xf>
    <xf numFmtId="0" fontId="2" fillId="0" borderId="6" xfId="0" applyFont="1" applyFill="1" applyBorder="1" applyAlignment="1">
      <alignment horizontal="center" vertical="center"/>
    </xf>
    <xf numFmtId="40" fontId="2" fillId="0" borderId="6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right" vertical="center"/>
    </xf>
    <xf numFmtId="0" fontId="3" fillId="0" borderId="0" xfId="50" applyFont="1">
      <alignment vertical="center"/>
    </xf>
    <xf numFmtId="0" fontId="1" fillId="0" borderId="0" xfId="0" applyFont="1" applyAlignment="1">
      <alignment horizontal="left" vertical="center"/>
    </xf>
    <xf numFmtId="0" fontId="2" fillId="0" borderId="2" xfId="0" applyFont="1" applyBorder="1">
      <alignment vertical="center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5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8" borderId="5" xfId="0" applyFont="1" applyFill="1" applyBorder="1" applyAlignment="1">
      <alignment horizontal="center" vertical="center"/>
    </xf>
    <xf numFmtId="0" fontId="7" fillId="8" borderId="5" xfId="0" applyFont="1" applyFill="1" applyBorder="1" applyAlignment="1">
      <alignment horizontal="center" vertical="top"/>
    </xf>
    <xf numFmtId="0" fontId="8" fillId="8" borderId="5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177" fontId="6" fillId="6" borderId="7" xfId="0" applyNumberFormat="1" applyFont="1" applyFill="1" applyBorder="1" applyAlignment="1">
      <alignment horizontal="center" vertical="center"/>
    </xf>
    <xf numFmtId="177" fontId="6" fillId="6" borderId="8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4" fillId="9" borderId="2" xfId="0" applyFont="1" applyFill="1" applyBorder="1" applyAlignment="1">
      <alignment horizontal="center" vertical="center"/>
    </xf>
    <xf numFmtId="176" fontId="6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9" Type="http://schemas.openxmlformats.org/officeDocument/2006/relationships/image" Target="../media/image10.png"/><Relationship Id="rId8" Type="http://schemas.openxmlformats.org/officeDocument/2006/relationships/image" Target="../media/image9.png"/><Relationship Id="rId7" Type="http://schemas.openxmlformats.org/officeDocument/2006/relationships/image" Target="../media/image8.png"/><Relationship Id="rId6" Type="http://schemas.openxmlformats.org/officeDocument/2006/relationships/image" Target="../media/image7.png"/><Relationship Id="rId5" Type="http://schemas.openxmlformats.org/officeDocument/2006/relationships/image" Target="../media/image6.png"/><Relationship Id="rId4" Type="http://schemas.openxmlformats.org/officeDocument/2006/relationships/image" Target="../media/image5.png"/><Relationship Id="rId3" Type="http://schemas.openxmlformats.org/officeDocument/2006/relationships/image" Target="../media/image4.jpeg"/><Relationship Id="rId20" Type="http://schemas.openxmlformats.org/officeDocument/2006/relationships/image" Target="../media/image21.png"/><Relationship Id="rId2" Type="http://schemas.openxmlformats.org/officeDocument/2006/relationships/image" Target="../media/image3.png"/><Relationship Id="rId19" Type="http://schemas.openxmlformats.org/officeDocument/2006/relationships/image" Target="../media/image20.png"/><Relationship Id="rId18" Type="http://schemas.openxmlformats.org/officeDocument/2006/relationships/image" Target="../media/image19.png"/><Relationship Id="rId17" Type="http://schemas.openxmlformats.org/officeDocument/2006/relationships/image" Target="../media/image18.png"/><Relationship Id="rId16" Type="http://schemas.openxmlformats.org/officeDocument/2006/relationships/image" Target="../media/image17.png"/><Relationship Id="rId15" Type="http://schemas.openxmlformats.org/officeDocument/2006/relationships/image" Target="../media/image16.png"/><Relationship Id="rId14" Type="http://schemas.openxmlformats.org/officeDocument/2006/relationships/image" Target="../media/image15.png"/><Relationship Id="rId13" Type="http://schemas.openxmlformats.org/officeDocument/2006/relationships/image" Target="../media/image14.png"/><Relationship Id="rId12" Type="http://schemas.openxmlformats.org/officeDocument/2006/relationships/image" Target="../media/image13.png"/><Relationship Id="rId11" Type="http://schemas.openxmlformats.org/officeDocument/2006/relationships/image" Target="../media/image12.png"/><Relationship Id="rId10" Type="http://schemas.openxmlformats.org/officeDocument/2006/relationships/image" Target="../media/image11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9" Type="http://schemas.openxmlformats.org/officeDocument/2006/relationships/image" Target="../media/image30.png"/><Relationship Id="rId8" Type="http://schemas.openxmlformats.org/officeDocument/2006/relationships/image" Target="../media/image29.png"/><Relationship Id="rId7" Type="http://schemas.openxmlformats.org/officeDocument/2006/relationships/image" Target="../media/image28.png"/><Relationship Id="rId6" Type="http://schemas.openxmlformats.org/officeDocument/2006/relationships/image" Target="../media/image27.png"/><Relationship Id="rId5" Type="http://schemas.openxmlformats.org/officeDocument/2006/relationships/image" Target="../media/image26.png"/><Relationship Id="rId4" Type="http://schemas.openxmlformats.org/officeDocument/2006/relationships/image" Target="../media/image25.png"/><Relationship Id="rId3" Type="http://schemas.openxmlformats.org/officeDocument/2006/relationships/image" Target="../media/image24.png"/><Relationship Id="rId21" Type="http://schemas.openxmlformats.org/officeDocument/2006/relationships/image" Target="../media/image42.png"/><Relationship Id="rId20" Type="http://schemas.openxmlformats.org/officeDocument/2006/relationships/image" Target="../media/image41.png"/><Relationship Id="rId2" Type="http://schemas.openxmlformats.org/officeDocument/2006/relationships/image" Target="../media/image23.png"/><Relationship Id="rId19" Type="http://schemas.openxmlformats.org/officeDocument/2006/relationships/image" Target="../media/image40.png"/><Relationship Id="rId18" Type="http://schemas.openxmlformats.org/officeDocument/2006/relationships/image" Target="../media/image39.png"/><Relationship Id="rId17" Type="http://schemas.openxmlformats.org/officeDocument/2006/relationships/image" Target="../media/image38.png"/><Relationship Id="rId16" Type="http://schemas.openxmlformats.org/officeDocument/2006/relationships/image" Target="../media/image37.png"/><Relationship Id="rId15" Type="http://schemas.openxmlformats.org/officeDocument/2006/relationships/image" Target="../media/image36.png"/><Relationship Id="rId14" Type="http://schemas.openxmlformats.org/officeDocument/2006/relationships/image" Target="../media/image35.png"/><Relationship Id="rId13" Type="http://schemas.openxmlformats.org/officeDocument/2006/relationships/image" Target="../media/image34.png"/><Relationship Id="rId12" Type="http://schemas.openxmlformats.org/officeDocument/2006/relationships/image" Target="../media/image33.png"/><Relationship Id="rId11" Type="http://schemas.openxmlformats.org/officeDocument/2006/relationships/image" Target="../media/image32.png"/><Relationship Id="rId10" Type="http://schemas.openxmlformats.org/officeDocument/2006/relationships/image" Target="../media/image31.png"/><Relationship Id="rId1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7620</xdr:colOff>
      <xdr:row>0</xdr:row>
      <xdr:rowOff>7620</xdr:rowOff>
    </xdr:from>
    <xdr:to>
      <xdr:col>2</xdr:col>
      <xdr:colOff>481330</xdr:colOff>
      <xdr:row>14</xdr:row>
      <xdr:rowOff>61595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620" y="7620"/>
          <a:ext cx="1692910" cy="2614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381000</xdr:colOff>
      <xdr:row>0</xdr:row>
      <xdr:rowOff>38100</xdr:rowOff>
    </xdr:from>
    <xdr:to>
      <xdr:col>13</xdr:col>
      <xdr:colOff>537210</xdr:colOff>
      <xdr:row>24</xdr:row>
      <xdr:rowOff>145415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00200" y="38100"/>
          <a:ext cx="6861810" cy="449643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35</xdr:row>
      <xdr:rowOff>68580</xdr:rowOff>
    </xdr:from>
    <xdr:to>
      <xdr:col>3</xdr:col>
      <xdr:colOff>596900</xdr:colOff>
      <xdr:row>52</xdr:row>
      <xdr:rowOff>92075</xdr:rowOff>
    </xdr:to>
    <xdr:pic>
      <xdr:nvPicPr>
        <xdr:cNvPr id="6" name="图片 5" descr="bfc242c6fb786338131eb1d63c9af9a"/>
        <xdr:cNvPicPr>
          <a:picLocks noChangeAspect="1"/>
        </xdr:cNvPicPr>
      </xdr:nvPicPr>
      <xdr:blipFill>
        <a:blip r:embed="rId3"/>
        <a:srcRect t="4773" b="35758"/>
        <a:stretch>
          <a:fillRect/>
        </a:stretch>
      </xdr:blipFill>
      <xdr:spPr>
        <a:xfrm>
          <a:off x="635" y="6469380"/>
          <a:ext cx="2425065" cy="3132455"/>
        </a:xfrm>
        <a:prstGeom prst="rect">
          <a:avLst/>
        </a:prstGeom>
      </xdr:spPr>
    </xdr:pic>
    <xdr:clientData/>
  </xdr:twoCellAnchor>
  <xdr:twoCellAnchor editAs="oneCell">
    <xdr:from>
      <xdr:col>3</xdr:col>
      <xdr:colOff>53975</xdr:colOff>
      <xdr:row>34</xdr:row>
      <xdr:rowOff>74295</xdr:rowOff>
    </xdr:from>
    <xdr:to>
      <xdr:col>13</xdr:col>
      <xdr:colOff>475615</xdr:colOff>
      <xdr:row>58</xdr:row>
      <xdr:rowOff>15240</xdr:rowOff>
    </xdr:to>
    <xdr:pic>
      <xdr:nvPicPr>
        <xdr:cNvPr id="7" name="图片 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882775" y="6292215"/>
          <a:ext cx="6517640" cy="43300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66</xdr:row>
      <xdr:rowOff>106680</xdr:rowOff>
    </xdr:from>
    <xdr:to>
      <xdr:col>4</xdr:col>
      <xdr:colOff>302260</xdr:colOff>
      <xdr:row>98</xdr:row>
      <xdr:rowOff>120015</xdr:rowOff>
    </xdr:to>
    <xdr:pic>
      <xdr:nvPicPr>
        <xdr:cNvPr id="8" name="图片 7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7620" y="12176760"/>
          <a:ext cx="2733040" cy="58654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3</xdr:col>
      <xdr:colOff>464820</xdr:colOff>
      <xdr:row>117</xdr:row>
      <xdr:rowOff>45720</xdr:rowOff>
    </xdr:to>
    <xdr:pic>
      <xdr:nvPicPr>
        <xdr:cNvPr id="9" name="图片 8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8288000"/>
          <a:ext cx="2293620" cy="315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502920</xdr:colOff>
      <xdr:row>100</xdr:row>
      <xdr:rowOff>53340</xdr:rowOff>
    </xdr:from>
    <xdr:to>
      <xdr:col>9</xdr:col>
      <xdr:colOff>403860</xdr:colOff>
      <xdr:row>104</xdr:row>
      <xdr:rowOff>160020</xdr:rowOff>
    </xdr:to>
    <xdr:pic>
      <xdr:nvPicPr>
        <xdr:cNvPr id="10" name="图片 9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2331720" y="18341340"/>
          <a:ext cx="3558540" cy="838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541020</xdr:colOff>
      <xdr:row>105</xdr:row>
      <xdr:rowOff>38100</xdr:rowOff>
    </xdr:from>
    <xdr:to>
      <xdr:col>9</xdr:col>
      <xdr:colOff>289560</xdr:colOff>
      <xdr:row>113</xdr:row>
      <xdr:rowOff>91440</xdr:rowOff>
    </xdr:to>
    <xdr:pic>
      <xdr:nvPicPr>
        <xdr:cNvPr id="11" name="图片 10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2369820" y="19240500"/>
          <a:ext cx="3406140" cy="15163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116</xdr:row>
      <xdr:rowOff>121920</xdr:rowOff>
    </xdr:from>
    <xdr:to>
      <xdr:col>5</xdr:col>
      <xdr:colOff>229235</xdr:colOff>
      <xdr:row>126</xdr:row>
      <xdr:rowOff>137160</xdr:rowOff>
    </xdr:to>
    <xdr:pic>
      <xdr:nvPicPr>
        <xdr:cNvPr id="12" name="图片 11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35" y="21336000"/>
          <a:ext cx="3276600" cy="18440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134</xdr:row>
      <xdr:rowOff>0</xdr:rowOff>
    </xdr:from>
    <xdr:to>
      <xdr:col>3</xdr:col>
      <xdr:colOff>350520</xdr:colOff>
      <xdr:row>148</xdr:row>
      <xdr:rowOff>106680</xdr:rowOff>
    </xdr:to>
    <xdr:pic>
      <xdr:nvPicPr>
        <xdr:cNvPr id="13" name="图片 12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0" y="24505920"/>
          <a:ext cx="2179320" cy="2667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15240</xdr:colOff>
      <xdr:row>132</xdr:row>
      <xdr:rowOff>160020</xdr:rowOff>
    </xdr:from>
    <xdr:to>
      <xdr:col>13</xdr:col>
      <xdr:colOff>471170</xdr:colOff>
      <xdr:row>156</xdr:row>
      <xdr:rowOff>67945</xdr:rowOff>
    </xdr:to>
    <xdr:pic>
      <xdr:nvPicPr>
        <xdr:cNvPr id="14" name="图片 13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844040" y="24300180"/>
          <a:ext cx="6551930" cy="42970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495300</xdr:colOff>
      <xdr:row>115</xdr:row>
      <xdr:rowOff>152400</xdr:rowOff>
    </xdr:from>
    <xdr:to>
      <xdr:col>13</xdr:col>
      <xdr:colOff>478155</xdr:colOff>
      <xdr:row>124</xdr:row>
      <xdr:rowOff>30480</xdr:rowOff>
    </xdr:to>
    <xdr:pic>
      <xdr:nvPicPr>
        <xdr:cNvPr id="16" name="图片 15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5981700" y="21183600"/>
          <a:ext cx="2421255" cy="1524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266700</xdr:colOff>
      <xdr:row>116</xdr:row>
      <xdr:rowOff>30480</xdr:rowOff>
    </xdr:from>
    <xdr:to>
      <xdr:col>9</xdr:col>
      <xdr:colOff>571500</xdr:colOff>
      <xdr:row>123</xdr:row>
      <xdr:rowOff>167640</xdr:rowOff>
    </xdr:to>
    <xdr:pic>
      <xdr:nvPicPr>
        <xdr:cNvPr id="17" name="图片 16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3924300" y="21244560"/>
          <a:ext cx="2133600" cy="1417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166</xdr:row>
      <xdr:rowOff>0</xdr:rowOff>
    </xdr:from>
    <xdr:to>
      <xdr:col>3</xdr:col>
      <xdr:colOff>396240</xdr:colOff>
      <xdr:row>187</xdr:row>
      <xdr:rowOff>175260</xdr:rowOff>
    </xdr:to>
    <xdr:pic>
      <xdr:nvPicPr>
        <xdr:cNvPr id="18" name="图片 17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0" y="30358080"/>
          <a:ext cx="2225040" cy="40157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231</xdr:row>
      <xdr:rowOff>144780</xdr:rowOff>
    </xdr:from>
    <xdr:to>
      <xdr:col>13</xdr:col>
      <xdr:colOff>431800</xdr:colOff>
      <xdr:row>262</xdr:row>
      <xdr:rowOff>22860</xdr:rowOff>
    </xdr:to>
    <xdr:pic>
      <xdr:nvPicPr>
        <xdr:cNvPr id="19" name="图片 18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635" y="42390060"/>
          <a:ext cx="8355965" cy="5547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199</xdr:row>
      <xdr:rowOff>0</xdr:rowOff>
    </xdr:from>
    <xdr:to>
      <xdr:col>4</xdr:col>
      <xdr:colOff>334010</xdr:colOff>
      <xdr:row>224</xdr:row>
      <xdr:rowOff>145415</xdr:rowOff>
    </xdr:to>
    <xdr:pic>
      <xdr:nvPicPr>
        <xdr:cNvPr id="20" name="图片 1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7620" y="36393120"/>
          <a:ext cx="2764790" cy="47174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4</xdr:col>
      <xdr:colOff>365760</xdr:colOff>
      <xdr:row>199</xdr:row>
      <xdr:rowOff>38100</xdr:rowOff>
    </xdr:from>
    <xdr:to>
      <xdr:col>9</xdr:col>
      <xdr:colOff>393065</xdr:colOff>
      <xdr:row>225</xdr:row>
      <xdr:rowOff>106680</xdr:rowOff>
    </xdr:to>
    <xdr:pic>
      <xdr:nvPicPr>
        <xdr:cNvPr id="21" name="图片 20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2804160" y="36431220"/>
          <a:ext cx="3075305" cy="48234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419100</xdr:colOff>
      <xdr:row>198</xdr:row>
      <xdr:rowOff>175260</xdr:rowOff>
    </xdr:from>
    <xdr:to>
      <xdr:col>13</xdr:col>
      <xdr:colOff>527050</xdr:colOff>
      <xdr:row>206</xdr:row>
      <xdr:rowOff>136525</xdr:rowOff>
    </xdr:to>
    <xdr:pic>
      <xdr:nvPicPr>
        <xdr:cNvPr id="22" name="图片 21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5905500" y="36385500"/>
          <a:ext cx="2546350" cy="14243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464820</xdr:colOff>
      <xdr:row>207</xdr:row>
      <xdr:rowOff>68580</xdr:rowOff>
    </xdr:from>
    <xdr:to>
      <xdr:col>13</xdr:col>
      <xdr:colOff>574675</xdr:colOff>
      <xdr:row>222</xdr:row>
      <xdr:rowOff>129540</xdr:rowOff>
    </xdr:to>
    <xdr:pic>
      <xdr:nvPicPr>
        <xdr:cNvPr id="23" name="图片 2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5951220" y="37924740"/>
          <a:ext cx="2548255" cy="2804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129540</xdr:colOff>
      <xdr:row>198</xdr:row>
      <xdr:rowOff>167640</xdr:rowOff>
    </xdr:from>
    <xdr:to>
      <xdr:col>27</xdr:col>
      <xdr:colOff>487680</xdr:colOff>
      <xdr:row>228</xdr:row>
      <xdr:rowOff>68580</xdr:rowOff>
    </xdr:to>
    <xdr:pic>
      <xdr:nvPicPr>
        <xdr:cNvPr id="24" name="图片 23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8663940" y="36377880"/>
          <a:ext cx="8282940" cy="538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28</xdr:col>
      <xdr:colOff>83820</xdr:colOff>
      <xdr:row>198</xdr:row>
      <xdr:rowOff>144780</xdr:rowOff>
    </xdr:from>
    <xdr:to>
      <xdr:col>41</xdr:col>
      <xdr:colOff>441960</xdr:colOff>
      <xdr:row>228</xdr:row>
      <xdr:rowOff>45720</xdr:rowOff>
    </xdr:to>
    <xdr:pic>
      <xdr:nvPicPr>
        <xdr:cNvPr id="26" name="图片 25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7152620" y="36355020"/>
          <a:ext cx="8282940" cy="5387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14</xdr:col>
      <xdr:colOff>144780</xdr:colOff>
      <xdr:row>231</xdr:row>
      <xdr:rowOff>99060</xdr:rowOff>
    </xdr:from>
    <xdr:to>
      <xdr:col>27</xdr:col>
      <xdr:colOff>552450</xdr:colOff>
      <xdr:row>261</xdr:row>
      <xdr:rowOff>144780</xdr:rowOff>
    </xdr:to>
    <xdr:pic>
      <xdr:nvPicPr>
        <xdr:cNvPr id="27" name="图片 26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8679180" y="42344340"/>
          <a:ext cx="8332470" cy="55321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22</xdr:row>
      <xdr:rowOff>0</xdr:rowOff>
    </xdr:from>
    <xdr:to>
      <xdr:col>11</xdr:col>
      <xdr:colOff>519430</xdr:colOff>
      <xdr:row>32</xdr:row>
      <xdr:rowOff>53340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4023360"/>
          <a:ext cx="7224395" cy="1882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34</xdr:row>
      <xdr:rowOff>0</xdr:rowOff>
    </xdr:from>
    <xdr:to>
      <xdr:col>12</xdr:col>
      <xdr:colOff>510540</xdr:colOff>
      <xdr:row>41</xdr:row>
      <xdr:rowOff>60960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6217920"/>
          <a:ext cx="7825740" cy="1341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12</xdr:col>
      <xdr:colOff>381635</xdr:colOff>
      <xdr:row>22</xdr:row>
      <xdr:rowOff>31115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35" y="635"/>
          <a:ext cx="7696200" cy="40538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49</xdr:row>
      <xdr:rowOff>0</xdr:rowOff>
    </xdr:from>
    <xdr:to>
      <xdr:col>12</xdr:col>
      <xdr:colOff>457200</xdr:colOff>
      <xdr:row>56</xdr:row>
      <xdr:rowOff>99060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8961120"/>
          <a:ext cx="7772400" cy="1379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67</xdr:row>
      <xdr:rowOff>0</xdr:rowOff>
    </xdr:from>
    <xdr:to>
      <xdr:col>12</xdr:col>
      <xdr:colOff>342900</xdr:colOff>
      <xdr:row>80</xdr:row>
      <xdr:rowOff>99060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12252960"/>
          <a:ext cx="7658100" cy="24765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81</xdr:row>
      <xdr:rowOff>0</xdr:rowOff>
    </xdr:from>
    <xdr:to>
      <xdr:col>12</xdr:col>
      <xdr:colOff>419100</xdr:colOff>
      <xdr:row>94</xdr:row>
      <xdr:rowOff>106680</xdr:rowOff>
    </xdr:to>
    <xdr:pic>
      <xdr:nvPicPr>
        <xdr:cNvPr id="7" name="图片 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0" y="14813280"/>
          <a:ext cx="7734300" cy="24841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41</xdr:row>
      <xdr:rowOff>68580</xdr:rowOff>
    </xdr:from>
    <xdr:to>
      <xdr:col>12</xdr:col>
      <xdr:colOff>534035</xdr:colOff>
      <xdr:row>48</xdr:row>
      <xdr:rowOff>45720</xdr:rowOff>
    </xdr:to>
    <xdr:pic>
      <xdr:nvPicPr>
        <xdr:cNvPr id="8" name="图片 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35" y="7566660"/>
          <a:ext cx="7848600" cy="1257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100</xdr:row>
      <xdr:rowOff>0</xdr:rowOff>
    </xdr:from>
    <xdr:to>
      <xdr:col>12</xdr:col>
      <xdr:colOff>434340</xdr:colOff>
      <xdr:row>106</xdr:row>
      <xdr:rowOff>91440</xdr:rowOff>
    </xdr:to>
    <xdr:pic>
      <xdr:nvPicPr>
        <xdr:cNvPr id="9" name="图片 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0" y="18288000"/>
          <a:ext cx="7749540" cy="11887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107</xdr:row>
      <xdr:rowOff>0</xdr:rowOff>
    </xdr:from>
    <xdr:to>
      <xdr:col>12</xdr:col>
      <xdr:colOff>411480</xdr:colOff>
      <xdr:row>112</xdr:row>
      <xdr:rowOff>160020</xdr:rowOff>
    </xdr:to>
    <xdr:pic>
      <xdr:nvPicPr>
        <xdr:cNvPr id="10" name="图片 9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0" y="19568160"/>
          <a:ext cx="7726680" cy="10744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113</xdr:row>
      <xdr:rowOff>0</xdr:rowOff>
    </xdr:from>
    <xdr:to>
      <xdr:col>12</xdr:col>
      <xdr:colOff>304800</xdr:colOff>
      <xdr:row>123</xdr:row>
      <xdr:rowOff>76200</xdr:rowOff>
    </xdr:to>
    <xdr:pic>
      <xdr:nvPicPr>
        <xdr:cNvPr id="11" name="图片 10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0" y="20665440"/>
          <a:ext cx="7620000" cy="1905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133</xdr:row>
      <xdr:rowOff>60960</xdr:rowOff>
    </xdr:from>
    <xdr:to>
      <xdr:col>12</xdr:col>
      <xdr:colOff>488315</xdr:colOff>
      <xdr:row>148</xdr:row>
      <xdr:rowOff>38100</xdr:rowOff>
    </xdr:to>
    <xdr:pic>
      <xdr:nvPicPr>
        <xdr:cNvPr id="12" name="图片 11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35" y="24384000"/>
          <a:ext cx="7802880" cy="27203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165</xdr:row>
      <xdr:rowOff>38100</xdr:rowOff>
    </xdr:from>
    <xdr:to>
      <xdr:col>12</xdr:col>
      <xdr:colOff>351790</xdr:colOff>
      <xdr:row>197</xdr:row>
      <xdr:rowOff>92710</xdr:rowOff>
    </xdr:to>
    <xdr:pic>
      <xdr:nvPicPr>
        <xdr:cNvPr id="13" name="图片 12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7620" y="30213300"/>
          <a:ext cx="7659370" cy="590677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8255</xdr:colOff>
      <xdr:row>198</xdr:row>
      <xdr:rowOff>129540</xdr:rowOff>
    </xdr:from>
    <xdr:to>
      <xdr:col>12</xdr:col>
      <xdr:colOff>366395</xdr:colOff>
      <xdr:row>204</xdr:row>
      <xdr:rowOff>15240</xdr:rowOff>
    </xdr:to>
    <xdr:pic>
      <xdr:nvPicPr>
        <xdr:cNvPr id="14" name="图片 13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8255" y="36339780"/>
          <a:ext cx="7673340" cy="9829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203</xdr:row>
      <xdr:rowOff>160020</xdr:rowOff>
    </xdr:from>
    <xdr:to>
      <xdr:col>12</xdr:col>
      <xdr:colOff>434975</xdr:colOff>
      <xdr:row>215</xdr:row>
      <xdr:rowOff>144780</xdr:rowOff>
    </xdr:to>
    <xdr:pic>
      <xdr:nvPicPr>
        <xdr:cNvPr id="15" name="图片 14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635" y="37284660"/>
          <a:ext cx="7749540" cy="21793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232</xdr:row>
      <xdr:rowOff>0</xdr:rowOff>
    </xdr:from>
    <xdr:to>
      <xdr:col>12</xdr:col>
      <xdr:colOff>411480</xdr:colOff>
      <xdr:row>257</xdr:row>
      <xdr:rowOff>0</xdr:rowOff>
    </xdr:to>
    <xdr:pic>
      <xdr:nvPicPr>
        <xdr:cNvPr id="16" name="图片 15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0" y="42428160"/>
          <a:ext cx="7726680" cy="45720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265</xdr:row>
      <xdr:rowOff>0</xdr:rowOff>
    </xdr:from>
    <xdr:to>
      <xdr:col>12</xdr:col>
      <xdr:colOff>426720</xdr:colOff>
      <xdr:row>289</xdr:row>
      <xdr:rowOff>152400</xdr:rowOff>
    </xdr:to>
    <xdr:pic>
      <xdr:nvPicPr>
        <xdr:cNvPr id="17" name="图片 16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0" y="48463200"/>
          <a:ext cx="7741920" cy="45415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31115</xdr:colOff>
      <xdr:row>257</xdr:row>
      <xdr:rowOff>91440</xdr:rowOff>
    </xdr:from>
    <xdr:to>
      <xdr:col>12</xdr:col>
      <xdr:colOff>335915</xdr:colOff>
      <xdr:row>262</xdr:row>
      <xdr:rowOff>53340</xdr:rowOff>
    </xdr:to>
    <xdr:pic>
      <xdr:nvPicPr>
        <xdr:cNvPr id="18" name="图片 17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31115" y="47091600"/>
          <a:ext cx="762000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</xdr:colOff>
      <xdr:row>148</xdr:row>
      <xdr:rowOff>83820</xdr:rowOff>
    </xdr:from>
    <xdr:to>
      <xdr:col>12</xdr:col>
      <xdr:colOff>389890</xdr:colOff>
      <xdr:row>153</xdr:row>
      <xdr:rowOff>45720</xdr:rowOff>
    </xdr:to>
    <xdr:pic>
      <xdr:nvPicPr>
        <xdr:cNvPr id="19" name="图片 18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270" y="27150060"/>
          <a:ext cx="7703820" cy="8763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7620</xdr:colOff>
      <xdr:row>298</xdr:row>
      <xdr:rowOff>0</xdr:rowOff>
    </xdr:from>
    <xdr:to>
      <xdr:col>11</xdr:col>
      <xdr:colOff>579755</xdr:colOff>
      <xdr:row>329</xdr:row>
      <xdr:rowOff>27940</xdr:rowOff>
    </xdr:to>
    <xdr:pic>
      <xdr:nvPicPr>
        <xdr:cNvPr id="20" name="图片 19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7620" y="54498240"/>
          <a:ext cx="7277735" cy="56972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12</xdr:col>
      <xdr:colOff>464820</xdr:colOff>
      <xdr:row>162</xdr:row>
      <xdr:rowOff>144780</xdr:rowOff>
    </xdr:to>
    <xdr:pic>
      <xdr:nvPicPr>
        <xdr:cNvPr id="22" name="图片 21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0" y="28163520"/>
          <a:ext cx="7780020" cy="16078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217</xdr:row>
      <xdr:rowOff>0</xdr:rowOff>
    </xdr:from>
    <xdr:to>
      <xdr:col>12</xdr:col>
      <xdr:colOff>464820</xdr:colOff>
      <xdr:row>225</xdr:row>
      <xdr:rowOff>68580</xdr:rowOff>
    </xdr:to>
    <xdr:pic>
      <xdr:nvPicPr>
        <xdr:cNvPr id="23" name="图片 22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0" y="39684960"/>
          <a:ext cx="7780020" cy="15316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M91"/>
  <sheetViews>
    <sheetView tabSelected="1" topLeftCell="A80" workbookViewId="0">
      <selection activeCell="M75" sqref="M75"/>
    </sheetView>
  </sheetViews>
  <sheetFormatPr defaultColWidth="9" defaultRowHeight="21" customHeight="1"/>
  <cols>
    <col min="1" max="1" width="9" style="3"/>
    <col min="2" max="2" width="16.6666666666667" style="4" customWidth="1"/>
    <col min="3" max="3" width="12" style="5" customWidth="1"/>
    <col min="4" max="4" width="9" style="4"/>
    <col min="5" max="5" width="12" style="4" customWidth="1"/>
    <col min="6" max="6" width="10.6666666666667" style="4" customWidth="1"/>
    <col min="7" max="7" width="11.5" style="4" customWidth="1"/>
    <col min="8" max="8" width="13.1666666666667" style="4" customWidth="1"/>
    <col min="9" max="9" width="29.3333333333333" style="4" customWidth="1"/>
    <col min="10" max="10" width="13.5555555555556" style="4" customWidth="1"/>
    <col min="11" max="11" width="39.5" style="4" customWidth="1"/>
    <col min="12" max="16384" width="9" style="4"/>
  </cols>
  <sheetData>
    <row r="2" customHeight="1" spans="3:13">
      <c r="C2" s="6" t="s">
        <v>0</v>
      </c>
      <c r="D2" s="6"/>
      <c r="E2" s="6"/>
      <c r="F2" s="6"/>
      <c r="G2" s="6"/>
      <c r="H2" s="6"/>
      <c r="I2" s="43"/>
      <c r="J2" s="43"/>
      <c r="K2" s="43"/>
      <c r="L2" s="43"/>
      <c r="M2" s="43"/>
    </row>
    <row r="4" customHeight="1" spans="8:11">
      <c r="H4" s="7" t="s">
        <v>1</v>
      </c>
      <c r="I4" s="44"/>
      <c r="J4" s="44"/>
      <c r="K4" s="44"/>
    </row>
    <row r="5" customHeight="1" spans="8:11">
      <c r="H5" s="8"/>
      <c r="I5" s="8"/>
      <c r="J5" s="8"/>
      <c r="K5" s="8"/>
    </row>
    <row r="6" customHeight="1" spans="1:11">
      <c r="A6" s="9" t="s">
        <v>2</v>
      </c>
      <c r="B6" s="10" t="s">
        <v>3</v>
      </c>
      <c r="C6" s="11" t="s">
        <v>4</v>
      </c>
      <c r="D6" s="11"/>
      <c r="E6" s="11"/>
      <c r="F6" s="12" t="s">
        <v>5</v>
      </c>
      <c r="G6" s="12"/>
      <c r="H6" s="12"/>
      <c r="I6" s="12"/>
      <c r="J6" s="10"/>
      <c r="K6" s="10" t="s">
        <v>6</v>
      </c>
    </row>
    <row r="7" customHeight="1" spans="1:11">
      <c r="A7" s="9"/>
      <c r="B7" s="10"/>
      <c r="C7" s="13" t="s">
        <v>7</v>
      </c>
      <c r="D7" s="14" t="s">
        <v>8</v>
      </c>
      <c r="E7" s="11" t="s">
        <v>9</v>
      </c>
      <c r="F7" s="12" t="s">
        <v>10</v>
      </c>
      <c r="G7" s="12" t="s">
        <v>11</v>
      </c>
      <c r="H7" s="12" t="s">
        <v>12</v>
      </c>
      <c r="I7" s="12" t="s">
        <v>13</v>
      </c>
      <c r="J7" s="10"/>
      <c r="K7" s="10"/>
    </row>
    <row r="8" customHeight="1" spans="1:11">
      <c r="A8" s="15">
        <v>1</v>
      </c>
      <c r="B8" s="16" t="s">
        <v>14</v>
      </c>
      <c r="C8" s="17">
        <v>0</v>
      </c>
      <c r="D8" s="18"/>
      <c r="E8" s="17">
        <f>C8*D8</f>
        <v>0</v>
      </c>
      <c r="F8" s="17">
        <v>0</v>
      </c>
      <c r="G8" s="17">
        <v>0</v>
      </c>
      <c r="H8" s="17">
        <f>F8+G8</f>
        <v>0</v>
      </c>
      <c r="I8" s="45"/>
      <c r="J8" s="46"/>
      <c r="K8" s="46" t="s">
        <v>15</v>
      </c>
    </row>
    <row r="9" customHeight="1" spans="1:11">
      <c r="A9" s="15"/>
      <c r="B9" s="16"/>
      <c r="C9" s="17"/>
      <c r="D9" s="18"/>
      <c r="E9" s="17"/>
      <c r="F9" s="17">
        <v>0</v>
      </c>
      <c r="G9" s="17">
        <v>0</v>
      </c>
      <c r="H9" s="17">
        <f>F9+G9</f>
        <v>0</v>
      </c>
      <c r="I9" s="45"/>
      <c r="J9" s="47"/>
      <c r="K9" s="47"/>
    </row>
    <row r="10" customHeight="1" spans="1:11">
      <c r="A10" s="15"/>
      <c r="B10" s="16"/>
      <c r="C10" s="17"/>
      <c r="D10" s="18"/>
      <c r="E10" s="17"/>
      <c r="F10" s="17">
        <v>0</v>
      </c>
      <c r="G10" s="17">
        <v>0</v>
      </c>
      <c r="H10" s="17">
        <f>F10+G10</f>
        <v>0</v>
      </c>
      <c r="I10" s="45"/>
      <c r="J10" s="47"/>
      <c r="K10" s="47"/>
    </row>
    <row r="11" customHeight="1" spans="1:11">
      <c r="A11" s="15"/>
      <c r="B11" s="16"/>
      <c r="C11" s="17"/>
      <c r="D11" s="18"/>
      <c r="E11" s="17"/>
      <c r="F11" s="17">
        <v>0</v>
      </c>
      <c r="G11" s="17">
        <v>0</v>
      </c>
      <c r="H11" s="17">
        <f>F11+G11</f>
        <v>0</v>
      </c>
      <c r="I11" s="45"/>
      <c r="J11" s="47"/>
      <c r="K11" s="47"/>
    </row>
    <row r="12" customHeight="1" spans="1:11">
      <c r="A12" s="15"/>
      <c r="B12" s="16"/>
      <c r="C12" s="17"/>
      <c r="D12" s="18"/>
      <c r="E12" s="17"/>
      <c r="F12" s="17">
        <v>0</v>
      </c>
      <c r="G12" s="17">
        <v>0</v>
      </c>
      <c r="H12" s="17">
        <f>F12+G12</f>
        <v>0</v>
      </c>
      <c r="I12" s="45"/>
      <c r="J12" s="47"/>
      <c r="K12" s="47"/>
    </row>
    <row r="13" s="2" customFormat="1" customHeight="1" spans="1:11">
      <c r="A13" s="19"/>
      <c r="B13" s="20" t="s">
        <v>16</v>
      </c>
      <c r="C13" s="21">
        <f>SUM(C8)</f>
        <v>0</v>
      </c>
      <c r="D13" s="21">
        <f>SUM(D8)</f>
        <v>0</v>
      </c>
      <c r="E13" s="21">
        <f>SUM(E8)</f>
        <v>0</v>
      </c>
      <c r="F13" s="21">
        <f>SUM(F8:F12)</f>
        <v>0</v>
      </c>
      <c r="G13" s="21">
        <f t="shared" ref="G13:H13" si="0">SUM(G8:G12)</f>
        <v>0</v>
      </c>
      <c r="H13" s="21">
        <f t="shared" si="0"/>
        <v>0</v>
      </c>
      <c r="I13" s="48"/>
      <c r="J13" s="49"/>
      <c r="K13" s="49"/>
    </row>
    <row r="14" customHeight="1" spans="1:11">
      <c r="A14" s="22">
        <v>2</v>
      </c>
      <c r="B14" s="23" t="s">
        <v>17</v>
      </c>
      <c r="C14" s="24">
        <v>0</v>
      </c>
      <c r="D14" s="22"/>
      <c r="E14" s="24">
        <f>C14*D14</f>
        <v>0</v>
      </c>
      <c r="F14" s="17">
        <v>0</v>
      </c>
      <c r="G14" s="17">
        <v>0</v>
      </c>
      <c r="H14" s="17">
        <f>F14+G14</f>
        <v>0</v>
      </c>
      <c r="I14" s="45"/>
      <c r="J14" s="46"/>
      <c r="K14" s="46" t="s">
        <v>18</v>
      </c>
    </row>
    <row r="15" customHeight="1" spans="1:11">
      <c r="A15" s="25"/>
      <c r="B15" s="26"/>
      <c r="C15" s="27"/>
      <c r="D15" s="25"/>
      <c r="E15" s="27"/>
      <c r="F15" s="17">
        <v>0</v>
      </c>
      <c r="G15" s="17">
        <v>0</v>
      </c>
      <c r="H15" s="17">
        <f t="shared" ref="H15" si="1">F15+G15</f>
        <v>0</v>
      </c>
      <c r="I15" s="45"/>
      <c r="J15" s="47"/>
      <c r="K15" s="47"/>
    </row>
    <row r="16" s="2" customFormat="1" customHeight="1" spans="1:11">
      <c r="A16" s="19"/>
      <c r="B16" s="20" t="s">
        <v>19</v>
      </c>
      <c r="C16" s="21">
        <f>SUM(C14)</f>
        <v>0</v>
      </c>
      <c r="D16" s="21">
        <f>SUM(D14)</f>
        <v>0</v>
      </c>
      <c r="E16" s="21">
        <f>SUM(E14)</f>
        <v>0</v>
      </c>
      <c r="F16" s="21">
        <f>SUM(F14:F15)</f>
        <v>0</v>
      </c>
      <c r="G16" s="21">
        <f>SUM(G14:G15)</f>
        <v>0</v>
      </c>
      <c r="H16" s="21">
        <f>SUM(H14:H15)</f>
        <v>0</v>
      </c>
      <c r="I16" s="48"/>
      <c r="J16" s="49"/>
      <c r="K16" s="49"/>
    </row>
    <row r="17" customHeight="1" spans="1:11">
      <c r="A17" s="15">
        <v>3</v>
      </c>
      <c r="B17" s="16" t="s">
        <v>20</v>
      </c>
      <c r="C17" s="17">
        <v>0</v>
      </c>
      <c r="D17" s="18"/>
      <c r="E17" s="17">
        <f>C17*D17</f>
        <v>0</v>
      </c>
      <c r="F17" s="17">
        <v>0</v>
      </c>
      <c r="G17" s="17">
        <v>0</v>
      </c>
      <c r="H17" s="17">
        <f>F17+G17</f>
        <v>0</v>
      </c>
      <c r="I17" s="45"/>
      <c r="J17" s="50"/>
      <c r="K17" s="50" t="s">
        <v>21</v>
      </c>
    </row>
    <row r="18" customHeight="1" spans="1:11">
      <c r="A18" s="15"/>
      <c r="B18" s="16"/>
      <c r="C18" s="17"/>
      <c r="D18" s="18"/>
      <c r="E18" s="17"/>
      <c r="F18" s="17">
        <v>0</v>
      </c>
      <c r="G18" s="17">
        <v>0</v>
      </c>
      <c r="H18" s="17">
        <f>F18+G18</f>
        <v>0</v>
      </c>
      <c r="I18" s="45"/>
      <c r="J18" s="51"/>
      <c r="K18" s="51"/>
    </row>
    <row r="19" customHeight="1" spans="1:11">
      <c r="A19" s="15"/>
      <c r="B19" s="16"/>
      <c r="C19" s="17"/>
      <c r="D19" s="18"/>
      <c r="E19" s="17"/>
      <c r="F19" s="17">
        <v>0</v>
      </c>
      <c r="G19" s="17">
        <v>0</v>
      </c>
      <c r="H19" s="17">
        <f>F19+G19</f>
        <v>0</v>
      </c>
      <c r="I19" s="45"/>
      <c r="J19" s="51"/>
      <c r="K19" s="51"/>
    </row>
    <row r="20" customHeight="1" spans="1:11">
      <c r="A20" s="15"/>
      <c r="B20" s="16"/>
      <c r="C20" s="17"/>
      <c r="D20" s="18"/>
      <c r="E20" s="17"/>
      <c r="F20" s="17">
        <v>0</v>
      </c>
      <c r="G20" s="17">
        <v>0</v>
      </c>
      <c r="H20" s="17">
        <f>F20+G20</f>
        <v>0</v>
      </c>
      <c r="I20" s="45"/>
      <c r="J20" s="51"/>
      <c r="K20" s="51"/>
    </row>
    <row r="21" s="2" customFormat="1" customHeight="1" spans="1:11">
      <c r="A21" s="19"/>
      <c r="B21" s="20" t="s">
        <v>22</v>
      </c>
      <c r="C21" s="21">
        <f>SUM(C17)</f>
        <v>0</v>
      </c>
      <c r="D21" s="21">
        <f t="shared" ref="D21:E21" si="2">SUM(D17)</f>
        <v>0</v>
      </c>
      <c r="E21" s="21">
        <f t="shared" si="2"/>
        <v>0</v>
      </c>
      <c r="F21" s="21">
        <f>SUM(F17:F20)</f>
        <v>0</v>
      </c>
      <c r="G21" s="21">
        <f t="shared" ref="G21:H21" si="3">SUM(G17:G20)</f>
        <v>0</v>
      </c>
      <c r="H21" s="21">
        <f t="shared" si="3"/>
        <v>0</v>
      </c>
      <c r="I21" s="48"/>
      <c r="J21" s="52"/>
      <c r="K21" s="52"/>
    </row>
    <row r="22" ht="36" customHeight="1" spans="1:11">
      <c r="A22" s="15">
        <v>4</v>
      </c>
      <c r="B22" s="16" t="s">
        <v>23</v>
      </c>
      <c r="C22" s="17">
        <v>0</v>
      </c>
      <c r="D22" s="18">
        <v>0</v>
      </c>
      <c r="E22" s="17">
        <v>0</v>
      </c>
      <c r="F22" s="17">
        <v>1659</v>
      </c>
      <c r="G22" s="17">
        <v>0</v>
      </c>
      <c r="H22" s="28">
        <v>1659</v>
      </c>
      <c r="I22" s="15" t="s">
        <v>24</v>
      </c>
      <c r="J22" s="51"/>
      <c r="K22" s="51"/>
    </row>
    <row r="23" s="2" customFormat="1" customHeight="1" spans="1:11">
      <c r="A23" s="19"/>
      <c r="B23" s="20" t="s">
        <v>25</v>
      </c>
      <c r="C23" s="21">
        <f>SUM(C22)</f>
        <v>0</v>
      </c>
      <c r="D23" s="21">
        <f>SUM(D22)</f>
        <v>0</v>
      </c>
      <c r="E23" s="21">
        <f>SUM(E22)</f>
        <v>0</v>
      </c>
      <c r="F23" s="21">
        <f>SUM(F22:F22)</f>
        <v>1659</v>
      </c>
      <c r="G23" s="21">
        <f>SUM(G22:G22)</f>
        <v>0</v>
      </c>
      <c r="H23" s="21">
        <f>SUM(H22:H22)</f>
        <v>1659</v>
      </c>
      <c r="I23" s="48"/>
      <c r="J23" s="52"/>
      <c r="K23" s="52"/>
    </row>
    <row r="24" ht="49" customHeight="1" spans="1:11">
      <c r="A24" s="22">
        <v>5</v>
      </c>
      <c r="B24" s="23" t="s">
        <v>26</v>
      </c>
      <c r="C24" s="24">
        <v>20000</v>
      </c>
      <c r="D24" s="24">
        <v>0</v>
      </c>
      <c r="E24" s="24">
        <v>20000</v>
      </c>
      <c r="F24" s="29">
        <v>2130</v>
      </c>
      <c r="G24" s="17">
        <v>0</v>
      </c>
      <c r="H24" s="30">
        <v>2130</v>
      </c>
      <c r="I24" s="53" t="s">
        <v>27</v>
      </c>
      <c r="J24" s="46"/>
      <c r="K24" s="46" t="s">
        <v>28</v>
      </c>
    </row>
    <row r="25" ht="49" customHeight="1" spans="1:11">
      <c r="A25" s="31"/>
      <c r="B25" s="32"/>
      <c r="C25" s="33"/>
      <c r="D25" s="33"/>
      <c r="E25" s="33"/>
      <c r="F25" s="34">
        <v>4709.74</v>
      </c>
      <c r="G25" s="17">
        <v>0</v>
      </c>
      <c r="H25" s="35">
        <v>4709.74</v>
      </c>
      <c r="I25" s="34" t="s">
        <v>29</v>
      </c>
      <c r="J25" s="47"/>
      <c r="K25" s="47"/>
    </row>
    <row r="26" ht="49" customHeight="1" spans="1:11">
      <c r="A26" s="31"/>
      <c r="B26" s="32"/>
      <c r="C26" s="33"/>
      <c r="D26" s="33"/>
      <c r="E26" s="33"/>
      <c r="F26" s="34">
        <v>1275</v>
      </c>
      <c r="G26" s="17">
        <v>0</v>
      </c>
      <c r="H26" s="35">
        <v>1275</v>
      </c>
      <c r="I26" s="34" t="s">
        <v>30</v>
      </c>
      <c r="J26" s="47"/>
      <c r="K26" s="47"/>
    </row>
    <row r="27" ht="49" customHeight="1" spans="1:11">
      <c r="A27" s="31"/>
      <c r="B27" s="32"/>
      <c r="C27" s="33"/>
      <c r="D27" s="33"/>
      <c r="E27" s="33"/>
      <c r="F27" s="34">
        <v>317.28</v>
      </c>
      <c r="G27" s="17">
        <v>0</v>
      </c>
      <c r="H27" s="35">
        <v>317.28</v>
      </c>
      <c r="I27" s="34" t="s">
        <v>31</v>
      </c>
      <c r="J27" s="47"/>
      <c r="K27" s="47"/>
    </row>
    <row r="28" ht="49" customHeight="1" spans="1:11">
      <c r="A28" s="31"/>
      <c r="B28" s="32"/>
      <c r="C28" s="33"/>
      <c r="D28" s="33"/>
      <c r="E28" s="33"/>
      <c r="F28" s="34">
        <v>598.98</v>
      </c>
      <c r="G28" s="17">
        <v>0</v>
      </c>
      <c r="H28" s="35">
        <v>598.98</v>
      </c>
      <c r="I28" s="34" t="s">
        <v>32</v>
      </c>
      <c r="J28" s="47"/>
      <c r="K28" s="47"/>
    </row>
    <row r="29" ht="49" customHeight="1" spans="1:11">
      <c r="A29" s="31"/>
      <c r="B29" s="32"/>
      <c r="C29" s="33"/>
      <c r="D29" s="33"/>
      <c r="E29" s="33"/>
      <c r="F29" s="34">
        <v>137.3</v>
      </c>
      <c r="G29" s="17">
        <v>0</v>
      </c>
      <c r="H29" s="35">
        <v>137.3</v>
      </c>
      <c r="I29" s="34" t="s">
        <v>33</v>
      </c>
      <c r="J29" s="47"/>
      <c r="K29" s="47"/>
    </row>
    <row r="30" ht="49" customHeight="1" spans="1:11">
      <c r="A30" s="31"/>
      <c r="B30" s="32"/>
      <c r="C30" s="33"/>
      <c r="D30" s="33"/>
      <c r="E30" s="33"/>
      <c r="F30" s="34">
        <v>23.78</v>
      </c>
      <c r="G30" s="17">
        <v>0</v>
      </c>
      <c r="H30" s="35">
        <v>23.78</v>
      </c>
      <c r="I30" s="34" t="s">
        <v>34</v>
      </c>
      <c r="J30" s="47"/>
      <c r="K30" s="47"/>
    </row>
    <row r="31" ht="49" customHeight="1" spans="1:11">
      <c r="A31" s="31"/>
      <c r="B31" s="32"/>
      <c r="C31" s="33"/>
      <c r="D31" s="33"/>
      <c r="E31" s="33"/>
      <c r="F31" s="34">
        <v>52.71</v>
      </c>
      <c r="G31" s="17">
        <v>0</v>
      </c>
      <c r="H31" s="35">
        <v>52.71</v>
      </c>
      <c r="I31" s="34" t="s">
        <v>35</v>
      </c>
      <c r="J31" s="47"/>
      <c r="K31" s="47"/>
    </row>
    <row r="32" ht="49" customHeight="1" spans="1:11">
      <c r="A32" s="31"/>
      <c r="B32" s="32"/>
      <c r="C32" s="33"/>
      <c r="D32" s="33"/>
      <c r="E32" s="33"/>
      <c r="F32" s="34">
        <v>87.4</v>
      </c>
      <c r="G32" s="36">
        <v>0</v>
      </c>
      <c r="H32" s="35">
        <v>87.4</v>
      </c>
      <c r="I32" s="34" t="s">
        <v>36</v>
      </c>
      <c r="J32" s="47"/>
      <c r="K32" s="47"/>
    </row>
    <row r="33" ht="49" customHeight="1" spans="1:11">
      <c r="A33" s="31"/>
      <c r="B33" s="32"/>
      <c r="C33" s="33"/>
      <c r="D33" s="33"/>
      <c r="E33" s="33"/>
      <c r="F33" s="34"/>
      <c r="G33" s="37"/>
      <c r="H33" s="35"/>
      <c r="I33" s="34" t="s">
        <v>37</v>
      </c>
      <c r="J33" s="47"/>
      <c r="K33" s="47"/>
    </row>
    <row r="34" ht="49" customHeight="1" spans="1:11">
      <c r="A34" s="31"/>
      <c r="B34" s="32"/>
      <c r="C34" s="33"/>
      <c r="D34" s="33"/>
      <c r="E34" s="33"/>
      <c r="F34" s="34">
        <v>93.99</v>
      </c>
      <c r="G34" s="17">
        <v>0</v>
      </c>
      <c r="H34" s="35">
        <v>93.99</v>
      </c>
      <c r="I34" s="34" t="s">
        <v>38</v>
      </c>
      <c r="J34" s="47"/>
      <c r="K34" s="47"/>
    </row>
    <row r="35" ht="49" customHeight="1" spans="1:11">
      <c r="A35" s="31"/>
      <c r="B35" s="32"/>
      <c r="C35" s="33"/>
      <c r="D35" s="33"/>
      <c r="E35" s="33"/>
      <c r="F35" s="34">
        <v>282</v>
      </c>
      <c r="G35" s="17">
        <v>0</v>
      </c>
      <c r="H35" s="35">
        <v>282</v>
      </c>
      <c r="I35" s="34" t="s">
        <v>39</v>
      </c>
      <c r="J35" s="47"/>
      <c r="K35" s="47"/>
    </row>
    <row r="36" ht="49" customHeight="1" spans="1:11">
      <c r="A36" s="31"/>
      <c r="B36" s="32"/>
      <c r="C36" s="33"/>
      <c r="D36" s="33"/>
      <c r="E36" s="33"/>
      <c r="F36" s="34">
        <v>48.63</v>
      </c>
      <c r="G36" s="17">
        <v>0</v>
      </c>
      <c r="H36" s="35">
        <v>48.63</v>
      </c>
      <c r="I36" s="34" t="s">
        <v>40</v>
      </c>
      <c r="J36" s="47"/>
      <c r="K36" s="47"/>
    </row>
    <row r="37" ht="49" customHeight="1" spans="1:11">
      <c r="A37" s="31"/>
      <c r="B37" s="32"/>
      <c r="C37" s="33"/>
      <c r="D37" s="33"/>
      <c r="E37" s="33"/>
      <c r="F37" s="34">
        <v>753.91</v>
      </c>
      <c r="G37" s="17">
        <v>0</v>
      </c>
      <c r="H37" s="35">
        <v>753.91</v>
      </c>
      <c r="I37" s="34" t="s">
        <v>41</v>
      </c>
      <c r="J37" s="47"/>
      <c r="K37" s="47"/>
    </row>
    <row r="38" ht="49" customHeight="1" spans="1:11">
      <c r="A38" s="31"/>
      <c r="B38" s="32"/>
      <c r="C38" s="33"/>
      <c r="D38" s="33"/>
      <c r="E38" s="33"/>
      <c r="F38" s="34">
        <v>254.58</v>
      </c>
      <c r="G38" s="17">
        <v>0</v>
      </c>
      <c r="H38" s="35">
        <v>254.58</v>
      </c>
      <c r="I38" s="34" t="s">
        <v>42</v>
      </c>
      <c r="J38" s="47"/>
      <c r="K38" s="47"/>
    </row>
    <row r="39" ht="49" customHeight="1" spans="1:11">
      <c r="A39" s="31"/>
      <c r="B39" s="32"/>
      <c r="C39" s="33"/>
      <c r="D39" s="33"/>
      <c r="E39" s="33"/>
      <c r="F39" s="34">
        <v>293.72</v>
      </c>
      <c r="G39" s="17">
        <v>0</v>
      </c>
      <c r="H39" s="35">
        <v>293.72</v>
      </c>
      <c r="I39" s="34" t="s">
        <v>43</v>
      </c>
      <c r="J39" s="47"/>
      <c r="K39" s="47"/>
    </row>
    <row r="40" ht="49" customHeight="1" spans="1:11">
      <c r="A40" s="31"/>
      <c r="B40" s="32"/>
      <c r="C40" s="33"/>
      <c r="D40" s="33"/>
      <c r="E40" s="33"/>
      <c r="F40" s="34">
        <v>1434.08</v>
      </c>
      <c r="G40" s="17">
        <v>0</v>
      </c>
      <c r="H40" s="35">
        <v>1434.08</v>
      </c>
      <c r="I40" s="34" t="s">
        <v>44</v>
      </c>
      <c r="J40" s="47"/>
      <c r="K40" s="47"/>
    </row>
    <row r="41" ht="49" customHeight="1" spans="1:11">
      <c r="A41" s="31"/>
      <c r="B41" s="32"/>
      <c r="C41" s="33"/>
      <c r="D41" s="33"/>
      <c r="E41" s="33"/>
      <c r="F41" s="34">
        <v>99.28</v>
      </c>
      <c r="G41" s="17">
        <v>0</v>
      </c>
      <c r="H41" s="35">
        <v>99.28</v>
      </c>
      <c r="I41" s="34" t="s">
        <v>45</v>
      </c>
      <c r="J41" s="47"/>
      <c r="K41" s="47"/>
    </row>
    <row r="42" ht="49" customHeight="1" spans="1:11">
      <c r="A42" s="31"/>
      <c r="B42" s="32"/>
      <c r="C42" s="33"/>
      <c r="D42" s="33"/>
      <c r="E42" s="33"/>
      <c r="F42" s="34">
        <v>75.29</v>
      </c>
      <c r="G42" s="17">
        <v>0</v>
      </c>
      <c r="H42" s="35">
        <v>75.29</v>
      </c>
      <c r="I42" s="34" t="s">
        <v>46</v>
      </c>
      <c r="J42" s="47"/>
      <c r="K42" s="47"/>
    </row>
    <row r="43" ht="49" customHeight="1" spans="1:11">
      <c r="A43" s="31"/>
      <c r="B43" s="32"/>
      <c r="C43" s="33"/>
      <c r="D43" s="33"/>
      <c r="E43" s="33"/>
      <c r="F43" s="34">
        <v>9.51</v>
      </c>
      <c r="G43" s="17">
        <v>0</v>
      </c>
      <c r="H43" s="35">
        <v>9.51</v>
      </c>
      <c r="I43" s="34" t="s">
        <v>47</v>
      </c>
      <c r="J43" s="47"/>
      <c r="K43" s="47"/>
    </row>
    <row r="44" ht="49" customHeight="1" spans="1:11">
      <c r="A44" s="31"/>
      <c r="B44" s="32"/>
      <c r="C44" s="33"/>
      <c r="D44" s="33"/>
      <c r="E44" s="33"/>
      <c r="F44" s="34">
        <v>53.5</v>
      </c>
      <c r="G44" s="17">
        <v>0</v>
      </c>
      <c r="H44" s="35">
        <v>53.5</v>
      </c>
      <c r="I44" s="34" t="s">
        <v>48</v>
      </c>
      <c r="J44" s="47"/>
      <c r="K44" s="47"/>
    </row>
    <row r="45" ht="49" customHeight="1" spans="1:11">
      <c r="A45" s="31"/>
      <c r="B45" s="32"/>
      <c r="C45" s="33"/>
      <c r="D45" s="33"/>
      <c r="E45" s="33"/>
      <c r="F45" s="34">
        <v>398.99</v>
      </c>
      <c r="G45" s="17">
        <v>0</v>
      </c>
      <c r="H45" s="35">
        <v>398.99</v>
      </c>
      <c r="I45" s="34" t="s">
        <v>49</v>
      </c>
      <c r="J45" s="47"/>
      <c r="K45" s="47"/>
    </row>
    <row r="46" ht="49" customHeight="1" spans="1:11">
      <c r="A46" s="31"/>
      <c r="B46" s="32"/>
      <c r="C46" s="33"/>
      <c r="D46" s="33"/>
      <c r="E46" s="33"/>
      <c r="F46" s="34">
        <v>531.44</v>
      </c>
      <c r="G46" s="17">
        <v>0</v>
      </c>
      <c r="H46" s="35">
        <v>531.44</v>
      </c>
      <c r="I46" s="34" t="s">
        <v>50</v>
      </c>
      <c r="J46" s="47"/>
      <c r="K46" s="47"/>
    </row>
    <row r="47" ht="49" customHeight="1" spans="1:11">
      <c r="A47" s="31"/>
      <c r="B47" s="32"/>
      <c r="C47" s="33"/>
      <c r="D47" s="33"/>
      <c r="E47" s="33"/>
      <c r="F47" s="34">
        <v>346.79</v>
      </c>
      <c r="G47" s="17">
        <v>0</v>
      </c>
      <c r="H47" s="35">
        <v>346.79</v>
      </c>
      <c r="I47" s="34" t="s">
        <v>51</v>
      </c>
      <c r="J47" s="47"/>
      <c r="K47" s="47"/>
    </row>
    <row r="48" ht="49" customHeight="1" spans="1:11">
      <c r="A48" s="31"/>
      <c r="B48" s="32"/>
      <c r="C48" s="33"/>
      <c r="D48" s="33"/>
      <c r="E48" s="33"/>
      <c r="F48" s="34">
        <v>133.78</v>
      </c>
      <c r="G48" s="17">
        <v>0</v>
      </c>
      <c r="H48" s="35">
        <v>133.78</v>
      </c>
      <c r="I48" s="34" t="s">
        <v>52</v>
      </c>
      <c r="J48" s="47"/>
      <c r="K48" s="47"/>
    </row>
    <row r="49" ht="49" customHeight="1" spans="1:11">
      <c r="A49" s="31"/>
      <c r="B49" s="32"/>
      <c r="C49" s="33"/>
      <c r="D49" s="33"/>
      <c r="E49" s="33"/>
      <c r="F49" s="34">
        <v>96.5</v>
      </c>
      <c r="G49" s="17">
        <v>0</v>
      </c>
      <c r="H49" s="35">
        <v>96.5</v>
      </c>
      <c r="I49" s="34" t="s">
        <v>53</v>
      </c>
      <c r="J49" s="47"/>
      <c r="K49" s="47"/>
    </row>
    <row r="50" ht="49" customHeight="1" spans="1:11">
      <c r="A50" s="31"/>
      <c r="B50" s="32"/>
      <c r="C50" s="33"/>
      <c r="D50" s="33"/>
      <c r="E50" s="33"/>
      <c r="F50" s="34">
        <v>271.8</v>
      </c>
      <c r="G50" s="36">
        <v>0</v>
      </c>
      <c r="H50" s="35">
        <v>271.8</v>
      </c>
      <c r="I50" s="34" t="s">
        <v>54</v>
      </c>
      <c r="J50" s="47"/>
      <c r="K50" s="47"/>
    </row>
    <row r="51" ht="49" customHeight="1" spans="1:11">
      <c r="A51" s="31"/>
      <c r="B51" s="32"/>
      <c r="C51" s="33"/>
      <c r="D51" s="33"/>
      <c r="E51" s="33"/>
      <c r="F51" s="34"/>
      <c r="G51" s="38"/>
      <c r="H51" s="35"/>
      <c r="I51" s="34" t="s">
        <v>55</v>
      </c>
      <c r="J51" s="47"/>
      <c r="K51" s="47"/>
    </row>
    <row r="52" ht="49" customHeight="1" spans="1:11">
      <c r="A52" s="31"/>
      <c r="B52" s="32"/>
      <c r="C52" s="33"/>
      <c r="D52" s="33"/>
      <c r="E52" s="33"/>
      <c r="F52" s="34"/>
      <c r="G52" s="38"/>
      <c r="H52" s="35"/>
      <c r="I52" s="34" t="s">
        <v>56</v>
      </c>
      <c r="J52" s="47"/>
      <c r="K52" s="47"/>
    </row>
    <row r="53" ht="49" customHeight="1" spans="1:11">
      <c r="A53" s="31"/>
      <c r="B53" s="32"/>
      <c r="C53" s="33"/>
      <c r="D53" s="33"/>
      <c r="E53" s="33"/>
      <c r="F53" s="34"/>
      <c r="G53" s="37"/>
      <c r="H53" s="35"/>
      <c r="I53" s="34" t="s">
        <v>57</v>
      </c>
      <c r="J53" s="47"/>
      <c r="K53" s="47"/>
    </row>
    <row r="54" ht="49" customHeight="1" spans="1:11">
      <c r="A54" s="31"/>
      <c r="B54" s="32"/>
      <c r="C54" s="33"/>
      <c r="D54" s="33"/>
      <c r="E54" s="33"/>
      <c r="F54" s="34">
        <v>45.04</v>
      </c>
      <c r="G54" s="17">
        <v>0</v>
      </c>
      <c r="H54" s="35">
        <v>45.04</v>
      </c>
      <c r="I54" s="34" t="s">
        <v>58</v>
      </c>
      <c r="J54" s="47"/>
      <c r="K54" s="47"/>
    </row>
    <row r="55" ht="49" customHeight="1" spans="1:11">
      <c r="A55" s="31"/>
      <c r="B55" s="32"/>
      <c r="C55" s="33"/>
      <c r="D55" s="33"/>
      <c r="E55" s="33"/>
      <c r="F55" s="34">
        <v>32.37</v>
      </c>
      <c r="G55" s="17">
        <v>0</v>
      </c>
      <c r="H55" s="35">
        <v>32.37</v>
      </c>
      <c r="I55" s="34" t="s">
        <v>59</v>
      </c>
      <c r="J55" s="47"/>
      <c r="K55" s="47"/>
    </row>
    <row r="56" ht="49" customHeight="1" spans="1:11">
      <c r="A56" s="31"/>
      <c r="B56" s="32"/>
      <c r="C56" s="33"/>
      <c r="D56" s="33"/>
      <c r="E56" s="33"/>
      <c r="F56" s="34">
        <v>207.59</v>
      </c>
      <c r="G56" s="17">
        <v>0</v>
      </c>
      <c r="H56" s="35">
        <v>207.59</v>
      </c>
      <c r="I56" s="34" t="s">
        <v>60</v>
      </c>
      <c r="J56" s="47"/>
      <c r="K56" s="47"/>
    </row>
    <row r="57" ht="49" customHeight="1" spans="1:11">
      <c r="A57" s="31"/>
      <c r="B57" s="32"/>
      <c r="C57" s="33"/>
      <c r="D57" s="33"/>
      <c r="E57" s="33"/>
      <c r="F57" s="34">
        <v>270.81</v>
      </c>
      <c r="G57" s="17">
        <v>0</v>
      </c>
      <c r="H57" s="35">
        <v>270.81</v>
      </c>
      <c r="I57" s="34" t="s">
        <v>61</v>
      </c>
      <c r="J57" s="47"/>
      <c r="K57" s="47"/>
    </row>
    <row r="58" ht="49" customHeight="1" spans="1:11">
      <c r="A58" s="31"/>
      <c r="B58" s="32"/>
      <c r="C58" s="33"/>
      <c r="D58" s="33"/>
      <c r="E58" s="33"/>
      <c r="F58" s="34">
        <v>31</v>
      </c>
      <c r="G58" s="17">
        <v>0</v>
      </c>
      <c r="H58" s="35">
        <v>31</v>
      </c>
      <c r="I58" s="34" t="s">
        <v>62</v>
      </c>
      <c r="J58" s="47"/>
      <c r="K58" s="47"/>
    </row>
    <row r="59" ht="49" customHeight="1" spans="1:11">
      <c r="A59" s="31"/>
      <c r="B59" s="32"/>
      <c r="C59" s="33"/>
      <c r="D59" s="33"/>
      <c r="E59" s="33"/>
      <c r="F59" s="34">
        <v>1579.06</v>
      </c>
      <c r="G59" s="36">
        <v>0</v>
      </c>
      <c r="H59" s="35">
        <v>1579.06</v>
      </c>
      <c r="I59" s="54" t="s">
        <v>63</v>
      </c>
      <c r="J59" s="47"/>
      <c r="K59" s="47"/>
    </row>
    <row r="60" ht="49" customHeight="1" spans="1:11">
      <c r="A60" s="31"/>
      <c r="B60" s="32"/>
      <c r="C60" s="33"/>
      <c r="D60" s="33"/>
      <c r="E60" s="33"/>
      <c r="F60" s="34"/>
      <c r="G60" s="37"/>
      <c r="H60" s="35"/>
      <c r="I60" s="34" t="s">
        <v>64</v>
      </c>
      <c r="J60" s="47"/>
      <c r="K60" s="47"/>
    </row>
    <row r="61" ht="49" customHeight="1" spans="1:11">
      <c r="A61" s="31"/>
      <c r="B61" s="32"/>
      <c r="C61" s="33"/>
      <c r="D61" s="33"/>
      <c r="E61" s="33"/>
      <c r="F61" s="34">
        <v>870.92</v>
      </c>
      <c r="G61" s="17">
        <v>0</v>
      </c>
      <c r="H61" s="35">
        <v>870.92</v>
      </c>
      <c r="I61" s="34" t="s">
        <v>65</v>
      </c>
      <c r="J61" s="47"/>
      <c r="K61" s="47"/>
    </row>
    <row r="62" s="2" customFormat="1" ht="49" customHeight="1" spans="1:11">
      <c r="A62" s="39"/>
      <c r="B62" s="32"/>
      <c r="C62" s="40"/>
      <c r="D62" s="40"/>
      <c r="E62" s="40"/>
      <c r="F62" s="41">
        <v>1122.44</v>
      </c>
      <c r="G62" s="17">
        <v>0</v>
      </c>
      <c r="H62" s="41">
        <v>1122.44</v>
      </c>
      <c r="I62" s="55" t="s">
        <v>66</v>
      </c>
      <c r="J62" s="47"/>
      <c r="K62" s="47"/>
    </row>
    <row r="63" s="2" customFormat="1" ht="49" customHeight="1" spans="1:11">
      <c r="A63" s="39"/>
      <c r="B63" s="32"/>
      <c r="C63" s="40"/>
      <c r="D63" s="40"/>
      <c r="E63" s="40"/>
      <c r="F63" s="41">
        <v>250</v>
      </c>
      <c r="G63" s="17">
        <v>0</v>
      </c>
      <c r="H63" s="41">
        <v>250</v>
      </c>
      <c r="I63" s="55" t="s">
        <v>67</v>
      </c>
      <c r="J63" s="47"/>
      <c r="K63" s="47"/>
    </row>
    <row r="64" s="2" customFormat="1" ht="49" customHeight="1" spans="1:11">
      <c r="A64" s="39"/>
      <c r="B64" s="32"/>
      <c r="C64" s="40"/>
      <c r="D64" s="40"/>
      <c r="E64" s="40"/>
      <c r="F64" s="17">
        <v>0</v>
      </c>
      <c r="G64" s="42">
        <v>15.1</v>
      </c>
      <c r="H64" s="41">
        <v>15.1</v>
      </c>
      <c r="I64" s="55" t="s">
        <v>68</v>
      </c>
      <c r="J64" s="47"/>
      <c r="K64" s="47"/>
    </row>
    <row r="65" s="2" customFormat="1" customHeight="1" spans="1:11">
      <c r="A65" s="19"/>
      <c r="B65" s="20" t="s">
        <v>69</v>
      </c>
      <c r="C65" s="21">
        <f>SUM(C24)</f>
        <v>20000</v>
      </c>
      <c r="D65" s="21">
        <f>SUM(D24)</f>
        <v>0</v>
      </c>
      <c r="E65" s="21">
        <f>SUM(E24:E61)</f>
        <v>20000</v>
      </c>
      <c r="F65" s="21">
        <f>SUM(F24:F64)</f>
        <v>18919.21</v>
      </c>
      <c r="G65" s="21">
        <f>SUM(G24:G64)</f>
        <v>15.1</v>
      </c>
      <c r="H65" s="21">
        <f>SUM(H24:H64)</f>
        <v>18934.31</v>
      </c>
      <c r="I65" s="48"/>
      <c r="J65" s="49"/>
      <c r="K65" s="49"/>
    </row>
    <row r="66" customHeight="1" spans="1:11">
      <c r="A66" s="15">
        <v>6</v>
      </c>
      <c r="B66" s="16" t="s">
        <v>70</v>
      </c>
      <c r="C66" s="17">
        <v>0</v>
      </c>
      <c r="D66" s="18"/>
      <c r="E66" s="17">
        <f>C66*D66</f>
        <v>0</v>
      </c>
      <c r="F66" s="17">
        <v>0</v>
      </c>
      <c r="G66" s="17">
        <v>0</v>
      </c>
      <c r="H66" s="17">
        <f t="shared" ref="H66:H72" si="4">F66+G66</f>
        <v>0</v>
      </c>
      <c r="I66" s="45"/>
      <c r="J66" s="46"/>
      <c r="K66" s="46" t="s">
        <v>71</v>
      </c>
    </row>
    <row r="67" customHeight="1" spans="1:11">
      <c r="A67" s="15"/>
      <c r="B67" s="16"/>
      <c r="C67" s="17"/>
      <c r="D67" s="18"/>
      <c r="E67" s="17"/>
      <c r="F67" s="17">
        <v>0</v>
      </c>
      <c r="G67" s="17">
        <v>0</v>
      </c>
      <c r="H67" s="17">
        <f t="shared" si="4"/>
        <v>0</v>
      </c>
      <c r="I67" s="45"/>
      <c r="J67" s="51"/>
      <c r="K67" s="51"/>
    </row>
    <row r="68" customHeight="1" spans="1:11">
      <c r="A68" s="15"/>
      <c r="B68" s="16"/>
      <c r="C68" s="17"/>
      <c r="D68" s="18"/>
      <c r="E68" s="17"/>
      <c r="F68" s="17">
        <v>0</v>
      </c>
      <c r="G68" s="17">
        <v>0</v>
      </c>
      <c r="H68" s="17">
        <f t="shared" si="4"/>
        <v>0</v>
      </c>
      <c r="I68" s="45"/>
      <c r="J68" s="51"/>
      <c r="K68" s="51"/>
    </row>
    <row r="69" customHeight="1" spans="1:11">
      <c r="A69" s="15"/>
      <c r="B69" s="16"/>
      <c r="C69" s="17"/>
      <c r="D69" s="18"/>
      <c r="E69" s="17"/>
      <c r="F69" s="17">
        <v>0</v>
      </c>
      <c r="G69" s="17">
        <v>0</v>
      </c>
      <c r="H69" s="17">
        <f t="shared" si="4"/>
        <v>0</v>
      </c>
      <c r="I69" s="45"/>
      <c r="J69" s="51"/>
      <c r="K69" s="51"/>
    </row>
    <row r="70" s="2" customFormat="1" customHeight="1" spans="1:11">
      <c r="A70" s="19"/>
      <c r="B70" s="20" t="s">
        <v>72</v>
      </c>
      <c r="C70" s="21">
        <f>SUM(C66)</f>
        <v>0</v>
      </c>
      <c r="D70" s="21">
        <f t="shared" ref="D70:E70" si="5">SUM(D66)</f>
        <v>0</v>
      </c>
      <c r="E70" s="21">
        <f t="shared" si="5"/>
        <v>0</v>
      </c>
      <c r="F70" s="21">
        <f>SUM(F66:F69)</f>
        <v>0</v>
      </c>
      <c r="G70" s="21">
        <f t="shared" ref="G70:H70" si="6">SUM(G66:G69)</f>
        <v>0</v>
      </c>
      <c r="H70" s="21">
        <f t="shared" si="6"/>
        <v>0</v>
      </c>
      <c r="I70" s="48"/>
      <c r="J70" s="52"/>
      <c r="K70" s="52"/>
    </row>
    <row r="71" customHeight="1" spans="1:11">
      <c r="A71" s="15">
        <v>7</v>
      </c>
      <c r="B71" s="16" t="s">
        <v>73</v>
      </c>
      <c r="C71" s="17">
        <v>0</v>
      </c>
      <c r="D71" s="18"/>
      <c r="E71" s="17">
        <f>C71*D71</f>
        <v>0</v>
      </c>
      <c r="F71" s="17">
        <v>0</v>
      </c>
      <c r="G71" s="17">
        <v>0</v>
      </c>
      <c r="H71" s="17">
        <f t="shared" si="4"/>
        <v>0</v>
      </c>
      <c r="I71" s="45"/>
      <c r="J71" s="63"/>
      <c r="K71" s="63"/>
    </row>
    <row r="72" customHeight="1" spans="1:11">
      <c r="A72" s="15"/>
      <c r="B72" s="16"/>
      <c r="C72" s="17"/>
      <c r="D72" s="18"/>
      <c r="E72" s="17"/>
      <c r="F72" s="17">
        <v>0</v>
      </c>
      <c r="G72" s="17">
        <v>0</v>
      </c>
      <c r="H72" s="17">
        <f t="shared" si="4"/>
        <v>0</v>
      </c>
      <c r="I72" s="45"/>
      <c r="J72" s="64"/>
      <c r="K72" s="64"/>
    </row>
    <row r="73" s="2" customFormat="1" customHeight="1" spans="1:11">
      <c r="A73" s="19"/>
      <c r="B73" s="20" t="s">
        <v>74</v>
      </c>
      <c r="C73" s="21">
        <f>SUM(C71)</f>
        <v>0</v>
      </c>
      <c r="D73" s="21">
        <f t="shared" ref="D73:E73" si="7">SUM(D71)</f>
        <v>0</v>
      </c>
      <c r="E73" s="21">
        <f t="shared" si="7"/>
        <v>0</v>
      </c>
      <c r="F73" s="21">
        <f>SUM(F71:F72)</f>
        <v>0</v>
      </c>
      <c r="G73" s="21">
        <f>SUM(G71:G72)</f>
        <v>0</v>
      </c>
      <c r="H73" s="21">
        <f>SUM(H71:H72)</f>
        <v>0</v>
      </c>
      <c r="I73" s="48"/>
      <c r="J73" s="65"/>
      <c r="K73" s="65"/>
    </row>
    <row r="74" customHeight="1" spans="1:11">
      <c r="A74" s="15">
        <v>8</v>
      </c>
      <c r="B74" s="16" t="s">
        <v>75</v>
      </c>
      <c r="C74" s="17">
        <v>0</v>
      </c>
      <c r="D74" s="18"/>
      <c r="E74" s="17">
        <f>C74*D74</f>
        <v>0</v>
      </c>
      <c r="F74" s="17">
        <v>0</v>
      </c>
      <c r="G74" s="17">
        <v>0</v>
      </c>
      <c r="H74" s="17">
        <f>F74+G74</f>
        <v>0</v>
      </c>
      <c r="I74" s="45"/>
      <c r="J74" s="50"/>
      <c r="K74" s="50" t="s">
        <v>76</v>
      </c>
    </row>
    <row r="75" customHeight="1" spans="1:11">
      <c r="A75" s="15"/>
      <c r="B75" s="16"/>
      <c r="C75" s="17"/>
      <c r="D75" s="18"/>
      <c r="E75" s="17"/>
      <c r="F75" s="17">
        <v>0</v>
      </c>
      <c r="G75" s="17">
        <v>0</v>
      </c>
      <c r="H75" s="17">
        <f>F75+G75</f>
        <v>0</v>
      </c>
      <c r="I75" s="45"/>
      <c r="J75" s="51"/>
      <c r="K75" s="51"/>
    </row>
    <row r="76" s="2" customFormat="1" customHeight="1" spans="1:11">
      <c r="A76" s="19"/>
      <c r="B76" s="20" t="s">
        <v>77</v>
      </c>
      <c r="C76" s="21">
        <f>SUM(C74)</f>
        <v>0</v>
      </c>
      <c r="D76" s="21">
        <f t="shared" ref="D76:E76" si="8">SUM(D74)</f>
        <v>0</v>
      </c>
      <c r="E76" s="21">
        <f t="shared" si="8"/>
        <v>0</v>
      </c>
      <c r="F76" s="21">
        <f>SUM(F74:F75)</f>
        <v>0</v>
      </c>
      <c r="G76" s="21">
        <f t="shared" ref="G76:H76" si="9">SUM(G74:G75)</f>
        <v>0</v>
      </c>
      <c r="H76" s="21">
        <f t="shared" si="9"/>
        <v>0</v>
      </c>
      <c r="I76" s="48"/>
      <c r="J76" s="52"/>
      <c r="K76" s="52"/>
    </row>
    <row r="77" customHeight="1" spans="1:11">
      <c r="A77" s="15">
        <v>9</v>
      </c>
      <c r="B77" s="16" t="s">
        <v>78</v>
      </c>
      <c r="C77" s="17">
        <v>0</v>
      </c>
      <c r="D77" s="18"/>
      <c r="E77" s="17">
        <f>C77*D77</f>
        <v>0</v>
      </c>
      <c r="F77" s="17">
        <v>0</v>
      </c>
      <c r="G77" s="17">
        <v>0</v>
      </c>
      <c r="H77" s="17">
        <f>F77+G77</f>
        <v>0</v>
      </c>
      <c r="I77" s="45"/>
      <c r="J77" s="46"/>
      <c r="K77" s="46" t="s">
        <v>79</v>
      </c>
    </row>
    <row r="78" customHeight="1" spans="1:11">
      <c r="A78" s="15"/>
      <c r="B78" s="16"/>
      <c r="C78" s="17"/>
      <c r="D78" s="18"/>
      <c r="E78" s="17"/>
      <c r="F78" s="17">
        <v>0</v>
      </c>
      <c r="G78" s="17">
        <v>0</v>
      </c>
      <c r="H78" s="17">
        <f>F78+G78</f>
        <v>0</v>
      </c>
      <c r="I78" s="45"/>
      <c r="J78" s="47"/>
      <c r="K78" s="47"/>
    </row>
    <row r="79" customHeight="1" spans="1:11">
      <c r="A79" s="15"/>
      <c r="B79" s="16"/>
      <c r="C79" s="17"/>
      <c r="D79" s="18"/>
      <c r="E79" s="17"/>
      <c r="F79" s="17">
        <v>0</v>
      </c>
      <c r="G79" s="17">
        <v>0</v>
      </c>
      <c r="H79" s="17">
        <f>F79+G79</f>
        <v>0</v>
      </c>
      <c r="I79" s="45"/>
      <c r="J79" s="47"/>
      <c r="K79" s="47"/>
    </row>
    <row r="80" s="2" customFormat="1" customHeight="1" spans="1:11">
      <c r="A80" s="19"/>
      <c r="B80" s="20" t="s">
        <v>80</v>
      </c>
      <c r="C80" s="21">
        <f>SUM(C77)</f>
        <v>0</v>
      </c>
      <c r="D80" s="21">
        <f t="shared" ref="D80:E80" si="10">SUM(D77)</f>
        <v>0</v>
      </c>
      <c r="E80" s="21">
        <f t="shared" si="10"/>
        <v>0</v>
      </c>
      <c r="F80" s="21">
        <f>SUM(F77:F79)</f>
        <v>0</v>
      </c>
      <c r="G80" s="21">
        <f t="shared" ref="G80:H80" si="11">SUM(G77:G79)</f>
        <v>0</v>
      </c>
      <c r="H80" s="21">
        <f t="shared" si="11"/>
        <v>0</v>
      </c>
      <c r="I80" s="48"/>
      <c r="J80" s="49"/>
      <c r="K80" s="49"/>
    </row>
    <row r="81" customHeight="1" spans="1:11">
      <c r="A81" s="31">
        <v>10</v>
      </c>
      <c r="B81" s="16" t="s">
        <v>81</v>
      </c>
      <c r="C81" s="17">
        <v>0</v>
      </c>
      <c r="D81" s="18">
        <v>0</v>
      </c>
      <c r="E81" s="17">
        <v>0</v>
      </c>
      <c r="F81" s="17">
        <v>0</v>
      </c>
      <c r="G81" s="17">
        <v>0</v>
      </c>
      <c r="H81" s="17">
        <v>0</v>
      </c>
      <c r="I81" s="45"/>
      <c r="J81" s="64"/>
      <c r="K81" s="64"/>
    </row>
    <row r="82" customHeight="1" spans="1:11">
      <c r="A82" s="31"/>
      <c r="B82" s="16"/>
      <c r="C82" s="17"/>
      <c r="D82" s="18"/>
      <c r="E82" s="17"/>
      <c r="F82" s="17">
        <v>0</v>
      </c>
      <c r="G82" s="17">
        <v>0</v>
      </c>
      <c r="H82" s="17">
        <v>0</v>
      </c>
      <c r="I82" s="45"/>
      <c r="J82" s="64"/>
      <c r="K82" s="64"/>
    </row>
    <row r="83" s="2" customFormat="1" customHeight="1" spans="1:11">
      <c r="A83" s="19"/>
      <c r="B83" s="20" t="s">
        <v>82</v>
      </c>
      <c r="C83" s="21">
        <f>SUM(C81)</f>
        <v>0</v>
      </c>
      <c r="D83" s="21">
        <f>SUM(D81)</f>
        <v>0</v>
      </c>
      <c r="E83" s="21">
        <f>SUM(E81)</f>
        <v>0</v>
      </c>
      <c r="F83" s="21">
        <f>SUM(F81:F82)</f>
        <v>0</v>
      </c>
      <c r="G83" s="21">
        <f>SUM(G81:G82)</f>
        <v>0</v>
      </c>
      <c r="H83" s="21">
        <f>SUM(H81:H82)</f>
        <v>0</v>
      </c>
      <c r="I83" s="48"/>
      <c r="J83" s="65"/>
      <c r="K83" s="65"/>
    </row>
    <row r="84" customHeight="1" spans="1:11">
      <c r="A84" s="19"/>
      <c r="B84" s="20" t="s">
        <v>83</v>
      </c>
      <c r="C84" s="21">
        <f t="shared" ref="C84:H84" si="12">SUM(C83,C80,C76,C73,C70,C65,C23,C21,C16,C13)</f>
        <v>20000</v>
      </c>
      <c r="D84" s="21">
        <f t="shared" si="12"/>
        <v>0</v>
      </c>
      <c r="E84" s="21">
        <f t="shared" si="12"/>
        <v>20000</v>
      </c>
      <c r="F84" s="21">
        <f t="shared" si="12"/>
        <v>20578.21</v>
      </c>
      <c r="G84" s="21">
        <f t="shared" si="12"/>
        <v>15.1</v>
      </c>
      <c r="H84" s="21">
        <f t="shared" si="12"/>
        <v>20593.31</v>
      </c>
      <c r="I84" s="48"/>
      <c r="J84" s="66"/>
      <c r="K84" s="66"/>
    </row>
    <row r="88" customHeight="1" spans="1:9">
      <c r="A88" s="56" t="s">
        <v>84</v>
      </c>
      <c r="B88" s="57"/>
      <c r="C88" s="58" t="s">
        <v>85</v>
      </c>
      <c r="D88" s="58"/>
      <c r="E88" s="58" t="s">
        <v>86</v>
      </c>
      <c r="F88" s="58"/>
      <c r="G88" s="58" t="s">
        <v>87</v>
      </c>
      <c r="H88" s="58"/>
      <c r="I88" s="67" t="s">
        <v>88</v>
      </c>
    </row>
    <row r="89" customHeight="1" spans="1:9">
      <c r="A89" s="59">
        <f>E84</f>
        <v>20000</v>
      </c>
      <c r="B89" s="60"/>
      <c r="C89" s="60">
        <f>H84</f>
        <v>20593.31</v>
      </c>
      <c r="D89" s="60"/>
      <c r="E89" s="60">
        <f>F84</f>
        <v>20578.21</v>
      </c>
      <c r="F89" s="60"/>
      <c r="G89" s="60">
        <f>G84</f>
        <v>15.1</v>
      </c>
      <c r="H89" s="60"/>
      <c r="I89" s="68">
        <f>A89-C89</f>
        <v>-593.309999999998</v>
      </c>
    </row>
    <row r="91" customHeight="1" spans="1:9">
      <c r="A91" s="61" t="s">
        <v>89</v>
      </c>
      <c r="B91" s="2"/>
      <c r="C91" s="62" t="s">
        <v>90</v>
      </c>
      <c r="D91" s="61"/>
      <c r="E91" s="61" t="s">
        <v>91</v>
      </c>
      <c r="F91" s="61"/>
      <c r="G91" s="61" t="s">
        <v>92</v>
      </c>
      <c r="H91" s="61"/>
      <c r="I91" s="2"/>
    </row>
  </sheetData>
  <mergeCells count="80">
    <mergeCell ref="C2:H2"/>
    <mergeCell ref="C6:E6"/>
    <mergeCell ref="F6:I6"/>
    <mergeCell ref="A88:B88"/>
    <mergeCell ref="C88:D88"/>
    <mergeCell ref="E88:F88"/>
    <mergeCell ref="G88:H88"/>
    <mergeCell ref="A89:B89"/>
    <mergeCell ref="C89:D89"/>
    <mergeCell ref="E89:F89"/>
    <mergeCell ref="G89:H89"/>
    <mergeCell ref="A6:A7"/>
    <mergeCell ref="A8:A12"/>
    <mergeCell ref="A14:A15"/>
    <mergeCell ref="A17:A20"/>
    <mergeCell ref="A24:A64"/>
    <mergeCell ref="A66:A69"/>
    <mergeCell ref="A71:A72"/>
    <mergeCell ref="A74:A75"/>
    <mergeCell ref="A77:A79"/>
    <mergeCell ref="A81:A82"/>
    <mergeCell ref="B6:B7"/>
    <mergeCell ref="B8:B12"/>
    <mergeCell ref="B14:B15"/>
    <mergeCell ref="B17:B20"/>
    <mergeCell ref="B24:B64"/>
    <mergeCell ref="B66:B69"/>
    <mergeCell ref="B71:B72"/>
    <mergeCell ref="B74:B75"/>
    <mergeCell ref="B77:B79"/>
    <mergeCell ref="B81:B82"/>
    <mergeCell ref="C8:C12"/>
    <mergeCell ref="C14:C15"/>
    <mergeCell ref="C17:C20"/>
    <mergeCell ref="C24:C64"/>
    <mergeCell ref="C66:C69"/>
    <mergeCell ref="C71:C72"/>
    <mergeCell ref="C74:C75"/>
    <mergeCell ref="C77:C79"/>
    <mergeCell ref="C81:C82"/>
    <mergeCell ref="D8:D12"/>
    <mergeCell ref="D14:D15"/>
    <mergeCell ref="D17:D20"/>
    <mergeCell ref="D24:D64"/>
    <mergeCell ref="D66:D69"/>
    <mergeCell ref="D71:D72"/>
    <mergeCell ref="D74:D75"/>
    <mergeCell ref="D77:D79"/>
    <mergeCell ref="D81:D82"/>
    <mergeCell ref="E8:E12"/>
    <mergeCell ref="E14:E15"/>
    <mergeCell ref="E17:E20"/>
    <mergeCell ref="E24:E64"/>
    <mergeCell ref="E66:E69"/>
    <mergeCell ref="E71:E72"/>
    <mergeCell ref="E74:E75"/>
    <mergeCell ref="E77:E79"/>
    <mergeCell ref="E81:E82"/>
    <mergeCell ref="F32:F33"/>
    <mergeCell ref="F50:F53"/>
    <mergeCell ref="F59:F60"/>
    <mergeCell ref="G32:G33"/>
    <mergeCell ref="G50:G53"/>
    <mergeCell ref="G59:G60"/>
    <mergeCell ref="H32:H33"/>
    <mergeCell ref="H50:H53"/>
    <mergeCell ref="H59:H60"/>
    <mergeCell ref="K4:K5"/>
    <mergeCell ref="K6:K7"/>
    <mergeCell ref="K8:K13"/>
    <mergeCell ref="K14:K16"/>
    <mergeCell ref="K17:K21"/>
    <mergeCell ref="K22:K23"/>
    <mergeCell ref="K24:K65"/>
    <mergeCell ref="K66:K70"/>
    <mergeCell ref="K71:K73"/>
    <mergeCell ref="K74:K76"/>
    <mergeCell ref="K77:K80"/>
    <mergeCell ref="K81:K83"/>
    <mergeCell ref="H4:I5"/>
  </mergeCells>
  <pageMargins left="0.699305555555556" right="0.699305555555556" top="0.75" bottom="0.75" header="0.3" footer="0.3"/>
  <pageSetup paperSize="9" scale="50" fitToHeight="0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25:M128"/>
  <sheetViews>
    <sheetView topLeftCell="A103" workbookViewId="0">
      <selection activeCell="I76" sqref="I76"/>
    </sheetView>
  </sheetViews>
  <sheetFormatPr defaultColWidth="8.88888888888889" defaultRowHeight="14.4"/>
  <sheetData>
    <row r="125" spans="8:13">
      <c r="H125" s="1"/>
      <c r="I125" s="1"/>
      <c r="J125" s="1"/>
      <c r="K125" s="1"/>
      <c r="M125" s="1"/>
    </row>
    <row r="126" spans="8:13">
      <c r="H126" s="1" t="s">
        <v>93</v>
      </c>
      <c r="I126" s="1"/>
      <c r="J126" s="1"/>
      <c r="K126" s="1"/>
      <c r="L126" s="1" t="s">
        <v>94</v>
      </c>
      <c r="M126" s="1"/>
    </row>
    <row r="128" spans="2:2">
      <c r="B128" t="s">
        <v>95</v>
      </c>
    </row>
  </sheetData>
  <pageMargins left="0.75" right="0.75" top="1" bottom="1" header="0.5" footer="0.5"/>
  <pageSetup paperSize="9" orientation="landscape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R10" sqref="R10"/>
    </sheetView>
  </sheetViews>
  <sheetFormatPr defaultColWidth="8.88888888888889" defaultRowHeight="14.4"/>
  <sheetData/>
  <pageMargins left="0.75" right="0.75" top="1" bottom="1" header="0.5" footer="0.5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Tsuki_</cp:lastModifiedBy>
  <dcterms:created xsi:type="dcterms:W3CDTF">2014-04-15T08:52:00Z</dcterms:created>
  <cp:lastPrinted>2019-05-27T07:18:00Z</cp:lastPrinted>
  <dcterms:modified xsi:type="dcterms:W3CDTF">2025-03-14T08:40:41Z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FD810D49A05743BEA171CFCA45C3A703_13</vt:lpwstr>
  </property>
</Properties>
</file>