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一区(吉林会议)" sheetId="7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33" i="7" l="1"/>
  <c r="I34" i="7" s="1"/>
  <c r="I32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  <c r="I55" i="7" l="1"/>
  <c r="I56" i="7" s="1"/>
  <c r="I57" i="7" s="1"/>
</calcChain>
</file>

<file path=xl/sharedStrings.xml><?xml version="1.0" encoding="utf-8"?>
<sst xmlns="http://schemas.openxmlformats.org/spreadsheetml/2006/main" count="406" uniqueCount="201">
  <si>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</si>
  <si>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</si>
  <si>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</si>
  <si>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</si>
  <si>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</si>
  <si>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</si>
  <si>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</si>
  <si>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</si>
  <si>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</si>
  <si>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</si>
  <si>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</si>
  <si>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</si>
  <si>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</si>
  <si>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</si>
  <si>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</si>
  <si>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</si>
  <si>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</si>
  <si>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</si>
  <si>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</si>
  <si>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</si>
  <si>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</si>
  <si>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</si>
  <si>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</si>
  <si>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</si>
  <si>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</si>
  <si>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</si>
  <si>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</si>
  <si>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</si>
  <si>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</si>
  <si>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</si>
  <si>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</si>
  <si>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</si>
  <si>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</si>
  <si>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</si>
  <si>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</si>
  <si>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</si>
  <si>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</si>
  <si>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</si>
  <si>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</si>
  <si>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</si>
  <si>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</si>
  <si>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</si>
  <si>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</si>
  <si>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</si>
  <si>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</si>
  <si>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</si>
  <si>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</si>
  <si>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</si>
  <si>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</si>
  <si>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</si>
  <si>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</si>
  <si>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</si>
  <si>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</si>
  <si>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</si>
  <si>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</si>
  <si>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</si>
  <si>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</si>
  <si>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</si>
  <si>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</si>
  <si>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</si>
  <si>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</si>
  <si>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</si>
  <si>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</si>
  <si>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</si>
  <si>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</si>
  <si>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</si>
  <si>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</si>
  <si>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</si>
  <si>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</si>
  <si>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</si>
  <si>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</si>
  <si>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</si>
  <si>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</si>
  <si>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</si>
  <si>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</si>
  <si>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</si>
  <si>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</si>
  <si>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</si>
  <si>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</si>
  <si>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</si>
  <si>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</si>
  <si>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</si>
  <si>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</si>
  <si>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</si>
  <si>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</si>
  <si>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</si>
  <si>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</si>
  <si>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</si>
  <si>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</si>
  <si>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</si>
  <si>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</si>
  <si>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</si>
  <si>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</si>
  <si>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</si>
  <si>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</si>
  <si>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</si>
  <si>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</si>
  <si>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</si>
  <si>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</si>
  <si>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</si>
  <si>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</si>
  <si>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</si>
  <si>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</si>
  <si>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</si>
  <si>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</si>
  <si>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</si>
  <si>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</si>
  <si>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</si>
  <si>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</si>
  <si>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</si>
  <si>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</si>
  <si>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</si>
  <si>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桌</t>
  </si>
  <si>
    <t>住宿费用</t>
  </si>
  <si>
    <t>住宿费用合计</t>
  </si>
  <si>
    <t>物料费</t>
  </si>
  <si>
    <t>备用金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</si>
  <si>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</si>
  <si>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</si>
  <si>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</si>
  <si>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</si>
  <si>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</si>
  <si>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</si>
  <si>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</si>
  <si>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</si>
  <si>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</si>
  <si>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>2014.12.04—2014.12.06</t>
  </si>
  <si>
    <t>100</t>
  </si>
  <si>
    <t>自助午餐</t>
  </si>
  <si>
    <t>投影+幕布</t>
  </si>
  <si>
    <t>按实际结算</t>
    <phoneticPr fontId="15" type="noConversion"/>
  </si>
  <si>
    <t>背景板</t>
    <phoneticPr fontId="15" type="noConversion"/>
  </si>
  <si>
    <t>2019年雪佛兰一区区域会</t>
    <phoneticPr fontId="15" type="noConversion"/>
  </si>
  <si>
    <t>吉林</t>
    <phoneticPr fontId="15" type="noConversion"/>
  </si>
  <si>
    <t>吉林世贸万锦酒店</t>
    <phoneticPr fontId="15" type="noConversion"/>
  </si>
  <si>
    <t>350</t>
    <phoneticPr fontId="15" type="noConversion"/>
  </si>
  <si>
    <t>3月7日自助午餐</t>
    <phoneticPr fontId="15" type="noConversion"/>
  </si>
  <si>
    <t>3月7日晚宴</t>
    <phoneticPr fontId="15" type="noConversion"/>
  </si>
  <si>
    <t>桌</t>
    <phoneticPr fontId="15" type="noConversion"/>
  </si>
  <si>
    <t>次</t>
    <phoneticPr fontId="15" type="noConversion"/>
  </si>
  <si>
    <t>主桌16人,副桌12人</t>
    <phoneticPr fontId="15" type="noConversion"/>
  </si>
  <si>
    <t>红酒</t>
    <phoneticPr fontId="15" type="noConversion"/>
  </si>
  <si>
    <t>瓶</t>
    <phoneticPr fontId="15" type="noConversion"/>
  </si>
  <si>
    <r>
      <rPr>
        <sz val="11"/>
        <color indexed="8"/>
        <rFont val="微软雅黑"/>
        <family val="2"/>
        <charset val="134"/>
      </rPr>
      <t>3</t>
    </r>
    <r>
      <rPr>
        <sz val="11"/>
        <color indexed="8"/>
        <rFont val="微软雅黑"/>
        <family val="2"/>
        <charset val="134"/>
      </rPr>
      <t>月</t>
    </r>
    <r>
      <rPr>
        <sz val="11"/>
        <color indexed="8"/>
        <rFont val="微软雅黑"/>
        <family val="2"/>
        <charset val="134"/>
      </rPr>
      <t>6</t>
    </r>
    <r>
      <rPr>
        <sz val="11"/>
        <color indexed="8"/>
        <rFont val="微软雅黑"/>
        <family val="2"/>
        <charset val="134"/>
      </rPr>
      <t>日-</t>
    </r>
    <r>
      <rPr>
        <sz val="11"/>
        <color indexed="8"/>
        <rFont val="微软雅黑"/>
        <family val="2"/>
        <charset val="134"/>
      </rPr>
      <t>8</t>
    </r>
    <r>
      <rPr>
        <sz val="11"/>
        <color indexed="8"/>
        <rFont val="微软雅黑"/>
        <family val="2"/>
        <charset val="134"/>
      </rPr>
      <t>日</t>
    </r>
    <r>
      <rPr>
        <sz val="11"/>
        <color indexed="8"/>
        <rFont val="微软雅黑"/>
        <family val="2"/>
        <charset val="134"/>
      </rPr>
      <t xml:space="preserve"> 标间</t>
    </r>
    <phoneticPr fontId="15" type="noConversion"/>
  </si>
  <si>
    <t>吉林世贸万锦酒店</t>
    <phoneticPr fontId="15" type="noConversion"/>
  </si>
  <si>
    <t>LED屏幕</t>
    <phoneticPr fontId="15" type="noConversion"/>
  </si>
  <si>
    <t>次</t>
    <phoneticPr fontId="15" type="noConversion"/>
  </si>
  <si>
    <t>3月7日会议室-半天</t>
    <phoneticPr fontId="15" type="noConversion"/>
  </si>
  <si>
    <t>430平 万锦厅</t>
    <phoneticPr fontId="15" type="noConversion"/>
  </si>
  <si>
    <t>次</t>
    <phoneticPr fontId="15" type="noConversion"/>
  </si>
  <si>
    <t>运动会背景板</t>
    <phoneticPr fontId="15" type="noConversion"/>
  </si>
  <si>
    <t>签到背景板</t>
    <phoneticPr fontId="15" type="noConversion"/>
  </si>
  <si>
    <t>运输费</t>
    <phoneticPr fontId="15" type="noConversion"/>
  </si>
  <si>
    <t>手卡</t>
    <phoneticPr fontId="15" type="noConversion"/>
  </si>
  <si>
    <t>个</t>
    <phoneticPr fontId="15" type="noConversion"/>
  </si>
  <si>
    <t>2019年3月5日-8日</t>
    <phoneticPr fontId="15" type="noConversion"/>
  </si>
  <si>
    <t>讲台帖</t>
    <phoneticPr fontId="15" type="noConversion"/>
  </si>
  <si>
    <t>次</t>
    <phoneticPr fontId="15" type="noConversion"/>
  </si>
  <si>
    <t>块</t>
    <phoneticPr fontId="15" type="noConversion"/>
  </si>
  <si>
    <t>块</t>
    <phoneticPr fontId="15" type="noConversion"/>
  </si>
  <si>
    <t>次</t>
    <phoneticPr fontId="15" type="noConversion"/>
  </si>
  <si>
    <t>运动会分区牌</t>
    <phoneticPr fontId="15" type="noConversion"/>
  </si>
  <si>
    <t>讲台花</t>
    <phoneticPr fontId="15" type="noConversion"/>
  </si>
  <si>
    <t>饮料</t>
    <phoneticPr fontId="15" type="noConversion"/>
  </si>
  <si>
    <t>啤酒</t>
    <phoneticPr fontId="15" type="noConversion"/>
  </si>
  <si>
    <t>瓶</t>
    <phoneticPr fontId="15" type="noConversion"/>
  </si>
  <si>
    <t>其他</t>
    <phoneticPr fontId="15" type="noConversion"/>
  </si>
  <si>
    <t>生日蛋糕</t>
    <phoneticPr fontId="15" type="noConversion"/>
  </si>
  <si>
    <t>次</t>
    <phoneticPr fontId="15" type="noConversion"/>
  </si>
  <si>
    <t>鲜花</t>
    <phoneticPr fontId="15" type="noConversion"/>
  </si>
  <si>
    <t>保险</t>
    <phoneticPr fontId="15" type="noConversion"/>
  </si>
  <si>
    <t>支</t>
    <phoneticPr fontId="15" type="noConversion"/>
  </si>
  <si>
    <t>人</t>
    <phoneticPr fontId="15" type="noConversion"/>
  </si>
  <si>
    <t>巧克力</t>
    <phoneticPr fontId="15" type="noConversion"/>
  </si>
  <si>
    <t>份</t>
    <phoneticPr fontId="15" type="noConversion"/>
  </si>
  <si>
    <t>次</t>
    <phoneticPr fontId="15" type="noConversion"/>
  </si>
  <si>
    <t>士力架</t>
    <phoneticPr fontId="15" type="noConversion"/>
  </si>
  <si>
    <t>份</t>
    <phoneticPr fontId="15" type="noConversion"/>
  </si>
  <si>
    <t>矿泉水</t>
    <phoneticPr fontId="15" type="noConversion"/>
  </si>
  <si>
    <t>瓶</t>
    <phoneticPr fontId="15" type="noConversion"/>
  </si>
  <si>
    <t>次</t>
    <phoneticPr fontId="15" type="noConversion"/>
  </si>
  <si>
    <t>水果</t>
    <phoneticPr fontId="15" type="noConversion"/>
  </si>
  <si>
    <t>红牛</t>
    <phoneticPr fontId="15" type="noConversion"/>
  </si>
  <si>
    <t>桔子30斤,香蕉110根</t>
    <phoneticPr fontId="15" type="noConversion"/>
  </si>
  <si>
    <t>坚果</t>
    <phoneticPr fontId="15" type="noConversion"/>
  </si>
  <si>
    <t>份</t>
    <phoneticPr fontId="15" type="noConversion"/>
  </si>
  <si>
    <t>次</t>
    <phoneticPr fontId="15" type="noConversion"/>
  </si>
  <si>
    <t>打印费</t>
    <phoneticPr fontId="15" type="noConversion"/>
  </si>
  <si>
    <t>份</t>
    <phoneticPr fontId="15" type="noConversion"/>
  </si>
  <si>
    <t>物料快递费</t>
    <phoneticPr fontId="15" type="noConversion"/>
  </si>
  <si>
    <t>次</t>
    <phoneticPr fontId="15" type="noConversion"/>
  </si>
  <si>
    <t>瓶</t>
    <phoneticPr fontId="15" type="noConversion"/>
  </si>
  <si>
    <t>次</t>
    <phoneticPr fontId="15" type="noConversion"/>
  </si>
  <si>
    <t>伴手礼</t>
    <phoneticPr fontId="15" type="noConversion"/>
  </si>
  <si>
    <t>次</t>
    <phoneticPr fontId="15" type="noConversion"/>
  </si>
  <si>
    <t>份</t>
    <phoneticPr fontId="15" type="noConversion"/>
  </si>
  <si>
    <t>酒店杂费</t>
    <phoneticPr fontId="15" type="noConversion"/>
  </si>
  <si>
    <t>小米手环</t>
    <phoneticPr fontId="15" type="noConversion"/>
  </si>
  <si>
    <t>个</t>
    <phoneticPr fontId="15" type="noConversion"/>
  </si>
  <si>
    <t>济南会议+青岛会议</t>
    <phoneticPr fontId="15" type="noConversion"/>
  </si>
  <si>
    <t>客户报销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</si>
</sst>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.00_ "/>
    <numFmt numFmtId="180" formatCode="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9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8" fontId="16" fillId="0" borderId="26" xfId="0" applyNumberFormat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78" fontId="2" fillId="11" borderId="13" xfId="1" applyNumberFormat="1" applyFont="1" applyFill="1" applyBorder="1" applyAlignment="1">
      <alignment horizontal="center" vertical="center"/>
    </xf>
    <xf numFmtId="178" fontId="2" fillId="11" borderId="14" xfId="1" applyNumberFormat="1" applyFont="1" applyFill="1" applyBorder="1" applyAlignment="1">
      <alignment horizontal="center" vertical="center"/>
    </xf>
    <xf numFmtId="178" fontId="1" fillId="0" borderId="44" xfId="1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39" t="s">
        <v>0</v>
      </c>
      <c r="E1" s="139"/>
      <c r="F1" s="139"/>
      <c r="G1" s="139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39"/>
      <c r="E2" s="139"/>
      <c r="F2" s="139"/>
      <c r="G2" s="139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57" t="s">
        <v>3</v>
      </c>
      <c r="E4" s="157"/>
      <c r="F4" s="157"/>
      <c r="G4" s="157" t="s">
        <v>4</v>
      </c>
      <c r="H4" s="157"/>
      <c r="I4" s="157"/>
      <c r="J4" s="157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57" t="s">
        <v>9</v>
      </c>
      <c r="G5" s="157"/>
      <c r="H5" s="158" t="s">
        <v>10</v>
      </c>
      <c r="I5" s="158"/>
      <c r="J5" s="158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8" t="s">
        <v>11</v>
      </c>
      <c r="B7" s="140" t="s">
        <v>12</v>
      </c>
      <c r="C7" s="140" t="s">
        <v>13</v>
      </c>
      <c r="D7" s="140" t="s">
        <v>14</v>
      </c>
      <c r="E7" s="140"/>
      <c r="F7" s="140" t="s">
        <v>15</v>
      </c>
      <c r="G7" s="140"/>
      <c r="H7" s="140" t="s">
        <v>16</v>
      </c>
      <c r="I7" s="140" t="s">
        <v>17</v>
      </c>
      <c r="J7" s="152" t="s">
        <v>18</v>
      </c>
    </row>
    <row r="8" spans="1:11" s="100" customFormat="1" ht="20.25" customHeight="1">
      <c r="A8" s="149"/>
      <c r="B8" s="141"/>
      <c r="C8" s="141"/>
      <c r="D8" s="111" t="s">
        <v>19</v>
      </c>
      <c r="E8" s="112" t="s">
        <v>20</v>
      </c>
      <c r="F8" s="141"/>
      <c r="G8" s="141"/>
      <c r="H8" s="141"/>
      <c r="I8" s="141"/>
      <c r="J8" s="153"/>
    </row>
    <row r="9" spans="1:11" s="101" customFormat="1" ht="38.25" customHeight="1">
      <c r="A9" s="113"/>
      <c r="B9" s="150" t="s">
        <v>21</v>
      </c>
      <c r="C9" s="114"/>
      <c r="D9" s="115"/>
      <c r="E9" s="115"/>
      <c r="F9" s="154"/>
      <c r="G9" s="142"/>
      <c r="H9" s="116"/>
      <c r="I9" s="116"/>
      <c r="J9" s="131"/>
    </row>
    <row r="10" spans="1:11" s="101" customFormat="1" ht="38.25" customHeight="1">
      <c r="A10" s="113"/>
      <c r="B10" s="151"/>
      <c r="C10" s="114"/>
      <c r="D10" s="115"/>
      <c r="E10" s="115"/>
      <c r="F10" s="155"/>
      <c r="G10" s="156"/>
      <c r="H10" s="116"/>
      <c r="I10" s="116"/>
      <c r="J10" s="131"/>
    </row>
    <row r="11" spans="1:11" s="101" customFormat="1" ht="38.25" customHeight="1">
      <c r="A11" s="113"/>
      <c r="B11" s="151"/>
      <c r="C11" s="114"/>
      <c r="D11" s="115"/>
      <c r="E11" s="115"/>
      <c r="F11" s="154"/>
      <c r="G11" s="142"/>
      <c r="H11" s="116"/>
      <c r="I11" s="116"/>
      <c r="J11" s="131"/>
    </row>
    <row r="12" spans="1:11" s="101" customFormat="1" ht="21.75" customHeight="1">
      <c r="A12" s="113"/>
      <c r="B12" s="151"/>
      <c r="C12" s="114"/>
      <c r="D12" s="115"/>
      <c r="E12" s="115"/>
      <c r="F12" s="142"/>
      <c r="G12" s="142"/>
      <c r="H12" s="116"/>
      <c r="I12" s="116"/>
      <c r="J12" s="131"/>
    </row>
    <row r="13" spans="1:11" s="101" customFormat="1" ht="21.75" customHeight="1">
      <c r="A13" s="113"/>
      <c r="B13" s="151"/>
      <c r="C13" s="114"/>
      <c r="D13" s="115"/>
      <c r="E13" s="115"/>
      <c r="F13" s="142"/>
      <c r="G13" s="142"/>
      <c r="H13" s="116"/>
      <c r="I13" s="116"/>
      <c r="J13" s="131"/>
    </row>
    <row r="14" spans="1:11" s="101" customFormat="1" ht="21.75" customHeight="1">
      <c r="A14" s="113"/>
      <c r="B14" s="151"/>
      <c r="C14" s="114"/>
      <c r="D14" s="115"/>
      <c r="E14" s="115"/>
      <c r="F14" s="142"/>
      <c r="G14" s="142"/>
      <c r="H14" s="116"/>
      <c r="I14" s="116"/>
      <c r="J14" s="131"/>
    </row>
    <row r="15" spans="1:11" s="101" customFormat="1" ht="21.75" customHeight="1">
      <c r="A15" s="117" t="s">
        <v>22</v>
      </c>
      <c r="B15" s="143">
        <f>SUM(J9:J14)</f>
        <v>0</v>
      </c>
      <c r="C15" s="143"/>
      <c r="D15" s="143"/>
      <c r="E15" s="143"/>
      <c r="F15" s="143"/>
      <c r="G15" s="143"/>
      <c r="H15" s="143"/>
      <c r="I15" s="143"/>
      <c r="J15" s="144"/>
    </row>
    <row r="16" spans="1:11" s="101" customFormat="1" ht="18.75" customHeight="1">
      <c r="A16" s="145" t="s">
        <v>23</v>
      </c>
      <c r="B16" s="146"/>
      <c r="C16" s="146"/>
      <c r="D16" s="146"/>
      <c r="E16" s="146"/>
      <c r="F16" s="146"/>
      <c r="G16" s="146"/>
      <c r="H16" s="146"/>
      <c r="I16" s="146"/>
      <c r="J16" s="147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7" t="s">
        <v>30</v>
      </c>
      <c r="C1" s="187"/>
      <c r="D1" s="187"/>
      <c r="E1" s="187"/>
      <c r="F1" s="187"/>
      <c r="G1" s="187"/>
      <c r="H1" s="187"/>
      <c r="I1" s="187"/>
      <c r="J1" s="187"/>
    </row>
    <row r="2" spans="1:23" s="1" customFormat="1" ht="26.15" customHeight="1">
      <c r="A2" s="7" t="s">
        <v>31</v>
      </c>
      <c r="B2" s="188" t="s">
        <v>32</v>
      </c>
      <c r="C2" s="187"/>
      <c r="D2" s="187"/>
      <c r="E2" s="187"/>
      <c r="F2" s="187"/>
      <c r="G2" s="187"/>
      <c r="H2" s="187"/>
      <c r="I2" s="187"/>
      <c r="J2" s="187"/>
    </row>
    <row r="3" spans="1:23" s="1" customFormat="1" ht="26.15" customHeight="1">
      <c r="A3" s="7" t="s">
        <v>33</v>
      </c>
      <c r="B3" s="187" t="s">
        <v>34</v>
      </c>
      <c r="C3" s="187"/>
      <c r="D3" s="187"/>
      <c r="E3" s="187"/>
      <c r="F3" s="187"/>
      <c r="G3" s="187"/>
      <c r="H3" s="187"/>
      <c r="I3" s="187"/>
      <c r="J3" s="18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4" t="s">
        <v>41</v>
      </c>
      <c r="B7" s="195"/>
      <c r="C7" s="196"/>
      <c r="D7" s="189" t="s">
        <v>42</v>
      </c>
      <c r="E7" s="189"/>
      <c r="F7" s="189"/>
      <c r="G7" s="189"/>
      <c r="H7" s="189"/>
      <c r="I7" s="189"/>
      <c r="J7" s="192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7"/>
      <c r="B8" s="198"/>
      <c r="C8" s="199"/>
      <c r="D8" s="190" t="s">
        <v>44</v>
      </c>
      <c r="E8" s="190"/>
      <c r="F8" s="190"/>
      <c r="G8" s="190"/>
      <c r="H8" s="191" t="s">
        <v>45</v>
      </c>
      <c r="I8" s="191"/>
      <c r="J8" s="193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0"/>
      <c r="B9" s="201"/>
      <c r="C9" s="20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62" t="s">
        <v>50</v>
      </c>
      <c r="B10" s="183" t="s">
        <v>51</v>
      </c>
      <c r="C10" s="18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3"/>
      <c r="B11" s="183" t="s">
        <v>55</v>
      </c>
      <c r="C11" s="184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5" t="s">
        <v>56</v>
      </c>
      <c r="B12" s="186"/>
      <c r="C12" s="186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4"/>
      <c r="B13" s="179" t="s">
        <v>58</v>
      </c>
      <c r="C13" s="180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4"/>
      <c r="B14" s="179" t="s">
        <v>62</v>
      </c>
      <c r="C14" s="180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6" t="s">
        <v>63</v>
      </c>
      <c r="B15" s="177"/>
      <c r="C15" s="177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65" t="s">
        <v>64</v>
      </c>
      <c r="B16" s="181" t="s">
        <v>65</v>
      </c>
      <c r="C16" s="182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66"/>
      <c r="B17" s="181" t="s">
        <v>69</v>
      </c>
      <c r="C17" s="182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6" t="s">
        <v>71</v>
      </c>
      <c r="B18" s="177"/>
      <c r="C18" s="177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6"/>
      <c r="B19" s="179" t="s">
        <v>72</v>
      </c>
      <c r="C19" s="180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6"/>
      <c r="B20" s="179" t="s">
        <v>76</v>
      </c>
      <c r="C20" s="180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6"/>
      <c r="B21" s="179" t="s">
        <v>78</v>
      </c>
      <c r="C21" s="180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6"/>
      <c r="B22" s="179" t="s">
        <v>81</v>
      </c>
      <c r="C22" s="180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6"/>
      <c r="B23" s="179" t="s">
        <v>83</v>
      </c>
      <c r="C23" s="180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6"/>
      <c r="B24" s="179" t="s">
        <v>85</v>
      </c>
      <c r="C24" s="180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6"/>
      <c r="B25" s="171" t="s">
        <v>87</v>
      </c>
      <c r="C25" s="172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6"/>
      <c r="B26" s="171" t="s">
        <v>89</v>
      </c>
      <c r="C26" s="172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6"/>
      <c r="B27" s="171" t="s">
        <v>91</v>
      </c>
      <c r="C27" s="172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6" t="s">
        <v>93</v>
      </c>
      <c r="B28" s="177"/>
      <c r="C28" s="177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7" t="s">
        <v>94</v>
      </c>
      <c r="B29" s="178" t="s">
        <v>95</v>
      </c>
      <c r="C29" s="178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8"/>
      <c r="B30" s="169" t="s">
        <v>97</v>
      </c>
      <c r="C30" s="170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8"/>
      <c r="B31" s="169" t="s">
        <v>94</v>
      </c>
      <c r="C31" s="170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8"/>
      <c r="B32" s="171" t="s">
        <v>99</v>
      </c>
      <c r="C32" s="172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3"/>
      <c r="C33" s="173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4" t="s">
        <v>102</v>
      </c>
      <c r="B35" s="175"/>
      <c r="C35" s="175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59" t="s">
        <v>104</v>
      </c>
      <c r="B37" s="160"/>
      <c r="C37" s="161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tabSelected="1" zoomScale="84" zoomScaleNormal="84" workbookViewId="0">
      <selection activeCell="J55" sqref="J55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5" customHeight="1">
      <c r="A2" s="50" t="s">
        <v>107</v>
      </c>
      <c r="B2" s="71" t="s">
        <v>132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109</v>
      </c>
      <c r="B3" s="72" t="s">
        <v>155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110</v>
      </c>
      <c r="B4" s="72" t="s">
        <v>133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49999999999999" customHeight="1">
      <c r="A5" s="50" t="s">
        <v>37</v>
      </c>
      <c r="B5" s="73" t="s">
        <v>134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135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10" t="s">
        <v>111</v>
      </c>
      <c r="B10" s="179" t="s">
        <v>136</v>
      </c>
      <c r="C10" s="180"/>
      <c r="D10" s="28">
        <v>113</v>
      </c>
      <c r="E10" s="28" t="s">
        <v>59</v>
      </c>
      <c r="F10" s="28">
        <v>1</v>
      </c>
      <c r="G10" s="28" t="s">
        <v>60</v>
      </c>
      <c r="H10" s="29">
        <v>80</v>
      </c>
      <c r="I10" s="24">
        <f>H10*F10*D10</f>
        <v>9040</v>
      </c>
      <c r="J10" s="134" t="s">
        <v>130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11"/>
      <c r="B11" s="179" t="s">
        <v>137</v>
      </c>
      <c r="C11" s="180"/>
      <c r="D11" s="28">
        <v>29</v>
      </c>
      <c r="E11" s="28" t="s">
        <v>112</v>
      </c>
      <c r="F11" s="28">
        <v>1</v>
      </c>
      <c r="G11" s="28" t="s">
        <v>60</v>
      </c>
      <c r="H11" s="29">
        <v>1288</v>
      </c>
      <c r="I11" s="24">
        <f>H11*F11*D11</f>
        <v>37352</v>
      </c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>
      <c r="A12" s="211"/>
      <c r="B12" s="179" t="s">
        <v>137</v>
      </c>
      <c r="C12" s="180"/>
      <c r="D12" s="28">
        <v>2</v>
      </c>
      <c r="E12" s="28" t="s">
        <v>138</v>
      </c>
      <c r="F12" s="28">
        <v>1</v>
      </c>
      <c r="G12" s="28" t="s">
        <v>139</v>
      </c>
      <c r="H12" s="29">
        <v>3000</v>
      </c>
      <c r="I12" s="24">
        <f>H12*F12*D12</f>
        <v>6000</v>
      </c>
      <c r="J12" s="56" t="s">
        <v>140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211"/>
      <c r="B13" s="179" t="s">
        <v>164</v>
      </c>
      <c r="C13" s="180"/>
      <c r="D13" s="28">
        <v>420</v>
      </c>
      <c r="E13" s="28" t="s">
        <v>165</v>
      </c>
      <c r="F13" s="28">
        <v>1</v>
      </c>
      <c r="G13" s="28" t="s">
        <v>160</v>
      </c>
      <c r="H13" s="29">
        <v>7</v>
      </c>
      <c r="I13" s="24">
        <f t="shared" ref="I13:I14" si="0">H13*F13*D13</f>
        <v>2940</v>
      </c>
      <c r="J13" s="56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211"/>
      <c r="B14" s="179" t="s">
        <v>163</v>
      </c>
      <c r="C14" s="180"/>
      <c r="D14" s="28">
        <v>60</v>
      </c>
      <c r="E14" s="28" t="s">
        <v>165</v>
      </c>
      <c r="F14" s="28">
        <v>1</v>
      </c>
      <c r="G14" s="28" t="s">
        <v>160</v>
      </c>
      <c r="H14" s="29">
        <v>8</v>
      </c>
      <c r="I14" s="24">
        <f t="shared" si="0"/>
        <v>480</v>
      </c>
      <c r="J14" s="56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2" customHeight="1">
      <c r="A15" s="211"/>
      <c r="B15" s="179" t="s">
        <v>141</v>
      </c>
      <c r="C15" s="180"/>
      <c r="D15" s="28">
        <v>56</v>
      </c>
      <c r="E15" s="28" t="s">
        <v>142</v>
      </c>
      <c r="F15" s="28">
        <v>1</v>
      </c>
      <c r="G15" s="28" t="s">
        <v>60</v>
      </c>
      <c r="H15" s="29">
        <v>128</v>
      </c>
      <c r="I15" s="24">
        <f>D15*F15*H15</f>
        <v>7168</v>
      </c>
      <c r="J15" s="56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2" customHeight="1">
      <c r="A16" s="212"/>
      <c r="B16" s="179" t="s">
        <v>141</v>
      </c>
      <c r="C16" s="180"/>
      <c r="D16" s="28">
        <v>4</v>
      </c>
      <c r="E16" s="28" t="s">
        <v>191</v>
      </c>
      <c r="F16" s="28">
        <v>1</v>
      </c>
      <c r="G16" s="28" t="s">
        <v>192</v>
      </c>
      <c r="H16" s="29">
        <v>300</v>
      </c>
      <c r="I16" s="24">
        <f>D16*F16*H16</f>
        <v>1200</v>
      </c>
      <c r="J16" s="5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23" s="2" customFormat="1" ht="16.5" customHeight="1">
      <c r="A17" s="176" t="s">
        <v>63</v>
      </c>
      <c r="B17" s="177"/>
      <c r="C17" s="177"/>
      <c r="D17" s="18"/>
      <c r="E17" s="18"/>
      <c r="F17" s="18"/>
      <c r="G17" s="18"/>
      <c r="H17" s="18"/>
      <c r="I17" s="52">
        <f>SUM(I10:I16)</f>
        <v>64180</v>
      </c>
      <c r="J17" s="58"/>
    </row>
    <row r="18" spans="1:23" s="2" customFormat="1" ht="22" customHeight="1">
      <c r="A18" s="137" t="s">
        <v>113</v>
      </c>
      <c r="B18" s="179" t="s">
        <v>143</v>
      </c>
      <c r="C18" s="180"/>
      <c r="D18" s="28">
        <v>1</v>
      </c>
      <c r="E18" s="28" t="s">
        <v>52</v>
      </c>
      <c r="F18" s="28">
        <v>1</v>
      </c>
      <c r="G18" s="28" t="s">
        <v>53</v>
      </c>
      <c r="H18" s="29">
        <v>520</v>
      </c>
      <c r="I18" s="24">
        <f>D18*F18*H18</f>
        <v>520</v>
      </c>
      <c r="J18" s="56" t="s">
        <v>144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s="2" customFormat="1" ht="16.5" customHeight="1">
      <c r="A19" s="176" t="s">
        <v>114</v>
      </c>
      <c r="B19" s="177"/>
      <c r="C19" s="177"/>
      <c r="D19" s="18"/>
      <c r="E19" s="18"/>
      <c r="F19" s="18"/>
      <c r="G19" s="18"/>
      <c r="H19" s="18"/>
      <c r="I19" s="52">
        <f>SUM(I18:I18)</f>
        <v>520</v>
      </c>
      <c r="J19" s="58"/>
    </row>
    <row r="20" spans="1:23" s="2" customFormat="1" ht="23.15" customHeight="1">
      <c r="A20" s="165" t="s">
        <v>65</v>
      </c>
      <c r="B20" s="179" t="s">
        <v>147</v>
      </c>
      <c r="C20" s="180"/>
      <c r="D20" s="33">
        <v>1</v>
      </c>
      <c r="E20" s="28" t="s">
        <v>60</v>
      </c>
      <c r="F20" s="33">
        <v>1</v>
      </c>
      <c r="G20" s="28" t="s">
        <v>67</v>
      </c>
      <c r="H20" s="83">
        <v>5600</v>
      </c>
      <c r="I20" s="93">
        <f t="shared" ref="I20:I30" si="1">D20*F20*H20</f>
        <v>5600</v>
      </c>
      <c r="J20" s="94" t="s">
        <v>148</v>
      </c>
    </row>
    <row r="21" spans="1:23" s="2" customFormat="1" ht="23.15" customHeight="1">
      <c r="A21" s="166"/>
      <c r="B21" s="179" t="s">
        <v>145</v>
      </c>
      <c r="C21" s="180"/>
      <c r="D21" s="33">
        <v>2</v>
      </c>
      <c r="E21" s="28" t="s">
        <v>146</v>
      </c>
      <c r="F21" s="33">
        <v>1</v>
      </c>
      <c r="G21" s="28" t="s">
        <v>67</v>
      </c>
      <c r="H21" s="83">
        <v>4000</v>
      </c>
      <c r="I21" s="93">
        <f t="shared" si="1"/>
        <v>8000</v>
      </c>
      <c r="J21" s="94"/>
    </row>
    <row r="22" spans="1:23" s="2" customFormat="1" ht="23.15" customHeight="1">
      <c r="A22" s="166"/>
      <c r="B22" s="179" t="s">
        <v>162</v>
      </c>
      <c r="C22" s="180"/>
      <c r="D22" s="33">
        <v>1</v>
      </c>
      <c r="E22" s="28" t="s">
        <v>160</v>
      </c>
      <c r="F22" s="33">
        <v>1</v>
      </c>
      <c r="G22" s="28" t="s">
        <v>160</v>
      </c>
      <c r="H22" s="83">
        <v>300</v>
      </c>
      <c r="I22" s="93">
        <f t="shared" si="1"/>
        <v>300</v>
      </c>
      <c r="J22" s="94"/>
    </row>
    <row r="23" spans="1:23" s="2" customFormat="1" ht="23.15" customHeight="1">
      <c r="A23" s="209"/>
      <c r="B23" s="179" t="s">
        <v>196</v>
      </c>
      <c r="C23" s="180"/>
      <c r="D23" s="33">
        <v>1</v>
      </c>
      <c r="E23" s="28" t="s">
        <v>192</v>
      </c>
      <c r="F23" s="33">
        <v>1</v>
      </c>
      <c r="G23" s="28" t="s">
        <v>192</v>
      </c>
      <c r="H23" s="83">
        <v>2000</v>
      </c>
      <c r="I23" s="93">
        <f t="shared" si="1"/>
        <v>2000</v>
      </c>
      <c r="J23" s="94"/>
    </row>
    <row r="24" spans="1:23" s="2" customFormat="1" ht="16.5" customHeight="1">
      <c r="A24" s="176" t="s">
        <v>71</v>
      </c>
      <c r="B24" s="177"/>
      <c r="C24" s="177"/>
      <c r="D24" s="18"/>
      <c r="E24" s="18"/>
      <c r="F24" s="18"/>
      <c r="G24" s="18"/>
      <c r="H24" s="18"/>
      <c r="I24" s="52">
        <f>SUM(I20:I23)</f>
        <v>15900</v>
      </c>
      <c r="J24" s="95"/>
    </row>
    <row r="25" spans="1:23" s="2" customFormat="1" ht="23.15" customHeight="1">
      <c r="A25" s="165" t="s">
        <v>115</v>
      </c>
      <c r="B25" s="179" t="s">
        <v>131</v>
      </c>
      <c r="C25" s="180"/>
      <c r="D25" s="33">
        <v>1</v>
      </c>
      <c r="E25" s="28" t="s">
        <v>88</v>
      </c>
      <c r="F25" s="33">
        <v>1</v>
      </c>
      <c r="G25" s="28" t="s">
        <v>139</v>
      </c>
      <c r="H25" s="83">
        <v>3500</v>
      </c>
      <c r="I25" s="93">
        <f>D25*F25*H25</f>
        <v>3500</v>
      </c>
      <c r="J25" s="96" t="s">
        <v>150</v>
      </c>
    </row>
    <row r="26" spans="1:23" s="2" customFormat="1" ht="23.15" customHeight="1">
      <c r="A26" s="166"/>
      <c r="B26" s="179" t="s">
        <v>131</v>
      </c>
      <c r="C26" s="180"/>
      <c r="D26" s="33">
        <v>1</v>
      </c>
      <c r="E26" s="28" t="s">
        <v>88</v>
      </c>
      <c r="F26" s="33">
        <v>1</v>
      </c>
      <c r="G26" s="28" t="s">
        <v>149</v>
      </c>
      <c r="H26" s="83">
        <v>2000</v>
      </c>
      <c r="I26" s="93">
        <f>D26*F26*H26</f>
        <v>2000</v>
      </c>
      <c r="J26" s="96" t="s">
        <v>151</v>
      </c>
    </row>
    <row r="27" spans="1:23" s="2" customFormat="1" ht="23.15" customHeight="1">
      <c r="A27" s="166"/>
      <c r="B27" s="179" t="s">
        <v>156</v>
      </c>
      <c r="C27" s="180"/>
      <c r="D27" s="33">
        <v>1</v>
      </c>
      <c r="E27" s="28" t="s">
        <v>158</v>
      </c>
      <c r="F27" s="33">
        <v>1</v>
      </c>
      <c r="G27" s="28" t="s">
        <v>157</v>
      </c>
      <c r="H27" s="83">
        <v>150</v>
      </c>
      <c r="I27" s="93">
        <f>D27*F27*H27</f>
        <v>150</v>
      </c>
      <c r="J27" s="96"/>
    </row>
    <row r="28" spans="1:23" s="2" customFormat="1" ht="23.15" customHeight="1">
      <c r="A28" s="166"/>
      <c r="B28" s="179" t="s">
        <v>161</v>
      </c>
      <c r="C28" s="180"/>
      <c r="D28" s="33">
        <v>3</v>
      </c>
      <c r="E28" s="28" t="s">
        <v>159</v>
      </c>
      <c r="F28" s="33">
        <v>1</v>
      </c>
      <c r="G28" s="28" t="s">
        <v>160</v>
      </c>
      <c r="H28" s="83">
        <v>200</v>
      </c>
      <c r="I28" s="93">
        <f>D28*F28*H28</f>
        <v>600</v>
      </c>
      <c r="J28" s="96"/>
    </row>
    <row r="29" spans="1:23" s="2" customFormat="1" ht="23.15" customHeight="1">
      <c r="A29" s="166"/>
      <c r="B29" s="179" t="s">
        <v>152</v>
      </c>
      <c r="C29" s="180"/>
      <c r="D29" s="33">
        <v>1</v>
      </c>
      <c r="E29" s="28" t="s">
        <v>139</v>
      </c>
      <c r="F29" s="33">
        <v>1</v>
      </c>
      <c r="G29" s="28" t="s">
        <v>139</v>
      </c>
      <c r="H29" s="83">
        <v>500</v>
      </c>
      <c r="I29" s="93">
        <f t="shared" si="1"/>
        <v>500</v>
      </c>
      <c r="J29" s="96"/>
    </row>
    <row r="30" spans="1:23" s="2" customFormat="1" ht="23.15" customHeight="1">
      <c r="A30" s="166"/>
      <c r="B30" s="179" t="s">
        <v>153</v>
      </c>
      <c r="C30" s="180"/>
      <c r="D30" s="33">
        <v>4</v>
      </c>
      <c r="E30" s="28" t="s">
        <v>154</v>
      </c>
      <c r="F30" s="33">
        <v>1</v>
      </c>
      <c r="G30" s="28" t="s">
        <v>139</v>
      </c>
      <c r="H30" s="83">
        <v>10</v>
      </c>
      <c r="I30" s="93">
        <f t="shared" si="1"/>
        <v>40</v>
      </c>
      <c r="J30" s="96"/>
    </row>
    <row r="31" spans="1:23" s="2" customFormat="1" ht="23.15" customHeight="1">
      <c r="A31" s="166"/>
      <c r="B31" s="179" t="s">
        <v>116</v>
      </c>
      <c r="C31" s="180"/>
      <c r="D31" s="33">
        <v>1</v>
      </c>
      <c r="E31" s="28" t="s">
        <v>60</v>
      </c>
      <c r="F31" s="33">
        <v>1</v>
      </c>
      <c r="G31" s="28" t="s">
        <v>60</v>
      </c>
      <c r="H31" s="83">
        <v>57612</v>
      </c>
      <c r="I31" s="93">
        <f>D31*F31*H31</f>
        <v>57612</v>
      </c>
      <c r="J31" s="96" t="s">
        <v>199</v>
      </c>
    </row>
    <row r="32" spans="1:23" s="2" customFormat="1" ht="23.15" customHeight="1">
      <c r="A32" s="136"/>
      <c r="B32" s="179" t="s">
        <v>200</v>
      </c>
      <c r="C32" s="180"/>
      <c r="D32" s="33">
        <v>1</v>
      </c>
      <c r="E32" s="28" t="s">
        <v>60</v>
      </c>
      <c r="F32" s="33">
        <v>1</v>
      </c>
      <c r="G32" s="28" t="s">
        <v>60</v>
      </c>
      <c r="H32" s="83">
        <v>4191.8500000000004</v>
      </c>
      <c r="I32" s="93">
        <f>D32*F32*H32</f>
        <v>4191.8500000000004</v>
      </c>
      <c r="J32" s="96"/>
    </row>
    <row r="33" spans="1:10" s="2" customFormat="1" ht="23.15" customHeight="1">
      <c r="A33" s="138"/>
      <c r="B33" s="207" t="s">
        <v>200</v>
      </c>
      <c r="C33" s="208"/>
      <c r="D33" s="33">
        <v>1</v>
      </c>
      <c r="E33" s="28" t="s">
        <v>60</v>
      </c>
      <c r="F33" s="33">
        <v>1</v>
      </c>
      <c r="G33" s="28" t="s">
        <v>60</v>
      </c>
      <c r="H33" s="83">
        <v>7172.15</v>
      </c>
      <c r="I33" s="93">
        <f>D33*F33*H33</f>
        <v>7172.15</v>
      </c>
      <c r="J33" s="96"/>
    </row>
    <row r="34" spans="1:10" s="2" customFormat="1" ht="16.5" customHeight="1">
      <c r="A34" s="176" t="s">
        <v>117</v>
      </c>
      <c r="B34" s="177"/>
      <c r="C34" s="177"/>
      <c r="D34" s="18"/>
      <c r="E34" s="18"/>
      <c r="F34" s="18"/>
      <c r="G34" s="18"/>
      <c r="H34" s="18"/>
      <c r="I34" s="52">
        <f>SUM(I25:I33)</f>
        <v>75766</v>
      </c>
      <c r="J34" s="95"/>
    </row>
    <row r="35" spans="1:10" s="2" customFormat="1" ht="23.15" customHeight="1">
      <c r="A35" s="165" t="s">
        <v>166</v>
      </c>
      <c r="B35" s="179" t="s">
        <v>167</v>
      </c>
      <c r="C35" s="180"/>
      <c r="D35" s="33">
        <v>1</v>
      </c>
      <c r="E35" s="28" t="s">
        <v>168</v>
      </c>
      <c r="F35" s="33">
        <v>1</v>
      </c>
      <c r="G35" s="28" t="s">
        <v>139</v>
      </c>
      <c r="H35" s="83">
        <v>688</v>
      </c>
      <c r="I35" s="93">
        <f>D35*F35*H35</f>
        <v>688</v>
      </c>
      <c r="J35" s="96"/>
    </row>
    <row r="36" spans="1:10" s="2" customFormat="1" ht="23.15" customHeight="1">
      <c r="A36" s="166"/>
      <c r="B36" s="179" t="s">
        <v>169</v>
      </c>
      <c r="C36" s="180"/>
      <c r="D36" s="33">
        <v>12</v>
      </c>
      <c r="E36" s="28" t="s">
        <v>171</v>
      </c>
      <c r="F36" s="33">
        <v>1</v>
      </c>
      <c r="G36" s="28" t="s">
        <v>160</v>
      </c>
      <c r="H36" s="83">
        <v>85</v>
      </c>
      <c r="I36" s="93">
        <f t="shared" ref="I36:I47" si="2">D36*F36*H36</f>
        <v>1020</v>
      </c>
      <c r="J36" s="96"/>
    </row>
    <row r="37" spans="1:10" s="2" customFormat="1" ht="23.15" customHeight="1">
      <c r="A37" s="166"/>
      <c r="B37" s="179" t="s">
        <v>173</v>
      </c>
      <c r="C37" s="180"/>
      <c r="D37" s="33">
        <v>85</v>
      </c>
      <c r="E37" s="28" t="s">
        <v>174</v>
      </c>
      <c r="F37" s="33">
        <v>1</v>
      </c>
      <c r="G37" s="28" t="s">
        <v>175</v>
      </c>
      <c r="H37" s="83">
        <v>70</v>
      </c>
      <c r="I37" s="93">
        <f t="shared" si="2"/>
        <v>5950</v>
      </c>
      <c r="J37" s="96"/>
    </row>
    <row r="38" spans="1:10" s="2" customFormat="1" ht="23.15" customHeight="1">
      <c r="A38" s="166"/>
      <c r="B38" s="179" t="s">
        <v>176</v>
      </c>
      <c r="C38" s="180"/>
      <c r="D38" s="33">
        <v>150</v>
      </c>
      <c r="E38" s="28" t="s">
        <v>177</v>
      </c>
      <c r="F38" s="33">
        <v>1</v>
      </c>
      <c r="G38" s="28" t="s">
        <v>160</v>
      </c>
      <c r="H38" s="83">
        <v>3.5</v>
      </c>
      <c r="I38" s="93">
        <f t="shared" si="2"/>
        <v>525</v>
      </c>
      <c r="J38" s="96"/>
    </row>
    <row r="39" spans="1:10" s="2" customFormat="1" ht="23.15" customHeight="1">
      <c r="A39" s="166"/>
      <c r="B39" s="179" t="s">
        <v>184</v>
      </c>
      <c r="C39" s="180"/>
      <c r="D39" s="33">
        <v>150</v>
      </c>
      <c r="E39" s="28" t="s">
        <v>185</v>
      </c>
      <c r="F39" s="33">
        <v>1</v>
      </c>
      <c r="G39" s="28" t="s">
        <v>186</v>
      </c>
      <c r="H39" s="83">
        <v>5</v>
      </c>
      <c r="I39" s="93">
        <f t="shared" si="2"/>
        <v>750</v>
      </c>
      <c r="J39" s="96"/>
    </row>
    <row r="40" spans="1:10" s="2" customFormat="1" ht="23.15" customHeight="1">
      <c r="A40" s="166"/>
      <c r="B40" s="179" t="s">
        <v>181</v>
      </c>
      <c r="C40" s="180"/>
      <c r="D40" s="33">
        <v>1</v>
      </c>
      <c r="E40" s="28" t="s">
        <v>160</v>
      </c>
      <c r="F40" s="33">
        <v>1</v>
      </c>
      <c r="G40" s="28" t="s">
        <v>139</v>
      </c>
      <c r="H40" s="83">
        <v>680</v>
      </c>
      <c r="I40" s="93">
        <f>D40*F40*H40</f>
        <v>680</v>
      </c>
      <c r="J40" s="96" t="s">
        <v>183</v>
      </c>
    </row>
    <row r="41" spans="1:10" s="2" customFormat="1" ht="23.15" customHeight="1">
      <c r="A41" s="166"/>
      <c r="B41" s="179" t="s">
        <v>182</v>
      </c>
      <c r="C41" s="180"/>
      <c r="D41" s="33">
        <v>144</v>
      </c>
      <c r="E41" s="28" t="s">
        <v>179</v>
      </c>
      <c r="F41" s="33">
        <v>1</v>
      </c>
      <c r="G41" s="28" t="s">
        <v>168</v>
      </c>
      <c r="H41" s="83">
        <v>6</v>
      </c>
      <c r="I41" s="93">
        <f>D41*F41*H41</f>
        <v>864</v>
      </c>
      <c r="J41" s="96"/>
    </row>
    <row r="42" spans="1:10" s="2" customFormat="1" ht="23.15" customHeight="1">
      <c r="A42" s="166"/>
      <c r="B42" s="179" t="s">
        <v>178</v>
      </c>
      <c r="C42" s="180"/>
      <c r="D42" s="33">
        <v>360</v>
      </c>
      <c r="E42" s="28" t="s">
        <v>165</v>
      </c>
      <c r="F42" s="33">
        <v>1</v>
      </c>
      <c r="G42" s="28" t="s">
        <v>180</v>
      </c>
      <c r="H42" s="83">
        <v>2</v>
      </c>
      <c r="I42" s="93">
        <f t="shared" si="2"/>
        <v>720</v>
      </c>
      <c r="J42" s="96"/>
    </row>
    <row r="43" spans="1:10" s="2" customFormat="1" ht="23.15" customHeight="1">
      <c r="A43" s="166"/>
      <c r="B43" s="179" t="s">
        <v>193</v>
      </c>
      <c r="C43" s="180"/>
      <c r="D43" s="33">
        <v>330</v>
      </c>
      <c r="E43" s="28" t="s">
        <v>195</v>
      </c>
      <c r="F43" s="33">
        <v>1</v>
      </c>
      <c r="G43" s="28" t="s">
        <v>194</v>
      </c>
      <c r="H43" s="83">
        <v>85</v>
      </c>
      <c r="I43" s="93">
        <f t="shared" si="2"/>
        <v>28050</v>
      </c>
      <c r="J43" s="96"/>
    </row>
    <row r="44" spans="1:10" s="2" customFormat="1" ht="23.15" customHeight="1">
      <c r="A44" s="166"/>
      <c r="B44" s="179" t="s">
        <v>197</v>
      </c>
      <c r="C44" s="180"/>
      <c r="D44" s="33">
        <v>20</v>
      </c>
      <c r="E44" s="28" t="s">
        <v>198</v>
      </c>
      <c r="F44" s="33">
        <v>1</v>
      </c>
      <c r="G44" s="28" t="s">
        <v>192</v>
      </c>
      <c r="H44" s="83">
        <v>169</v>
      </c>
      <c r="I44" s="93">
        <f t="shared" si="2"/>
        <v>3380</v>
      </c>
      <c r="J44" s="96"/>
    </row>
    <row r="45" spans="1:10" s="2" customFormat="1" ht="23.15" customHeight="1">
      <c r="A45" s="166"/>
      <c r="B45" s="179" t="s">
        <v>187</v>
      </c>
      <c r="C45" s="180"/>
      <c r="D45" s="33">
        <v>41</v>
      </c>
      <c r="E45" s="28" t="s">
        <v>188</v>
      </c>
      <c r="F45" s="33">
        <v>1</v>
      </c>
      <c r="G45" s="28" t="s">
        <v>160</v>
      </c>
      <c r="H45" s="83">
        <v>2</v>
      </c>
      <c r="I45" s="93">
        <f t="shared" si="2"/>
        <v>82</v>
      </c>
      <c r="J45" s="96"/>
    </row>
    <row r="46" spans="1:10" s="2" customFormat="1" ht="23.15" customHeight="1">
      <c r="A46" s="166"/>
      <c r="B46" s="179" t="s">
        <v>189</v>
      </c>
      <c r="C46" s="180"/>
      <c r="D46" s="33">
        <v>1</v>
      </c>
      <c r="E46" s="28" t="s">
        <v>190</v>
      </c>
      <c r="F46" s="33">
        <v>1</v>
      </c>
      <c r="G46" s="28" t="s">
        <v>160</v>
      </c>
      <c r="H46" s="83">
        <v>125</v>
      </c>
      <c r="I46" s="93">
        <f t="shared" si="2"/>
        <v>125</v>
      </c>
      <c r="J46" s="96"/>
    </row>
    <row r="47" spans="1:10" s="2" customFormat="1" ht="23.15" customHeight="1">
      <c r="A47" s="209"/>
      <c r="B47" s="179" t="s">
        <v>170</v>
      </c>
      <c r="C47" s="180"/>
      <c r="D47" s="33">
        <v>108</v>
      </c>
      <c r="E47" s="28" t="s">
        <v>172</v>
      </c>
      <c r="F47" s="33">
        <v>1</v>
      </c>
      <c r="G47" s="28" t="s">
        <v>160</v>
      </c>
      <c r="H47" s="83">
        <v>50</v>
      </c>
      <c r="I47" s="93">
        <f t="shared" si="2"/>
        <v>5400</v>
      </c>
      <c r="J47" s="96"/>
    </row>
    <row r="48" spans="1:10" s="2" customFormat="1" ht="16.5" customHeight="1">
      <c r="A48" s="176" t="s">
        <v>117</v>
      </c>
      <c r="B48" s="177"/>
      <c r="C48" s="177"/>
      <c r="D48" s="135"/>
      <c r="E48" s="135"/>
      <c r="F48" s="135"/>
      <c r="G48" s="135"/>
      <c r="H48" s="135"/>
      <c r="I48" s="52">
        <f>SUM(I35:I47)</f>
        <v>48234</v>
      </c>
      <c r="J48" s="95"/>
    </row>
    <row r="49" spans="1:10" s="2" customFormat="1" ht="24" customHeight="1">
      <c r="A49" s="167" t="s">
        <v>94</v>
      </c>
      <c r="B49" s="178" t="s">
        <v>118</v>
      </c>
      <c r="C49" s="178"/>
      <c r="D49" s="35">
        <v>3</v>
      </c>
      <c r="E49" s="35" t="s">
        <v>59</v>
      </c>
      <c r="F49" s="35">
        <v>2</v>
      </c>
      <c r="G49" s="35" t="s">
        <v>60</v>
      </c>
      <c r="H49" s="36">
        <v>1000</v>
      </c>
      <c r="I49" s="36">
        <f>H49*F49*D49</f>
        <v>6000</v>
      </c>
      <c r="J49" s="203" t="s">
        <v>119</v>
      </c>
    </row>
    <row r="50" spans="1:10" s="2" customFormat="1" ht="24" customHeight="1">
      <c r="A50" s="168"/>
      <c r="B50" s="169" t="s">
        <v>120</v>
      </c>
      <c r="C50" s="170"/>
      <c r="D50" s="35">
        <v>2</v>
      </c>
      <c r="E50" s="35" t="s">
        <v>52</v>
      </c>
      <c r="F50" s="35">
        <v>3</v>
      </c>
      <c r="G50" s="35" t="s">
        <v>53</v>
      </c>
      <c r="H50" s="36">
        <v>400</v>
      </c>
      <c r="I50" s="36">
        <f>H50*F50*D50</f>
        <v>2400</v>
      </c>
      <c r="J50" s="203"/>
    </row>
    <row r="51" spans="1:10" s="2" customFormat="1" ht="24" customHeight="1">
      <c r="A51" s="168"/>
      <c r="B51" s="169" t="s">
        <v>121</v>
      </c>
      <c r="C51" s="170"/>
      <c r="D51" s="35">
        <v>3</v>
      </c>
      <c r="E51" s="35" t="s">
        <v>59</v>
      </c>
      <c r="F51" s="35">
        <v>2</v>
      </c>
      <c r="G51" s="35" t="s">
        <v>66</v>
      </c>
      <c r="H51" s="36">
        <v>100</v>
      </c>
      <c r="I51" s="36">
        <f>H51*F51*D51</f>
        <v>600</v>
      </c>
      <c r="J51" s="203"/>
    </row>
    <row r="52" spans="1:10" s="2" customFormat="1" ht="24" customHeight="1">
      <c r="A52" s="168"/>
      <c r="B52" s="169" t="s">
        <v>122</v>
      </c>
      <c r="C52" s="170"/>
      <c r="D52" s="35">
        <v>3</v>
      </c>
      <c r="E52" s="35" t="s">
        <v>59</v>
      </c>
      <c r="F52" s="35">
        <v>3</v>
      </c>
      <c r="G52" s="35" t="s">
        <v>66</v>
      </c>
      <c r="H52" s="36">
        <v>500</v>
      </c>
      <c r="I52" s="36">
        <f>H52*F52*D52</f>
        <v>4500</v>
      </c>
      <c r="J52" s="203"/>
    </row>
    <row r="53" spans="1:10" s="2" customFormat="1" ht="16.5" customHeight="1">
      <c r="A53" s="176" t="s">
        <v>100</v>
      </c>
      <c r="B53" s="177"/>
      <c r="C53" s="177"/>
      <c r="D53" s="18"/>
      <c r="E53" s="18"/>
      <c r="F53" s="18"/>
      <c r="G53" s="18"/>
      <c r="H53" s="18"/>
      <c r="I53" s="52">
        <f>SUM(I49:I52)</f>
        <v>13500</v>
      </c>
      <c r="J53" s="95"/>
    </row>
    <row r="54" spans="1:10" s="2" customFormat="1" ht="24" customHeight="1">
      <c r="A54" s="39" t="s">
        <v>123</v>
      </c>
      <c r="B54" s="40"/>
      <c r="C54" s="40"/>
      <c r="D54" s="41"/>
      <c r="E54" s="41"/>
      <c r="F54" s="41"/>
      <c r="G54" s="41"/>
      <c r="H54" s="42"/>
      <c r="I54" s="65">
        <f>I17+I19+I24+I34+I48+I53</f>
        <v>218100</v>
      </c>
      <c r="J54" s="97"/>
    </row>
    <row r="55" spans="1:10" s="2" customFormat="1" ht="24" customHeight="1">
      <c r="A55" s="39" t="s">
        <v>124</v>
      </c>
      <c r="B55" s="40"/>
      <c r="C55" s="40"/>
      <c r="D55" s="41"/>
      <c r="E55" s="41"/>
      <c r="F55" s="41"/>
      <c r="G55" s="41"/>
      <c r="H55" s="41"/>
      <c r="I55" s="65">
        <f>I54*0.1</f>
        <v>21810</v>
      </c>
      <c r="J55" s="97"/>
    </row>
    <row r="56" spans="1:10" s="2" customFormat="1" ht="24" customHeight="1">
      <c r="A56" s="41" t="s">
        <v>101</v>
      </c>
      <c r="B56" s="40"/>
      <c r="C56" s="40"/>
      <c r="D56" s="41"/>
      <c r="E56" s="41"/>
      <c r="F56" s="41"/>
      <c r="G56" s="41"/>
      <c r="H56" s="41"/>
      <c r="I56" s="98">
        <f>SUM(I54:I55)</f>
        <v>239910</v>
      </c>
      <c r="J56" s="97"/>
    </row>
    <row r="57" spans="1:10" s="2" customFormat="1" ht="24" customHeight="1">
      <c r="A57" s="204" t="s">
        <v>125</v>
      </c>
      <c r="B57" s="205"/>
      <c r="C57" s="205"/>
      <c r="D57" s="205"/>
      <c r="E57" s="205"/>
      <c r="F57" s="205"/>
      <c r="G57" s="205"/>
      <c r="H57" s="206"/>
      <c r="I57" s="99">
        <f>SUM(I56:I56)</f>
        <v>239910</v>
      </c>
      <c r="J57" s="97"/>
    </row>
    <row r="59" spans="1:10">
      <c r="J59" s="4"/>
    </row>
  </sheetData>
  <mergeCells count="51">
    <mergeCell ref="A48:C48"/>
    <mergeCell ref="B36:C36"/>
    <mergeCell ref="B47:C47"/>
    <mergeCell ref="B39:C39"/>
    <mergeCell ref="B45:C45"/>
    <mergeCell ref="B46:C46"/>
    <mergeCell ref="B42:C42"/>
    <mergeCell ref="B43:C43"/>
    <mergeCell ref="B44:C44"/>
    <mergeCell ref="A35:A47"/>
    <mergeCell ref="B35:C35"/>
    <mergeCell ref="B40:C40"/>
    <mergeCell ref="B37:C37"/>
    <mergeCell ref="B38:C38"/>
    <mergeCell ref="B41:C41"/>
    <mergeCell ref="B32:C32"/>
    <mergeCell ref="B10:C10"/>
    <mergeCell ref="B11:C11"/>
    <mergeCell ref="B15:C15"/>
    <mergeCell ref="A17:C17"/>
    <mergeCell ref="B12:C12"/>
    <mergeCell ref="B13:C13"/>
    <mergeCell ref="B14:C14"/>
    <mergeCell ref="B16:C16"/>
    <mergeCell ref="A10:A16"/>
    <mergeCell ref="B27:C27"/>
    <mergeCell ref="B28:C28"/>
    <mergeCell ref="B22:C22"/>
    <mergeCell ref="B23:C23"/>
    <mergeCell ref="A20:A23"/>
    <mergeCell ref="B18:C18"/>
    <mergeCell ref="A19:C19"/>
    <mergeCell ref="B20:C20"/>
    <mergeCell ref="B21:C21"/>
    <mergeCell ref="A24:C24"/>
    <mergeCell ref="J49:J52"/>
    <mergeCell ref="A57:H57"/>
    <mergeCell ref="A25:A31"/>
    <mergeCell ref="A49:A52"/>
    <mergeCell ref="B49:C49"/>
    <mergeCell ref="B50:C50"/>
    <mergeCell ref="B51:C51"/>
    <mergeCell ref="B52:C52"/>
    <mergeCell ref="A53:C53"/>
    <mergeCell ref="B25:C25"/>
    <mergeCell ref="B29:C29"/>
    <mergeCell ref="B31:C31"/>
    <mergeCell ref="B33:C33"/>
    <mergeCell ref="A34:C34"/>
    <mergeCell ref="B26:C26"/>
    <mergeCell ref="B30:C30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7" t="s">
        <v>30</v>
      </c>
      <c r="C1" s="187"/>
      <c r="D1" s="187"/>
      <c r="E1" s="187"/>
      <c r="F1" s="187"/>
      <c r="G1" s="187"/>
      <c r="H1" s="187"/>
      <c r="I1" s="187"/>
      <c r="J1" s="187"/>
    </row>
    <row r="2" spans="1:23" s="1" customFormat="1" ht="26.15" customHeight="1">
      <c r="A2" s="7" t="s">
        <v>31</v>
      </c>
      <c r="B2" s="188" t="s">
        <v>32</v>
      </c>
      <c r="C2" s="187"/>
      <c r="D2" s="187"/>
      <c r="E2" s="187"/>
      <c r="F2" s="187"/>
      <c r="G2" s="187"/>
      <c r="H2" s="187"/>
      <c r="I2" s="187"/>
      <c r="J2" s="187"/>
    </row>
    <row r="3" spans="1:23" s="1" customFormat="1" ht="26.15" customHeight="1">
      <c r="A3" s="7" t="s">
        <v>33</v>
      </c>
      <c r="B3" s="187" t="s">
        <v>126</v>
      </c>
      <c r="C3" s="187"/>
      <c r="D3" s="187"/>
      <c r="E3" s="187"/>
      <c r="F3" s="187"/>
      <c r="G3" s="187"/>
      <c r="H3" s="187"/>
      <c r="I3" s="187"/>
      <c r="J3" s="18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127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4" t="s">
        <v>41</v>
      </c>
      <c r="B7" s="195"/>
      <c r="C7" s="196"/>
      <c r="D7" s="189" t="s">
        <v>42</v>
      </c>
      <c r="E7" s="189"/>
      <c r="F7" s="189"/>
      <c r="G7" s="189"/>
      <c r="H7" s="189"/>
      <c r="I7" s="189"/>
      <c r="J7" s="192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7"/>
      <c r="B8" s="198"/>
      <c r="C8" s="199"/>
      <c r="D8" s="190" t="s">
        <v>44</v>
      </c>
      <c r="E8" s="190"/>
      <c r="F8" s="190"/>
      <c r="G8" s="190"/>
      <c r="H8" s="191" t="s">
        <v>45</v>
      </c>
      <c r="I8" s="191"/>
      <c r="J8" s="193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0"/>
      <c r="B9" s="201"/>
      <c r="C9" s="20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62" t="s">
        <v>50</v>
      </c>
      <c r="B10" s="183" t="s">
        <v>51</v>
      </c>
      <c r="C10" s="18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3"/>
      <c r="B11" s="183" t="s">
        <v>55</v>
      </c>
      <c r="C11" s="184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5" t="s">
        <v>56</v>
      </c>
      <c r="B12" s="186"/>
      <c r="C12" s="186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4"/>
      <c r="B13" s="179" t="s">
        <v>58</v>
      </c>
      <c r="C13" s="180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128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4"/>
      <c r="B14" s="179" t="s">
        <v>62</v>
      </c>
      <c r="C14" s="180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6" t="s">
        <v>63</v>
      </c>
      <c r="B15" s="177"/>
      <c r="C15" s="177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65" t="s">
        <v>64</v>
      </c>
      <c r="B16" s="181" t="s">
        <v>65</v>
      </c>
      <c r="C16" s="182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66"/>
      <c r="B17" s="181" t="s">
        <v>129</v>
      </c>
      <c r="C17" s="182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6" t="s">
        <v>71</v>
      </c>
      <c r="B18" s="177"/>
      <c r="C18" s="177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6"/>
      <c r="B19" s="179" t="s">
        <v>72</v>
      </c>
      <c r="C19" s="180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6"/>
      <c r="B20" s="179" t="s">
        <v>76</v>
      </c>
      <c r="C20" s="180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6"/>
      <c r="B21" s="179" t="s">
        <v>78</v>
      </c>
      <c r="C21" s="180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6"/>
      <c r="B22" s="179" t="s">
        <v>85</v>
      </c>
      <c r="C22" s="180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6"/>
      <c r="B23" s="179" t="s">
        <v>83</v>
      </c>
      <c r="C23" s="180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6"/>
      <c r="B24" s="179" t="s">
        <v>81</v>
      </c>
      <c r="C24" s="180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6"/>
      <c r="B25" s="171" t="s">
        <v>87</v>
      </c>
      <c r="C25" s="172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6"/>
      <c r="B26" s="171" t="s">
        <v>89</v>
      </c>
      <c r="C26" s="172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6"/>
      <c r="B27" s="171" t="s">
        <v>91</v>
      </c>
      <c r="C27" s="172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6" t="s">
        <v>93</v>
      </c>
      <c r="B28" s="177"/>
      <c r="C28" s="177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7" t="s">
        <v>94</v>
      </c>
      <c r="B29" s="178" t="s">
        <v>95</v>
      </c>
      <c r="C29" s="178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8"/>
      <c r="B30" s="169" t="s">
        <v>97</v>
      </c>
      <c r="C30" s="170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8"/>
      <c r="B31" s="169" t="s">
        <v>94</v>
      </c>
      <c r="C31" s="170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8"/>
      <c r="B32" s="171" t="s">
        <v>99</v>
      </c>
      <c r="C32" s="172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3"/>
      <c r="C33" s="173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4" t="s">
        <v>102</v>
      </c>
      <c r="B35" s="175"/>
      <c r="C35" s="175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59" t="s">
        <v>104</v>
      </c>
      <c r="B37" s="160"/>
      <c r="C37" s="161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一区(吉林会议)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2019-03-25T08:35:53Z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