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<sst xmlns="http://schemas.openxmlformats.org/spreadsheetml/2006/main" count="82">
  <si>
    <t>杭州会议-中标金额</t>
  </si>
  <si>
    <t>杭州会议-结算金额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</si>
  <si>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</si>
  <si>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</si>
  <si>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</si>
  <si>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</si>
  <si>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</si>
  <si>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</si>
  <si>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</si>
  <si>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</si>
  <si>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</si>
  <si>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</si>
  <si>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</si>
  <si>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</si>
  <si>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杭州海外皇冠大酒店</t>
  </si>
  <si>
    <t>间</t>
  </si>
  <si>
    <t>晚</t>
  </si>
  <si>
    <t>2018/3/27-标间</t>
  </si>
  <si>
    <t>2018/3/27-大床</t>
  </si>
  <si>
    <t>2018/3/28-大床</t>
  </si>
  <si>
    <t>2018/3/28-标间</t>
  </si>
  <si>
    <t>2018/3/29-标间</t>
  </si>
  <si>
    <t>2018/3/30-标间</t>
  </si>
  <si>
    <t>2018/3/31-标间</t>
  </si>
  <si>
    <t>次</t>
  </si>
  <si>
    <t>2018/3/29-清洗费</t>
  </si>
  <si>
    <t>酒店合计</t>
  </si>
  <si>
    <t>3.28 午餐</t>
  </si>
  <si>
    <t>酒店自助</t>
  </si>
  <si>
    <t>人</t>
  </si>
  <si>
    <t>餐</t>
  </si>
  <si>
    <t>3.28 晚餐</t>
  </si>
  <si>
    <t>酒店桌餐</t>
  </si>
  <si>
    <t>桌</t>
  </si>
  <si>
    <t>团</t>
  </si>
  <si>
    <t>3.28 晚餐-酒水</t>
  </si>
  <si>
    <t>3.29 午餐</t>
  </si>
  <si>
    <t>3.29 酒水</t>
  </si>
  <si>
    <t>用餐合计</t>
  </si>
  <si>
    <t>辆</t>
  </si>
  <si>
    <t>趟</t>
  </si>
  <si>
    <t>3.27接机-SC4645-gl8</t>
  </si>
  <si>
    <t>3.27接机-MU2668-帕萨特</t>
  </si>
  <si>
    <t>3.28接机-SC4645-考斯特</t>
  </si>
  <si>
    <t>7座</t>
  </si>
  <si>
    <t>3.28接机-CZ3745&amp;MU9352-GL8</t>
  </si>
  <si>
    <t>3.29接机-SC4645-帕萨特</t>
  </si>
  <si>
    <t>37座大巴</t>
  </si>
  <si>
    <t>3.29送机-MU2667-帕萨特</t>
  </si>
  <si>
    <t>3.29送机-MU5538-考斯特</t>
  </si>
  <si>
    <t>3.29送机-CZ3840-帕萨特</t>
  </si>
  <si>
    <t>4.1送机-MU2382-帕萨特</t>
  </si>
  <si>
    <t>天</t>
  </si>
  <si>
    <t>3.29-3.30 全天-GL8</t>
  </si>
  <si>
    <t>交通费合计</t>
  </si>
  <si>
    <t>会议</t>
  </si>
  <si>
    <t>闻秋厅</t>
  </si>
  <si>
    <r>
      <rPr>
        <sz val="9"/>
        <color theme="1"/>
        <rFont val="微软雅黑"/>
        <charset val="134"/>
      </rPr>
      <t>430</t>
    </r>
    <r>
      <rPr>
        <sz val="9"/>
        <color theme="1"/>
        <rFont val="宋体"/>
        <charset val="134"/>
      </rPr>
      <t>㎡</t>
    </r>
  </si>
  <si>
    <t>场</t>
  </si>
  <si>
    <t>370㎡-风荷厅</t>
  </si>
  <si>
    <t>P4屏-21平米</t>
  </si>
  <si>
    <t>会议费用合计</t>
  </si>
  <si>
    <t>人工费&amp;其他费</t>
  </si>
  <si>
    <t>工作人员补贴</t>
  </si>
  <si>
    <t>当地工作人员-会务人员</t>
  </si>
  <si>
    <t>当地工作人员-导游28-29日/29-30日</t>
  </si>
  <si>
    <t>工作人员住宿</t>
  </si>
  <si>
    <t>3.29日雷峰塔（团队价）</t>
  </si>
  <si>
    <t>工作人员交通</t>
  </si>
  <si>
    <t>3.29 西溪湿地</t>
  </si>
  <si>
    <t>3.30 西湖上岛</t>
  </si>
  <si>
    <t>3.30 雷峰塔（散客价）</t>
  </si>
  <si>
    <t>3.30 飞来峰</t>
  </si>
  <si>
    <t xml:space="preserve">快递费 </t>
  </si>
  <si>
    <t>份</t>
  </si>
  <si>
    <t>伴手礼</t>
  </si>
  <si>
    <t>伴手礼快递费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</si>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</sst>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\¥#,##0.00;[Red]\¥\-#,##0.00"/>
  </numFmts>
  <fonts count="30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11"/>
      <color theme="1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color theme="1"/>
      <name val="宋体"/>
      <charset val="134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3" fillId="2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8" borderId="11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17" borderId="10" applyNumberFormat="0" applyAlignment="0" applyProtection="0">
      <alignment vertical="center"/>
    </xf>
    <xf numFmtId="0" fontId="24" fillId="17" borderId="14" applyNumberFormat="0" applyAlignment="0" applyProtection="0">
      <alignment vertical="center"/>
    </xf>
    <xf numFmtId="0" fontId="9" fillId="8" borderId="8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58" fontId="3" fillId="0" borderId="4" xfId="0" applyNumberFormat="1" applyFont="1" applyFill="1" applyBorder="1" applyAlignment="1">
      <alignment vertical="center" wrapText="1"/>
    </xf>
    <xf numFmtId="58" fontId="3" fillId="0" borderId="1" xfId="0" applyNumberFormat="1" applyFont="1" applyFill="1" applyBorder="1" applyAlignment="1">
      <alignment vertical="center" wrapText="1"/>
    </xf>
    <xf numFmtId="58" fontId="3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58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left"/>
    </xf>
    <xf numFmtId="176" fontId="2" fillId="2" borderId="1" xfId="0" applyNumberFormat="1" applyFont="1" applyFill="1" applyBorder="1" applyAlignment="1">
      <alignment horizontal="center" vertical="center"/>
    </xf>
    <xf numFmtId="176" fontId="2" fillId="5" borderId="0" xfId="0" applyNumberFormat="1" applyFont="1" applyFill="1" applyBorder="1" applyAlignment="1">
      <alignment horizontal="center" vertical="center"/>
    </xf>
    <xf numFmtId="176" fontId="2" fillId="5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/>
    <xf numFmtId="0" fontId="3" fillId="0" borderId="1" xfId="0" applyFont="1" applyFill="1" applyBorder="1" applyAlignment="1">
      <alignment horizontal="left" vertical="center"/>
    </xf>
    <xf numFmtId="176" fontId="2" fillId="5" borderId="3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/>
    <xf numFmtId="176" fontId="2" fillId="5" borderId="0" xfId="0" applyNumberFormat="1" applyFont="1" applyFill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176" fontId="2" fillId="4" borderId="5" xfId="0" applyNumberFormat="1" applyFont="1" applyFill="1" applyBorder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/>
    </xf>
    <xf numFmtId="176" fontId="2" fillId="4" borderId="7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8"/>
  <sheetViews>
    <sheetView tabSelected="1" topLeftCell="B1" workbookViewId="0">
      <selection activeCell="O44" sqref="P39 O16:O17 O30 O44"/>
    </sheetView>
  </sheetViews>
  <sheetFormatPr defaultColWidth="9" defaultRowHeight="13.5"/>
  <cols>
    <col min="1" max="1" width="9" style="2" customWidth="1"/>
    <col min="2" max="2" width="19.625" style="2" customWidth="1"/>
    <col min="3" max="3" width="17.125" style="2" customWidth="1"/>
    <col min="4" max="7" width="6.125" style="2" customWidth="1"/>
    <col min="8" max="8" width="6.375" style="3" customWidth="1"/>
    <col min="9" max="9" width="12.25" style="2" customWidth="1"/>
    <col min="10" max="12" width="6.125" style="2" customWidth="1"/>
    <col min="13" max="13" width="6.875" style="2" customWidth="1"/>
    <col min="14" max="14" width="7.75" style="3" customWidth="1"/>
    <col min="15" max="15" width="12.25" style="2" customWidth="1"/>
    <col min="16" max="16" width="26.75" style="2" customWidth="1"/>
    <col min="17" max="251" width="9" style="2"/>
    <col min="252" max="252" width="16.625" style="2" customWidth="1"/>
    <col min="253" max="253" width="12" style="2" customWidth="1"/>
    <col min="254" max="259" width="9" style="2" customWidth="1"/>
    <col min="260" max="263" width="5.25" style="2" customWidth="1"/>
    <col min="264" max="264" width="5.875" style="2" customWidth="1"/>
    <col min="265" max="265" width="10.875" style="2" customWidth="1"/>
    <col min="266" max="266" width="21.875" style="2" customWidth="1"/>
    <col min="267" max="507" width="9" style="2"/>
    <col min="508" max="508" width="16.625" style="2" customWidth="1"/>
    <col min="509" max="509" width="12" style="2" customWidth="1"/>
    <col min="510" max="515" width="9" style="2" customWidth="1"/>
    <col min="516" max="519" width="5.25" style="2" customWidth="1"/>
    <col min="520" max="520" width="5.875" style="2" customWidth="1"/>
    <col min="521" max="521" width="10.875" style="2" customWidth="1"/>
    <col min="522" max="522" width="21.875" style="2" customWidth="1"/>
    <col min="523" max="763" width="9" style="2"/>
    <col min="764" max="764" width="16.625" style="2" customWidth="1"/>
    <col min="765" max="765" width="12" style="2" customWidth="1"/>
    <col min="766" max="771" width="9" style="2" customWidth="1"/>
    <col min="772" max="775" width="5.25" style="2" customWidth="1"/>
    <col min="776" max="776" width="5.875" style="2" customWidth="1"/>
    <col min="777" max="777" width="10.875" style="2" customWidth="1"/>
    <col min="778" max="778" width="21.875" style="2" customWidth="1"/>
    <col min="779" max="1019" width="9" style="2"/>
    <col min="1020" max="1020" width="16.625" style="2" customWidth="1"/>
    <col min="1021" max="1021" width="12" style="2" customWidth="1"/>
    <col min="1022" max="1027" width="9" style="2" customWidth="1"/>
    <col min="1028" max="1031" width="5.25" style="2" customWidth="1"/>
    <col min="1032" max="1032" width="5.875" style="2" customWidth="1"/>
    <col min="1033" max="1033" width="10.875" style="2" customWidth="1"/>
    <col min="1034" max="1034" width="21.875" style="2" customWidth="1"/>
    <col min="1035" max="1275" width="9" style="2"/>
    <col min="1276" max="1276" width="16.625" style="2" customWidth="1"/>
    <col min="1277" max="1277" width="12" style="2" customWidth="1"/>
    <col min="1278" max="1283" width="9" style="2" customWidth="1"/>
    <col min="1284" max="1287" width="5.25" style="2" customWidth="1"/>
    <col min="1288" max="1288" width="5.875" style="2" customWidth="1"/>
    <col min="1289" max="1289" width="10.875" style="2" customWidth="1"/>
    <col min="1290" max="1290" width="21.875" style="2" customWidth="1"/>
    <col min="1291" max="1531" width="9" style="2"/>
    <col min="1532" max="1532" width="16.625" style="2" customWidth="1"/>
    <col min="1533" max="1533" width="12" style="2" customWidth="1"/>
    <col min="1534" max="1539" width="9" style="2" customWidth="1"/>
    <col min="1540" max="1543" width="5.25" style="2" customWidth="1"/>
    <col min="1544" max="1544" width="5.875" style="2" customWidth="1"/>
    <col min="1545" max="1545" width="10.875" style="2" customWidth="1"/>
    <col min="1546" max="1546" width="21.875" style="2" customWidth="1"/>
    <col min="1547" max="1787" width="9" style="2"/>
    <col min="1788" max="1788" width="16.625" style="2" customWidth="1"/>
    <col min="1789" max="1789" width="12" style="2" customWidth="1"/>
    <col min="1790" max="1795" width="9" style="2" customWidth="1"/>
    <col min="1796" max="1799" width="5.25" style="2" customWidth="1"/>
    <col min="1800" max="1800" width="5.875" style="2" customWidth="1"/>
    <col min="1801" max="1801" width="10.875" style="2" customWidth="1"/>
    <col min="1802" max="1802" width="21.875" style="2" customWidth="1"/>
    <col min="1803" max="2043" width="9" style="2"/>
    <col min="2044" max="2044" width="16.625" style="2" customWidth="1"/>
    <col min="2045" max="2045" width="12" style="2" customWidth="1"/>
    <col min="2046" max="2051" width="9" style="2" customWidth="1"/>
    <col min="2052" max="2055" width="5.25" style="2" customWidth="1"/>
    <col min="2056" max="2056" width="5.875" style="2" customWidth="1"/>
    <col min="2057" max="2057" width="10.875" style="2" customWidth="1"/>
    <col min="2058" max="2058" width="21.875" style="2" customWidth="1"/>
    <col min="2059" max="2299" width="9" style="2"/>
    <col min="2300" max="2300" width="16.625" style="2" customWidth="1"/>
    <col min="2301" max="2301" width="12" style="2" customWidth="1"/>
    <col min="2302" max="2307" width="9" style="2" customWidth="1"/>
    <col min="2308" max="2311" width="5.25" style="2" customWidth="1"/>
    <col min="2312" max="2312" width="5.875" style="2" customWidth="1"/>
    <col min="2313" max="2313" width="10.875" style="2" customWidth="1"/>
    <col min="2314" max="2314" width="21.875" style="2" customWidth="1"/>
    <col min="2315" max="2555" width="9" style="2"/>
    <col min="2556" max="2556" width="16.625" style="2" customWidth="1"/>
    <col min="2557" max="2557" width="12" style="2" customWidth="1"/>
    <col min="2558" max="2563" width="9" style="2" customWidth="1"/>
    <col min="2564" max="2567" width="5.25" style="2" customWidth="1"/>
    <col min="2568" max="2568" width="5.875" style="2" customWidth="1"/>
    <col min="2569" max="2569" width="10.875" style="2" customWidth="1"/>
    <col min="2570" max="2570" width="21.875" style="2" customWidth="1"/>
    <col min="2571" max="2811" width="9" style="2"/>
    <col min="2812" max="2812" width="16.625" style="2" customWidth="1"/>
    <col min="2813" max="2813" width="12" style="2" customWidth="1"/>
    <col min="2814" max="2819" width="9" style="2" customWidth="1"/>
    <col min="2820" max="2823" width="5.25" style="2" customWidth="1"/>
    <col min="2824" max="2824" width="5.875" style="2" customWidth="1"/>
    <col min="2825" max="2825" width="10.875" style="2" customWidth="1"/>
    <col min="2826" max="2826" width="21.875" style="2" customWidth="1"/>
    <col min="2827" max="3067" width="9" style="2"/>
    <col min="3068" max="3068" width="16.625" style="2" customWidth="1"/>
    <col min="3069" max="3069" width="12" style="2" customWidth="1"/>
    <col min="3070" max="3075" width="9" style="2" customWidth="1"/>
    <col min="3076" max="3079" width="5.25" style="2" customWidth="1"/>
    <col min="3080" max="3080" width="5.875" style="2" customWidth="1"/>
    <col min="3081" max="3081" width="10.875" style="2" customWidth="1"/>
    <col min="3082" max="3082" width="21.875" style="2" customWidth="1"/>
    <col min="3083" max="3323" width="9" style="2"/>
    <col min="3324" max="3324" width="16.625" style="2" customWidth="1"/>
    <col min="3325" max="3325" width="12" style="2" customWidth="1"/>
    <col min="3326" max="3331" width="9" style="2" customWidth="1"/>
    <col min="3332" max="3335" width="5.25" style="2" customWidth="1"/>
    <col min="3336" max="3336" width="5.875" style="2" customWidth="1"/>
    <col min="3337" max="3337" width="10.875" style="2" customWidth="1"/>
    <col min="3338" max="3338" width="21.875" style="2" customWidth="1"/>
    <col min="3339" max="3579" width="9" style="2"/>
    <col min="3580" max="3580" width="16.625" style="2" customWidth="1"/>
    <col min="3581" max="3581" width="12" style="2" customWidth="1"/>
    <col min="3582" max="3587" width="9" style="2" customWidth="1"/>
    <col min="3588" max="3591" width="5.25" style="2" customWidth="1"/>
    <col min="3592" max="3592" width="5.875" style="2" customWidth="1"/>
    <col min="3593" max="3593" width="10.875" style="2" customWidth="1"/>
    <col min="3594" max="3594" width="21.875" style="2" customWidth="1"/>
    <col min="3595" max="3835" width="9" style="2"/>
    <col min="3836" max="3836" width="16.625" style="2" customWidth="1"/>
    <col min="3837" max="3837" width="12" style="2" customWidth="1"/>
    <col min="3838" max="3843" width="9" style="2" customWidth="1"/>
    <col min="3844" max="3847" width="5.25" style="2" customWidth="1"/>
    <col min="3848" max="3848" width="5.875" style="2" customWidth="1"/>
    <col min="3849" max="3849" width="10.875" style="2" customWidth="1"/>
    <col min="3850" max="3850" width="21.875" style="2" customWidth="1"/>
    <col min="3851" max="4091" width="9" style="2"/>
    <col min="4092" max="4092" width="16.625" style="2" customWidth="1"/>
    <col min="4093" max="4093" width="12" style="2" customWidth="1"/>
    <col min="4094" max="4099" width="9" style="2" customWidth="1"/>
    <col min="4100" max="4103" width="5.25" style="2" customWidth="1"/>
    <col min="4104" max="4104" width="5.875" style="2" customWidth="1"/>
    <col min="4105" max="4105" width="10.875" style="2" customWidth="1"/>
    <col min="4106" max="4106" width="21.875" style="2" customWidth="1"/>
    <col min="4107" max="4347" width="9" style="2"/>
    <col min="4348" max="4348" width="16.625" style="2" customWidth="1"/>
    <col min="4349" max="4349" width="12" style="2" customWidth="1"/>
    <col min="4350" max="4355" width="9" style="2" customWidth="1"/>
    <col min="4356" max="4359" width="5.25" style="2" customWidth="1"/>
    <col min="4360" max="4360" width="5.875" style="2" customWidth="1"/>
    <col min="4361" max="4361" width="10.875" style="2" customWidth="1"/>
    <col min="4362" max="4362" width="21.875" style="2" customWidth="1"/>
    <col min="4363" max="4603" width="9" style="2"/>
    <col min="4604" max="4604" width="16.625" style="2" customWidth="1"/>
    <col min="4605" max="4605" width="12" style="2" customWidth="1"/>
    <col min="4606" max="4611" width="9" style="2" customWidth="1"/>
    <col min="4612" max="4615" width="5.25" style="2" customWidth="1"/>
    <col min="4616" max="4616" width="5.875" style="2" customWidth="1"/>
    <col min="4617" max="4617" width="10.875" style="2" customWidth="1"/>
    <col min="4618" max="4618" width="21.875" style="2" customWidth="1"/>
    <col min="4619" max="4859" width="9" style="2"/>
    <col min="4860" max="4860" width="16.625" style="2" customWidth="1"/>
    <col min="4861" max="4861" width="12" style="2" customWidth="1"/>
    <col min="4862" max="4867" width="9" style="2" customWidth="1"/>
    <col min="4868" max="4871" width="5.25" style="2" customWidth="1"/>
    <col min="4872" max="4872" width="5.875" style="2" customWidth="1"/>
    <col min="4873" max="4873" width="10.875" style="2" customWidth="1"/>
    <col min="4874" max="4874" width="21.875" style="2" customWidth="1"/>
    <col min="4875" max="5115" width="9" style="2"/>
    <col min="5116" max="5116" width="16.625" style="2" customWidth="1"/>
    <col min="5117" max="5117" width="12" style="2" customWidth="1"/>
    <col min="5118" max="5123" width="9" style="2" customWidth="1"/>
    <col min="5124" max="5127" width="5.25" style="2" customWidth="1"/>
    <col min="5128" max="5128" width="5.875" style="2" customWidth="1"/>
    <col min="5129" max="5129" width="10.875" style="2" customWidth="1"/>
    <col min="5130" max="5130" width="21.875" style="2" customWidth="1"/>
    <col min="5131" max="5371" width="9" style="2"/>
    <col min="5372" max="5372" width="16.625" style="2" customWidth="1"/>
    <col min="5373" max="5373" width="12" style="2" customWidth="1"/>
    <col min="5374" max="5379" width="9" style="2" customWidth="1"/>
    <col min="5380" max="5383" width="5.25" style="2" customWidth="1"/>
    <col min="5384" max="5384" width="5.875" style="2" customWidth="1"/>
    <col min="5385" max="5385" width="10.875" style="2" customWidth="1"/>
    <col min="5386" max="5386" width="21.875" style="2" customWidth="1"/>
    <col min="5387" max="5627" width="9" style="2"/>
    <col min="5628" max="5628" width="16.625" style="2" customWidth="1"/>
    <col min="5629" max="5629" width="12" style="2" customWidth="1"/>
    <col min="5630" max="5635" width="9" style="2" customWidth="1"/>
    <col min="5636" max="5639" width="5.25" style="2" customWidth="1"/>
    <col min="5640" max="5640" width="5.875" style="2" customWidth="1"/>
    <col min="5641" max="5641" width="10.875" style="2" customWidth="1"/>
    <col min="5642" max="5642" width="21.875" style="2" customWidth="1"/>
    <col min="5643" max="5883" width="9" style="2"/>
    <col min="5884" max="5884" width="16.625" style="2" customWidth="1"/>
    <col min="5885" max="5885" width="12" style="2" customWidth="1"/>
    <col min="5886" max="5891" width="9" style="2" customWidth="1"/>
    <col min="5892" max="5895" width="5.25" style="2" customWidth="1"/>
    <col min="5896" max="5896" width="5.875" style="2" customWidth="1"/>
    <col min="5897" max="5897" width="10.875" style="2" customWidth="1"/>
    <col min="5898" max="5898" width="21.875" style="2" customWidth="1"/>
    <col min="5899" max="6139" width="9" style="2"/>
    <col min="6140" max="6140" width="16.625" style="2" customWidth="1"/>
    <col min="6141" max="6141" width="12" style="2" customWidth="1"/>
    <col min="6142" max="6147" width="9" style="2" customWidth="1"/>
    <col min="6148" max="6151" width="5.25" style="2" customWidth="1"/>
    <col min="6152" max="6152" width="5.875" style="2" customWidth="1"/>
    <col min="6153" max="6153" width="10.875" style="2" customWidth="1"/>
    <col min="6154" max="6154" width="21.875" style="2" customWidth="1"/>
    <col min="6155" max="6395" width="9" style="2"/>
    <col min="6396" max="6396" width="16.625" style="2" customWidth="1"/>
    <col min="6397" max="6397" width="12" style="2" customWidth="1"/>
    <col min="6398" max="6403" width="9" style="2" customWidth="1"/>
    <col min="6404" max="6407" width="5.25" style="2" customWidth="1"/>
    <col min="6408" max="6408" width="5.875" style="2" customWidth="1"/>
    <col min="6409" max="6409" width="10.875" style="2" customWidth="1"/>
    <col min="6410" max="6410" width="21.875" style="2" customWidth="1"/>
    <col min="6411" max="6651" width="9" style="2"/>
    <col min="6652" max="6652" width="16.625" style="2" customWidth="1"/>
    <col min="6653" max="6653" width="12" style="2" customWidth="1"/>
    <col min="6654" max="6659" width="9" style="2" customWidth="1"/>
    <col min="6660" max="6663" width="5.25" style="2" customWidth="1"/>
    <col min="6664" max="6664" width="5.875" style="2" customWidth="1"/>
    <col min="6665" max="6665" width="10.875" style="2" customWidth="1"/>
    <col min="6666" max="6666" width="21.875" style="2" customWidth="1"/>
    <col min="6667" max="6907" width="9" style="2"/>
    <col min="6908" max="6908" width="16.625" style="2" customWidth="1"/>
    <col min="6909" max="6909" width="12" style="2" customWidth="1"/>
    <col min="6910" max="6915" width="9" style="2" customWidth="1"/>
    <col min="6916" max="6919" width="5.25" style="2" customWidth="1"/>
    <col min="6920" max="6920" width="5.875" style="2" customWidth="1"/>
    <col min="6921" max="6921" width="10.875" style="2" customWidth="1"/>
    <col min="6922" max="6922" width="21.875" style="2" customWidth="1"/>
    <col min="6923" max="7163" width="9" style="2"/>
    <col min="7164" max="7164" width="16.625" style="2" customWidth="1"/>
    <col min="7165" max="7165" width="12" style="2" customWidth="1"/>
    <col min="7166" max="7171" width="9" style="2" customWidth="1"/>
    <col min="7172" max="7175" width="5.25" style="2" customWidth="1"/>
    <col min="7176" max="7176" width="5.875" style="2" customWidth="1"/>
    <col min="7177" max="7177" width="10.875" style="2" customWidth="1"/>
    <col min="7178" max="7178" width="21.875" style="2" customWidth="1"/>
    <col min="7179" max="7419" width="9" style="2"/>
    <col min="7420" max="7420" width="16.625" style="2" customWidth="1"/>
    <col min="7421" max="7421" width="12" style="2" customWidth="1"/>
    <col min="7422" max="7427" width="9" style="2" customWidth="1"/>
    <col min="7428" max="7431" width="5.25" style="2" customWidth="1"/>
    <col min="7432" max="7432" width="5.875" style="2" customWidth="1"/>
    <col min="7433" max="7433" width="10.875" style="2" customWidth="1"/>
    <col min="7434" max="7434" width="21.875" style="2" customWidth="1"/>
    <col min="7435" max="7675" width="9" style="2"/>
    <col min="7676" max="7676" width="16.625" style="2" customWidth="1"/>
    <col min="7677" max="7677" width="12" style="2" customWidth="1"/>
    <col min="7678" max="7683" width="9" style="2" customWidth="1"/>
    <col min="7684" max="7687" width="5.25" style="2" customWidth="1"/>
    <col min="7688" max="7688" width="5.875" style="2" customWidth="1"/>
    <col min="7689" max="7689" width="10.875" style="2" customWidth="1"/>
    <col min="7690" max="7690" width="21.875" style="2" customWidth="1"/>
    <col min="7691" max="7931" width="9" style="2"/>
    <col min="7932" max="7932" width="16.625" style="2" customWidth="1"/>
    <col min="7933" max="7933" width="12" style="2" customWidth="1"/>
    <col min="7934" max="7939" width="9" style="2" customWidth="1"/>
    <col min="7940" max="7943" width="5.25" style="2" customWidth="1"/>
    <col min="7944" max="7944" width="5.875" style="2" customWidth="1"/>
    <col min="7945" max="7945" width="10.875" style="2" customWidth="1"/>
    <col min="7946" max="7946" width="21.875" style="2" customWidth="1"/>
    <col min="7947" max="8187" width="9" style="2"/>
    <col min="8188" max="8188" width="16.625" style="2" customWidth="1"/>
    <col min="8189" max="8189" width="12" style="2" customWidth="1"/>
    <col min="8190" max="8195" width="9" style="2" customWidth="1"/>
    <col min="8196" max="8199" width="5.25" style="2" customWidth="1"/>
    <col min="8200" max="8200" width="5.875" style="2" customWidth="1"/>
    <col min="8201" max="8201" width="10.875" style="2" customWidth="1"/>
    <col min="8202" max="8202" width="21.875" style="2" customWidth="1"/>
    <col min="8203" max="8443" width="9" style="2"/>
    <col min="8444" max="8444" width="16.625" style="2" customWidth="1"/>
    <col min="8445" max="8445" width="12" style="2" customWidth="1"/>
    <col min="8446" max="8451" width="9" style="2" customWidth="1"/>
    <col min="8452" max="8455" width="5.25" style="2" customWidth="1"/>
    <col min="8456" max="8456" width="5.875" style="2" customWidth="1"/>
    <col min="8457" max="8457" width="10.875" style="2" customWidth="1"/>
    <col min="8458" max="8458" width="21.875" style="2" customWidth="1"/>
    <col min="8459" max="8699" width="9" style="2"/>
    <col min="8700" max="8700" width="16.625" style="2" customWidth="1"/>
    <col min="8701" max="8701" width="12" style="2" customWidth="1"/>
    <col min="8702" max="8707" width="9" style="2" customWidth="1"/>
    <col min="8708" max="8711" width="5.25" style="2" customWidth="1"/>
    <col min="8712" max="8712" width="5.875" style="2" customWidth="1"/>
    <col min="8713" max="8713" width="10.875" style="2" customWidth="1"/>
    <col min="8714" max="8714" width="21.875" style="2" customWidth="1"/>
    <col min="8715" max="8955" width="9" style="2"/>
    <col min="8956" max="8956" width="16.625" style="2" customWidth="1"/>
    <col min="8957" max="8957" width="12" style="2" customWidth="1"/>
    <col min="8958" max="8963" width="9" style="2" customWidth="1"/>
    <col min="8964" max="8967" width="5.25" style="2" customWidth="1"/>
    <col min="8968" max="8968" width="5.875" style="2" customWidth="1"/>
    <col min="8969" max="8969" width="10.875" style="2" customWidth="1"/>
    <col min="8970" max="8970" width="21.875" style="2" customWidth="1"/>
    <col min="8971" max="9211" width="9" style="2"/>
    <col min="9212" max="9212" width="16.625" style="2" customWidth="1"/>
    <col min="9213" max="9213" width="12" style="2" customWidth="1"/>
    <col min="9214" max="9219" width="9" style="2" customWidth="1"/>
    <col min="9220" max="9223" width="5.25" style="2" customWidth="1"/>
    <col min="9224" max="9224" width="5.875" style="2" customWidth="1"/>
    <col min="9225" max="9225" width="10.875" style="2" customWidth="1"/>
    <col min="9226" max="9226" width="21.875" style="2" customWidth="1"/>
    <col min="9227" max="9467" width="9" style="2"/>
    <col min="9468" max="9468" width="16.625" style="2" customWidth="1"/>
    <col min="9469" max="9469" width="12" style="2" customWidth="1"/>
    <col min="9470" max="9475" width="9" style="2" customWidth="1"/>
    <col min="9476" max="9479" width="5.25" style="2" customWidth="1"/>
    <col min="9480" max="9480" width="5.875" style="2" customWidth="1"/>
    <col min="9481" max="9481" width="10.875" style="2" customWidth="1"/>
    <col min="9482" max="9482" width="21.875" style="2" customWidth="1"/>
    <col min="9483" max="9723" width="9" style="2"/>
    <col min="9724" max="9724" width="16.625" style="2" customWidth="1"/>
    <col min="9725" max="9725" width="12" style="2" customWidth="1"/>
    <col min="9726" max="9731" width="9" style="2" customWidth="1"/>
    <col min="9732" max="9735" width="5.25" style="2" customWidth="1"/>
    <col min="9736" max="9736" width="5.875" style="2" customWidth="1"/>
    <col min="9737" max="9737" width="10.875" style="2" customWidth="1"/>
    <col min="9738" max="9738" width="21.875" style="2" customWidth="1"/>
    <col min="9739" max="9979" width="9" style="2"/>
    <col min="9980" max="9980" width="16.625" style="2" customWidth="1"/>
    <col min="9981" max="9981" width="12" style="2" customWidth="1"/>
    <col min="9982" max="9987" width="9" style="2" customWidth="1"/>
    <col min="9988" max="9991" width="5.25" style="2" customWidth="1"/>
    <col min="9992" max="9992" width="5.875" style="2" customWidth="1"/>
    <col min="9993" max="9993" width="10.875" style="2" customWidth="1"/>
    <col min="9994" max="9994" width="21.875" style="2" customWidth="1"/>
    <col min="9995" max="10235" width="9" style="2"/>
    <col min="10236" max="10236" width="16.625" style="2" customWidth="1"/>
    <col min="10237" max="10237" width="12" style="2" customWidth="1"/>
    <col min="10238" max="10243" width="9" style="2" customWidth="1"/>
    <col min="10244" max="10247" width="5.25" style="2" customWidth="1"/>
    <col min="10248" max="10248" width="5.875" style="2" customWidth="1"/>
    <col min="10249" max="10249" width="10.875" style="2" customWidth="1"/>
    <col min="10250" max="10250" width="21.875" style="2" customWidth="1"/>
    <col min="10251" max="10491" width="9" style="2"/>
    <col min="10492" max="10492" width="16.625" style="2" customWidth="1"/>
    <col min="10493" max="10493" width="12" style="2" customWidth="1"/>
    <col min="10494" max="10499" width="9" style="2" customWidth="1"/>
    <col min="10500" max="10503" width="5.25" style="2" customWidth="1"/>
    <col min="10504" max="10504" width="5.875" style="2" customWidth="1"/>
    <col min="10505" max="10505" width="10.875" style="2" customWidth="1"/>
    <col min="10506" max="10506" width="21.875" style="2" customWidth="1"/>
    <col min="10507" max="10747" width="9" style="2"/>
    <col min="10748" max="10748" width="16.625" style="2" customWidth="1"/>
    <col min="10749" max="10749" width="12" style="2" customWidth="1"/>
    <col min="10750" max="10755" width="9" style="2" customWidth="1"/>
    <col min="10756" max="10759" width="5.25" style="2" customWidth="1"/>
    <col min="10760" max="10760" width="5.875" style="2" customWidth="1"/>
    <col min="10761" max="10761" width="10.875" style="2" customWidth="1"/>
    <col min="10762" max="10762" width="21.875" style="2" customWidth="1"/>
    <col min="10763" max="11003" width="9" style="2"/>
    <col min="11004" max="11004" width="16.625" style="2" customWidth="1"/>
    <col min="11005" max="11005" width="12" style="2" customWidth="1"/>
    <col min="11006" max="11011" width="9" style="2" customWidth="1"/>
    <col min="11012" max="11015" width="5.25" style="2" customWidth="1"/>
    <col min="11016" max="11016" width="5.875" style="2" customWidth="1"/>
    <col min="11017" max="11017" width="10.875" style="2" customWidth="1"/>
    <col min="11018" max="11018" width="21.875" style="2" customWidth="1"/>
    <col min="11019" max="11259" width="9" style="2"/>
    <col min="11260" max="11260" width="16.625" style="2" customWidth="1"/>
    <col min="11261" max="11261" width="12" style="2" customWidth="1"/>
    <col min="11262" max="11267" width="9" style="2" customWidth="1"/>
    <col min="11268" max="11271" width="5.25" style="2" customWidth="1"/>
    <col min="11272" max="11272" width="5.875" style="2" customWidth="1"/>
    <col min="11273" max="11273" width="10.875" style="2" customWidth="1"/>
    <col min="11274" max="11274" width="21.875" style="2" customWidth="1"/>
    <col min="11275" max="11515" width="9" style="2"/>
    <col min="11516" max="11516" width="16.625" style="2" customWidth="1"/>
    <col min="11517" max="11517" width="12" style="2" customWidth="1"/>
    <col min="11518" max="11523" width="9" style="2" customWidth="1"/>
    <col min="11524" max="11527" width="5.25" style="2" customWidth="1"/>
    <col min="11528" max="11528" width="5.875" style="2" customWidth="1"/>
    <col min="11529" max="11529" width="10.875" style="2" customWidth="1"/>
    <col min="11530" max="11530" width="21.875" style="2" customWidth="1"/>
    <col min="11531" max="11771" width="9" style="2"/>
    <col min="11772" max="11772" width="16.625" style="2" customWidth="1"/>
    <col min="11773" max="11773" width="12" style="2" customWidth="1"/>
    <col min="11774" max="11779" width="9" style="2" customWidth="1"/>
    <col min="11780" max="11783" width="5.25" style="2" customWidth="1"/>
    <col min="11784" max="11784" width="5.875" style="2" customWidth="1"/>
    <col min="11785" max="11785" width="10.875" style="2" customWidth="1"/>
    <col min="11786" max="11786" width="21.875" style="2" customWidth="1"/>
    <col min="11787" max="12027" width="9" style="2"/>
    <col min="12028" max="12028" width="16.625" style="2" customWidth="1"/>
    <col min="12029" max="12029" width="12" style="2" customWidth="1"/>
    <col min="12030" max="12035" width="9" style="2" customWidth="1"/>
    <col min="12036" max="12039" width="5.25" style="2" customWidth="1"/>
    <col min="12040" max="12040" width="5.875" style="2" customWidth="1"/>
    <col min="12041" max="12041" width="10.875" style="2" customWidth="1"/>
    <col min="12042" max="12042" width="21.875" style="2" customWidth="1"/>
    <col min="12043" max="12283" width="9" style="2"/>
    <col min="12284" max="12284" width="16.625" style="2" customWidth="1"/>
    <col min="12285" max="12285" width="12" style="2" customWidth="1"/>
    <col min="12286" max="12291" width="9" style="2" customWidth="1"/>
    <col min="12292" max="12295" width="5.25" style="2" customWidth="1"/>
    <col min="12296" max="12296" width="5.875" style="2" customWidth="1"/>
    <col min="12297" max="12297" width="10.875" style="2" customWidth="1"/>
    <col min="12298" max="12298" width="21.875" style="2" customWidth="1"/>
    <col min="12299" max="12539" width="9" style="2"/>
    <col min="12540" max="12540" width="16.625" style="2" customWidth="1"/>
    <col min="12541" max="12541" width="12" style="2" customWidth="1"/>
    <col min="12542" max="12547" width="9" style="2" customWidth="1"/>
    <col min="12548" max="12551" width="5.25" style="2" customWidth="1"/>
    <col min="12552" max="12552" width="5.875" style="2" customWidth="1"/>
    <col min="12553" max="12553" width="10.875" style="2" customWidth="1"/>
    <col min="12554" max="12554" width="21.875" style="2" customWidth="1"/>
    <col min="12555" max="12795" width="9" style="2"/>
    <col min="12796" max="12796" width="16.625" style="2" customWidth="1"/>
    <col min="12797" max="12797" width="12" style="2" customWidth="1"/>
    <col min="12798" max="12803" width="9" style="2" customWidth="1"/>
    <col min="12804" max="12807" width="5.25" style="2" customWidth="1"/>
    <col min="12808" max="12808" width="5.875" style="2" customWidth="1"/>
    <col min="12809" max="12809" width="10.875" style="2" customWidth="1"/>
    <col min="12810" max="12810" width="21.875" style="2" customWidth="1"/>
    <col min="12811" max="13051" width="9" style="2"/>
    <col min="13052" max="13052" width="16.625" style="2" customWidth="1"/>
    <col min="13053" max="13053" width="12" style="2" customWidth="1"/>
    <col min="13054" max="13059" width="9" style="2" customWidth="1"/>
    <col min="13060" max="13063" width="5.25" style="2" customWidth="1"/>
    <col min="13064" max="13064" width="5.875" style="2" customWidth="1"/>
    <col min="13065" max="13065" width="10.875" style="2" customWidth="1"/>
    <col min="13066" max="13066" width="21.875" style="2" customWidth="1"/>
    <col min="13067" max="13307" width="9" style="2"/>
    <col min="13308" max="13308" width="16.625" style="2" customWidth="1"/>
    <col min="13309" max="13309" width="12" style="2" customWidth="1"/>
    <col min="13310" max="13315" width="9" style="2" customWidth="1"/>
    <col min="13316" max="13319" width="5.25" style="2" customWidth="1"/>
    <col min="13320" max="13320" width="5.875" style="2" customWidth="1"/>
    <col min="13321" max="13321" width="10.875" style="2" customWidth="1"/>
    <col min="13322" max="13322" width="21.875" style="2" customWidth="1"/>
    <col min="13323" max="13563" width="9" style="2"/>
    <col min="13564" max="13564" width="16.625" style="2" customWidth="1"/>
    <col min="13565" max="13565" width="12" style="2" customWidth="1"/>
    <col min="13566" max="13571" width="9" style="2" customWidth="1"/>
    <col min="13572" max="13575" width="5.25" style="2" customWidth="1"/>
    <col min="13576" max="13576" width="5.875" style="2" customWidth="1"/>
    <col min="13577" max="13577" width="10.875" style="2" customWidth="1"/>
    <col min="13578" max="13578" width="21.875" style="2" customWidth="1"/>
    <col min="13579" max="13819" width="9" style="2"/>
    <col min="13820" max="13820" width="16.625" style="2" customWidth="1"/>
    <col min="13821" max="13821" width="12" style="2" customWidth="1"/>
    <col min="13822" max="13827" width="9" style="2" customWidth="1"/>
    <col min="13828" max="13831" width="5.25" style="2" customWidth="1"/>
    <col min="13832" max="13832" width="5.875" style="2" customWidth="1"/>
    <col min="13833" max="13833" width="10.875" style="2" customWidth="1"/>
    <col min="13834" max="13834" width="21.875" style="2" customWidth="1"/>
    <col min="13835" max="14075" width="9" style="2"/>
    <col min="14076" max="14076" width="16.625" style="2" customWidth="1"/>
    <col min="14077" max="14077" width="12" style="2" customWidth="1"/>
    <col min="14078" max="14083" width="9" style="2" customWidth="1"/>
    <col min="14084" max="14087" width="5.25" style="2" customWidth="1"/>
    <col min="14088" max="14088" width="5.875" style="2" customWidth="1"/>
    <col min="14089" max="14089" width="10.875" style="2" customWidth="1"/>
    <col min="14090" max="14090" width="21.875" style="2" customWidth="1"/>
    <col min="14091" max="14331" width="9" style="2"/>
    <col min="14332" max="14332" width="16.625" style="2" customWidth="1"/>
    <col min="14333" max="14333" width="12" style="2" customWidth="1"/>
    <col min="14334" max="14339" width="9" style="2" customWidth="1"/>
    <col min="14340" max="14343" width="5.25" style="2" customWidth="1"/>
    <col min="14344" max="14344" width="5.875" style="2" customWidth="1"/>
    <col min="14345" max="14345" width="10.875" style="2" customWidth="1"/>
    <col min="14346" max="14346" width="21.875" style="2" customWidth="1"/>
    <col min="14347" max="14587" width="9" style="2"/>
    <col min="14588" max="14588" width="16.625" style="2" customWidth="1"/>
    <col min="14589" max="14589" width="12" style="2" customWidth="1"/>
    <col min="14590" max="14595" width="9" style="2" customWidth="1"/>
    <col min="14596" max="14599" width="5.25" style="2" customWidth="1"/>
    <col min="14600" max="14600" width="5.875" style="2" customWidth="1"/>
    <col min="14601" max="14601" width="10.875" style="2" customWidth="1"/>
    <col min="14602" max="14602" width="21.875" style="2" customWidth="1"/>
    <col min="14603" max="14843" width="9" style="2"/>
    <col min="14844" max="14844" width="16.625" style="2" customWidth="1"/>
    <col min="14845" max="14845" width="12" style="2" customWidth="1"/>
    <col min="14846" max="14851" width="9" style="2" customWidth="1"/>
    <col min="14852" max="14855" width="5.25" style="2" customWidth="1"/>
    <col min="14856" max="14856" width="5.875" style="2" customWidth="1"/>
    <col min="14857" max="14857" width="10.875" style="2" customWidth="1"/>
    <col min="14858" max="14858" width="21.875" style="2" customWidth="1"/>
    <col min="14859" max="15099" width="9" style="2"/>
    <col min="15100" max="15100" width="16.625" style="2" customWidth="1"/>
    <col min="15101" max="15101" width="12" style="2" customWidth="1"/>
    <col min="15102" max="15107" width="9" style="2" customWidth="1"/>
    <col min="15108" max="15111" width="5.25" style="2" customWidth="1"/>
    <col min="15112" max="15112" width="5.875" style="2" customWidth="1"/>
    <col min="15113" max="15113" width="10.875" style="2" customWidth="1"/>
    <col min="15114" max="15114" width="21.875" style="2" customWidth="1"/>
    <col min="15115" max="15355" width="9" style="2"/>
    <col min="15356" max="15356" width="16.625" style="2" customWidth="1"/>
    <col min="15357" max="15357" width="12" style="2" customWidth="1"/>
    <col min="15358" max="15363" width="9" style="2" customWidth="1"/>
    <col min="15364" max="15367" width="5.25" style="2" customWidth="1"/>
    <col min="15368" max="15368" width="5.875" style="2" customWidth="1"/>
    <col min="15369" max="15369" width="10.875" style="2" customWidth="1"/>
    <col min="15370" max="15370" width="21.875" style="2" customWidth="1"/>
    <col min="15371" max="15611" width="9" style="2"/>
    <col min="15612" max="15612" width="16.625" style="2" customWidth="1"/>
    <col min="15613" max="15613" width="12" style="2" customWidth="1"/>
    <col min="15614" max="15619" width="9" style="2" customWidth="1"/>
    <col min="15620" max="15623" width="5.25" style="2" customWidth="1"/>
    <col min="15624" max="15624" width="5.875" style="2" customWidth="1"/>
    <col min="15625" max="15625" width="10.875" style="2" customWidth="1"/>
    <col min="15626" max="15626" width="21.875" style="2" customWidth="1"/>
    <col min="15627" max="15867" width="9" style="2"/>
    <col min="15868" max="15868" width="16.625" style="2" customWidth="1"/>
    <col min="15869" max="15869" width="12" style="2" customWidth="1"/>
    <col min="15870" max="15875" width="9" style="2" customWidth="1"/>
    <col min="15876" max="15879" width="5.25" style="2" customWidth="1"/>
    <col min="15880" max="15880" width="5.875" style="2" customWidth="1"/>
    <col min="15881" max="15881" width="10.875" style="2" customWidth="1"/>
    <col min="15882" max="15882" width="21.875" style="2" customWidth="1"/>
    <col min="15883" max="16123" width="9" style="2"/>
    <col min="16124" max="16124" width="16.625" style="2" customWidth="1"/>
    <col min="16125" max="16125" width="12" style="2" customWidth="1"/>
    <col min="16126" max="16131" width="9" style="2" customWidth="1"/>
    <col min="16132" max="16135" width="5.25" style="2" customWidth="1"/>
    <col min="16136" max="16136" width="5.875" style="2" customWidth="1"/>
    <col min="16137" max="16137" width="10.875" style="2" customWidth="1"/>
    <col min="16138" max="16138" width="21.875" style="2" customWidth="1"/>
    <col min="16139" max="16379" width="9" style="2"/>
  </cols>
  <sheetData>
    <row r="1" s="1" customFormat="1" ht="21" spans="1:16379">
      <c r="A1" s="4" t="s">
        <v>0</v>
      </c>
      <c r="B1" s="4"/>
      <c r="C1" s="4"/>
      <c r="D1" s="4"/>
      <c r="E1" s="4"/>
      <c r="F1" s="4"/>
      <c r="G1" s="4"/>
      <c r="H1" s="4"/>
      <c r="I1" s="4"/>
      <c r="J1" s="4" t="s">
        <v>1</v>
      </c>
      <c r="K1" s="4"/>
      <c r="L1" s="4"/>
      <c r="M1" s="4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14.25" spans="1:16379">
      <c r="A2" s="5" t="s">
        <v>2</v>
      </c>
      <c r="B2" s="5"/>
      <c r="C2" s="6" t="s">
        <v>3</v>
      </c>
      <c r="D2" s="5" t="s">
        <v>4</v>
      </c>
      <c r="E2" s="5"/>
      <c r="F2" s="5"/>
      <c r="G2" s="5"/>
      <c r="H2" s="5" t="s">
        <v>5</v>
      </c>
      <c r="I2" s="5"/>
      <c r="J2" s="33" t="s">
        <v>6</v>
      </c>
      <c r="K2" s="33"/>
      <c r="L2" s="33"/>
      <c r="M2" s="33"/>
      <c r="N2" s="33" t="s">
        <v>7</v>
      </c>
      <c r="O2" s="33"/>
      <c r="P2" s="33" t="s">
        <v>8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ht="14.25" spans="1:16379">
      <c r="A3" s="5"/>
      <c r="B3" s="5"/>
      <c r="C3" s="7"/>
      <c r="D3" s="5" t="s">
        <v>9</v>
      </c>
      <c r="E3" s="5" t="s">
        <v>10</v>
      </c>
      <c r="F3" s="5" t="s">
        <v>9</v>
      </c>
      <c r="G3" s="5" t="s">
        <v>10</v>
      </c>
      <c r="H3" s="5" t="s">
        <v>11</v>
      </c>
      <c r="I3" s="5" t="s">
        <v>12</v>
      </c>
      <c r="J3" s="33" t="s">
        <v>9</v>
      </c>
      <c r="K3" s="33" t="s">
        <v>10</v>
      </c>
      <c r="L3" s="33" t="s">
        <v>9</v>
      </c>
      <c r="M3" s="33" t="s">
        <v>10</v>
      </c>
      <c r="N3" s="33" t="s">
        <v>11</v>
      </c>
      <c r="O3" s="33" t="s">
        <v>12</v>
      </c>
      <c r="P3" s="3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ht="14.25" spans="1:16379">
      <c r="A4" s="8" t="s">
        <v>13</v>
      </c>
      <c r="B4" s="9" t="s">
        <v>14</v>
      </c>
      <c r="C4" s="10"/>
      <c r="D4" s="11"/>
      <c r="E4" s="11"/>
      <c r="F4" s="11"/>
      <c r="G4" s="11"/>
      <c r="H4" s="11"/>
      <c r="I4" s="11"/>
      <c r="J4" s="11">
        <v>5</v>
      </c>
      <c r="K4" s="11" t="s">
        <v>15</v>
      </c>
      <c r="L4" s="11">
        <v>1</v>
      </c>
      <c r="M4" s="11" t="s">
        <v>16</v>
      </c>
      <c r="N4" s="11">
        <v>550</v>
      </c>
      <c r="O4" s="11">
        <f t="shared" ref="O4:O11" si="0">J4*L4*N4</f>
        <v>2750</v>
      </c>
      <c r="P4" s="10" t="s">
        <v>17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ht="14.25" spans="1:16379">
      <c r="A5" s="12"/>
      <c r="B5" s="13"/>
      <c r="C5" s="14"/>
      <c r="D5" s="11"/>
      <c r="E5" s="11"/>
      <c r="F5" s="11"/>
      <c r="G5" s="11"/>
      <c r="H5" s="11"/>
      <c r="I5" s="11"/>
      <c r="J5" s="11">
        <v>1</v>
      </c>
      <c r="K5" s="11" t="s">
        <v>15</v>
      </c>
      <c r="L5" s="11">
        <v>1</v>
      </c>
      <c r="M5" s="11" t="s">
        <v>16</v>
      </c>
      <c r="N5" s="11">
        <v>550</v>
      </c>
      <c r="O5" s="11">
        <f t="shared" si="0"/>
        <v>550</v>
      </c>
      <c r="P5" s="10" t="s">
        <v>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ht="14.25" spans="1:16379">
      <c r="A6" s="12"/>
      <c r="B6" s="13"/>
      <c r="C6" s="15">
        <v>43187</v>
      </c>
      <c r="D6" s="11">
        <v>15</v>
      </c>
      <c r="E6" s="11" t="s">
        <v>15</v>
      </c>
      <c r="F6" s="11">
        <v>1</v>
      </c>
      <c r="G6" s="11" t="s">
        <v>16</v>
      </c>
      <c r="H6" s="11">
        <v>550</v>
      </c>
      <c r="I6" s="11">
        <f>D6*F6*H6</f>
        <v>8250</v>
      </c>
      <c r="J6" s="11">
        <v>10</v>
      </c>
      <c r="K6" s="11" t="s">
        <v>15</v>
      </c>
      <c r="L6" s="11">
        <v>1</v>
      </c>
      <c r="M6" s="11" t="s">
        <v>16</v>
      </c>
      <c r="N6" s="11">
        <v>550</v>
      </c>
      <c r="O6" s="11">
        <f t="shared" si="0"/>
        <v>5500</v>
      </c>
      <c r="P6" s="10" t="s">
        <v>19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ht="14.25" spans="1:16379">
      <c r="A7" s="12"/>
      <c r="B7" s="13"/>
      <c r="C7" s="15"/>
      <c r="D7" s="11">
        <v>8</v>
      </c>
      <c r="E7" s="11" t="s">
        <v>15</v>
      </c>
      <c r="F7" s="11">
        <v>1</v>
      </c>
      <c r="G7" s="11" t="s">
        <v>16</v>
      </c>
      <c r="H7" s="11">
        <v>550</v>
      </c>
      <c r="I7" s="11">
        <f>D7*F7*H7</f>
        <v>4400</v>
      </c>
      <c r="J7" s="11">
        <v>8</v>
      </c>
      <c r="K7" s="11" t="s">
        <v>15</v>
      </c>
      <c r="L7" s="11">
        <v>1</v>
      </c>
      <c r="M7" s="11" t="s">
        <v>16</v>
      </c>
      <c r="N7" s="11">
        <v>550</v>
      </c>
      <c r="O7" s="11">
        <f t="shared" si="0"/>
        <v>4400</v>
      </c>
      <c r="P7" s="10" t="s">
        <v>20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ht="14.25" spans="1:16379">
      <c r="A8" s="12"/>
      <c r="B8" s="13"/>
      <c r="C8" s="16"/>
      <c r="D8" s="11"/>
      <c r="E8" s="11"/>
      <c r="F8" s="11"/>
      <c r="G8" s="11"/>
      <c r="H8" s="11"/>
      <c r="I8" s="11"/>
      <c r="J8" s="11">
        <v>4</v>
      </c>
      <c r="K8" s="11" t="s">
        <v>15</v>
      </c>
      <c r="L8" s="11">
        <v>1</v>
      </c>
      <c r="M8" s="11" t="s">
        <v>16</v>
      </c>
      <c r="N8" s="11">
        <v>550</v>
      </c>
      <c r="O8" s="11">
        <f t="shared" si="0"/>
        <v>2200</v>
      </c>
      <c r="P8" s="10" t="s">
        <v>21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ht="13" customHeight="1" spans="1:16379">
      <c r="A9" s="12"/>
      <c r="B9" s="13"/>
      <c r="C9" s="16"/>
      <c r="D9" s="11"/>
      <c r="E9" s="11"/>
      <c r="F9" s="11"/>
      <c r="G9" s="11"/>
      <c r="H9" s="11"/>
      <c r="I9" s="11"/>
      <c r="J9" s="11">
        <v>2</v>
      </c>
      <c r="K9" s="11" t="s">
        <v>15</v>
      </c>
      <c r="L9" s="11">
        <v>1</v>
      </c>
      <c r="M9" s="11" t="s">
        <v>16</v>
      </c>
      <c r="N9" s="11">
        <v>550</v>
      </c>
      <c r="O9" s="11">
        <f t="shared" si="0"/>
        <v>1100</v>
      </c>
      <c r="P9" s="10" t="s"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14.25" spans="1:16379">
      <c r="A10" s="12"/>
      <c r="B10" s="13"/>
      <c r="C10" s="16"/>
      <c r="D10" s="11"/>
      <c r="E10" s="11"/>
      <c r="F10" s="11"/>
      <c r="G10" s="11"/>
      <c r="H10" s="11"/>
      <c r="I10" s="11"/>
      <c r="J10" s="11">
        <v>1</v>
      </c>
      <c r="K10" s="11" t="s">
        <v>15</v>
      </c>
      <c r="L10" s="11">
        <v>1</v>
      </c>
      <c r="M10" s="11" t="s">
        <v>16</v>
      </c>
      <c r="N10" s="11">
        <v>550</v>
      </c>
      <c r="O10" s="11">
        <f t="shared" si="0"/>
        <v>550</v>
      </c>
      <c r="P10" s="34" t="s">
        <v>23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ht="14.25" spans="1:16379">
      <c r="A11" s="12"/>
      <c r="B11" s="13"/>
      <c r="C11" s="16"/>
      <c r="D11" s="11"/>
      <c r="E11" s="11"/>
      <c r="F11" s="11"/>
      <c r="G11" s="11"/>
      <c r="H11" s="11"/>
      <c r="I11" s="11"/>
      <c r="J11" s="11">
        <v>1</v>
      </c>
      <c r="K11" s="11" t="s">
        <v>15</v>
      </c>
      <c r="L11" s="11">
        <v>1</v>
      </c>
      <c r="M11" s="11" t="s">
        <v>24</v>
      </c>
      <c r="N11" s="11">
        <v>550</v>
      </c>
      <c r="O11" s="11">
        <v>500</v>
      </c>
      <c r="P11" s="34" t="s">
        <v>25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ht="16.5" spans="1:16379">
      <c r="A12" s="5" t="s">
        <v>26</v>
      </c>
      <c r="B12" s="5"/>
      <c r="C12" s="5"/>
      <c r="D12" s="5"/>
      <c r="E12" s="5"/>
      <c r="F12" s="5"/>
      <c r="G12" s="5"/>
      <c r="H12" s="5"/>
      <c r="I12" s="35">
        <f>SUM(I4:I10)</f>
        <v>12650</v>
      </c>
      <c r="J12" s="36"/>
      <c r="K12" s="36"/>
      <c r="L12" s="36"/>
      <c r="M12" s="36"/>
      <c r="N12" s="36"/>
      <c r="O12" s="37">
        <f>SUM(O4:O11)</f>
        <v>17550</v>
      </c>
      <c r="P12" s="38">
        <f>I12-O12</f>
        <v>-4900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ht="14.25" spans="1:16379">
      <c r="A13" s="17"/>
      <c r="B13" s="18" t="s">
        <v>27</v>
      </c>
      <c r="C13" s="9" t="s">
        <v>28</v>
      </c>
      <c r="D13" s="11">
        <v>30</v>
      </c>
      <c r="E13" s="11" t="s">
        <v>29</v>
      </c>
      <c r="F13" s="11">
        <v>1</v>
      </c>
      <c r="G13" s="11" t="s">
        <v>30</v>
      </c>
      <c r="H13" s="11">
        <v>150</v>
      </c>
      <c r="I13" s="11">
        <f>D13*F13*H13</f>
        <v>4500</v>
      </c>
      <c r="J13" s="11">
        <v>30</v>
      </c>
      <c r="K13" s="11" t="s">
        <v>29</v>
      </c>
      <c r="L13" s="11">
        <v>1</v>
      </c>
      <c r="M13" s="11" t="s">
        <v>30</v>
      </c>
      <c r="N13" s="11">
        <v>128</v>
      </c>
      <c r="O13" s="11">
        <f>J13*L13*N13</f>
        <v>3840</v>
      </c>
      <c r="P13" s="18" t="s">
        <v>27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14.25" spans="1:16379">
      <c r="A14" s="17"/>
      <c r="B14" s="18" t="s">
        <v>31</v>
      </c>
      <c r="C14" s="9" t="s">
        <v>32</v>
      </c>
      <c r="D14" s="11">
        <v>30</v>
      </c>
      <c r="E14" s="11" t="s">
        <v>29</v>
      </c>
      <c r="F14" s="11">
        <v>1</v>
      </c>
      <c r="G14" s="11" t="s">
        <v>30</v>
      </c>
      <c r="H14" s="11">
        <v>350</v>
      </c>
      <c r="I14" s="11">
        <f>D14*F14*H14</f>
        <v>10500</v>
      </c>
      <c r="J14" s="11">
        <v>2</v>
      </c>
      <c r="K14" s="11" t="s">
        <v>33</v>
      </c>
      <c r="L14" s="11">
        <v>1</v>
      </c>
      <c r="M14" s="11" t="s">
        <v>30</v>
      </c>
      <c r="N14" s="11">
        <v>2500</v>
      </c>
      <c r="O14" s="11">
        <f>J14*L14*N14</f>
        <v>5000</v>
      </c>
      <c r="P14" s="18" t="s">
        <v>31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ht="14.25" spans="1:16379">
      <c r="A15" s="17"/>
      <c r="B15" s="18"/>
      <c r="C15" s="9"/>
      <c r="D15" s="11"/>
      <c r="E15" s="11"/>
      <c r="F15" s="11"/>
      <c r="G15" s="11"/>
      <c r="H15" s="11"/>
      <c r="I15" s="11"/>
      <c r="J15" s="11">
        <v>1</v>
      </c>
      <c r="K15" s="11" t="s">
        <v>34</v>
      </c>
      <c r="L15" s="11">
        <v>1</v>
      </c>
      <c r="M15" s="11" t="s">
        <v>30</v>
      </c>
      <c r="N15" s="11">
        <v>626</v>
      </c>
      <c r="O15" s="11">
        <f>J15*L15*N15</f>
        <v>626</v>
      </c>
      <c r="P15" s="18" t="s">
        <v>35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ht="14.25" spans="1:16379">
      <c r="A16" s="17"/>
      <c r="B16" s="18" t="s">
        <v>36</v>
      </c>
      <c r="C16" s="9" t="s">
        <v>28</v>
      </c>
      <c r="D16" s="11">
        <v>30</v>
      </c>
      <c r="E16" s="11" t="s">
        <v>29</v>
      </c>
      <c r="F16" s="11">
        <v>1</v>
      </c>
      <c r="G16" s="11" t="s">
        <v>30</v>
      </c>
      <c r="H16" s="11">
        <v>150</v>
      </c>
      <c r="I16" s="11">
        <f>D16*F16*H16</f>
        <v>4500</v>
      </c>
      <c r="J16" s="11">
        <v>2</v>
      </c>
      <c r="K16" s="11" t="s">
        <v>33</v>
      </c>
      <c r="L16" s="11">
        <v>1</v>
      </c>
      <c r="M16" s="11" t="s">
        <v>30</v>
      </c>
      <c r="N16" s="11">
        <v>1000</v>
      </c>
      <c r="O16" s="11">
        <f>J16*L16*N16</f>
        <v>2000</v>
      </c>
      <c r="P16" s="18" t="s">
        <v>36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ht="14.25" spans="1:16379">
      <c r="A17" s="19"/>
      <c r="B17" s="18"/>
      <c r="C17" s="9"/>
      <c r="D17" s="11"/>
      <c r="E17" s="11"/>
      <c r="F17" s="11"/>
      <c r="G17" s="11"/>
      <c r="H17" s="11"/>
      <c r="I17" s="11"/>
      <c r="J17" s="11">
        <v>1</v>
      </c>
      <c r="K17" s="11" t="s">
        <v>34</v>
      </c>
      <c r="L17" s="11">
        <v>1</v>
      </c>
      <c r="M17" s="11" t="s">
        <v>30</v>
      </c>
      <c r="N17" s="11">
        <v>146</v>
      </c>
      <c r="O17" s="11">
        <f>J17*L17*N17</f>
        <v>146</v>
      </c>
      <c r="P17" s="39" t="s">
        <v>37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ht="14.25" spans="1:16379">
      <c r="A18" s="5" t="s">
        <v>38</v>
      </c>
      <c r="B18" s="5"/>
      <c r="C18" s="5"/>
      <c r="D18" s="5"/>
      <c r="E18" s="5"/>
      <c r="F18" s="5"/>
      <c r="G18" s="5"/>
      <c r="H18" s="5"/>
      <c r="I18" s="35">
        <f>SUM(I13:I17)</f>
        <v>19500</v>
      </c>
      <c r="J18" s="36"/>
      <c r="K18" s="36"/>
      <c r="L18" s="36"/>
      <c r="M18" s="36"/>
      <c r="N18" s="36"/>
      <c r="O18" s="40">
        <f>SUM(O13:O17)</f>
        <v>11612</v>
      </c>
      <c r="P18" s="41">
        <f>I18-O18</f>
        <v>7888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ht="14.25" spans="1:16379">
      <c r="A19" s="20"/>
      <c r="B19" s="18"/>
      <c r="C19" s="21"/>
      <c r="D19" s="22"/>
      <c r="E19" s="22"/>
      <c r="F19" s="22"/>
      <c r="G19" s="22"/>
      <c r="H19" s="23"/>
      <c r="I19" s="11"/>
      <c r="J19" s="22">
        <v>1</v>
      </c>
      <c r="K19" s="22" t="s">
        <v>39</v>
      </c>
      <c r="L19" s="22">
        <v>1</v>
      </c>
      <c r="M19" s="22" t="s">
        <v>40</v>
      </c>
      <c r="N19" s="23">
        <v>500</v>
      </c>
      <c r="O19" s="11">
        <f t="shared" ref="O19:O22" si="1">J19*L19*N19</f>
        <v>500</v>
      </c>
      <c r="P19" s="18" t="s">
        <v>41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14.25" spans="1:16379">
      <c r="A20" s="20"/>
      <c r="B20" s="18"/>
      <c r="C20" s="21"/>
      <c r="D20" s="22"/>
      <c r="E20" s="22"/>
      <c r="F20" s="22"/>
      <c r="G20" s="22"/>
      <c r="H20" s="23"/>
      <c r="I20" s="11"/>
      <c r="J20" s="22">
        <v>1</v>
      </c>
      <c r="K20" s="22" t="s">
        <v>39</v>
      </c>
      <c r="L20" s="22">
        <v>1</v>
      </c>
      <c r="M20" s="22" t="s">
        <v>40</v>
      </c>
      <c r="N20" s="23">
        <v>400</v>
      </c>
      <c r="O20" s="11">
        <f t="shared" si="1"/>
        <v>400</v>
      </c>
      <c r="P20" s="18" t="s">
        <v>42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14.25" spans="1:16379">
      <c r="A21" s="20"/>
      <c r="B21" s="18"/>
      <c r="C21" s="21"/>
      <c r="D21" s="22"/>
      <c r="E21" s="22"/>
      <c r="F21" s="22"/>
      <c r="G21" s="22"/>
      <c r="H21" s="23"/>
      <c r="I21" s="11"/>
      <c r="J21" s="22">
        <v>1</v>
      </c>
      <c r="K21" s="22" t="s">
        <v>39</v>
      </c>
      <c r="L21" s="22">
        <v>1</v>
      </c>
      <c r="M21" s="22" t="s">
        <v>40</v>
      </c>
      <c r="N21" s="23">
        <v>900</v>
      </c>
      <c r="O21" s="11">
        <f t="shared" si="1"/>
        <v>900</v>
      </c>
      <c r="P21" s="18" t="s">
        <v>43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14.25" spans="1:16379">
      <c r="A22" s="20"/>
      <c r="B22" s="24">
        <v>43187</v>
      </c>
      <c r="C22" s="21" t="s">
        <v>44</v>
      </c>
      <c r="D22" s="22">
        <v>4</v>
      </c>
      <c r="E22" s="22" t="s">
        <v>39</v>
      </c>
      <c r="F22" s="22">
        <v>1</v>
      </c>
      <c r="G22" s="22" t="s">
        <v>40</v>
      </c>
      <c r="H22" s="23">
        <v>550</v>
      </c>
      <c r="I22" s="11">
        <f t="shared" ref="I22:I25" si="2">D22*F22*H22</f>
        <v>2200</v>
      </c>
      <c r="J22" s="22">
        <v>1</v>
      </c>
      <c r="K22" s="22" t="s">
        <v>39</v>
      </c>
      <c r="L22" s="22">
        <v>1</v>
      </c>
      <c r="M22" s="22" t="s">
        <v>40</v>
      </c>
      <c r="N22" s="23">
        <v>500</v>
      </c>
      <c r="O22" s="11">
        <f t="shared" si="1"/>
        <v>500</v>
      </c>
      <c r="P22" s="18" t="s">
        <v>45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14.25" spans="1:16379">
      <c r="A23" s="20"/>
      <c r="B23" s="24"/>
      <c r="C23" s="21"/>
      <c r="D23" s="22"/>
      <c r="E23" s="22"/>
      <c r="F23" s="22"/>
      <c r="G23" s="22"/>
      <c r="H23" s="23"/>
      <c r="I23" s="11"/>
      <c r="J23" s="22">
        <v>1</v>
      </c>
      <c r="K23" s="22" t="s">
        <v>39</v>
      </c>
      <c r="L23" s="22">
        <v>1</v>
      </c>
      <c r="M23" s="22" t="s">
        <v>40</v>
      </c>
      <c r="N23" s="23">
        <v>400</v>
      </c>
      <c r="O23" s="11">
        <v>400</v>
      </c>
      <c r="P23" s="18" t="s">
        <v>46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ht="13" customHeight="1" spans="1:16379">
      <c r="A24" s="20"/>
      <c r="B24" s="24">
        <v>43188</v>
      </c>
      <c r="C24" s="21" t="s">
        <v>47</v>
      </c>
      <c r="D24" s="22">
        <v>1</v>
      </c>
      <c r="E24" s="22" t="s">
        <v>39</v>
      </c>
      <c r="F24" s="22">
        <v>1</v>
      </c>
      <c r="G24" s="22" t="s">
        <v>40</v>
      </c>
      <c r="H24" s="23">
        <v>2500</v>
      </c>
      <c r="I24" s="11">
        <f t="shared" si="2"/>
        <v>2500</v>
      </c>
      <c r="J24" s="22">
        <v>1</v>
      </c>
      <c r="K24" s="22" t="s">
        <v>39</v>
      </c>
      <c r="L24" s="22">
        <v>1</v>
      </c>
      <c r="M24" s="22" t="s">
        <v>40</v>
      </c>
      <c r="N24" s="23">
        <v>1800</v>
      </c>
      <c r="O24" s="11">
        <f t="shared" ref="O24:O29" si="3">J24*L24*N24</f>
        <v>1800</v>
      </c>
      <c r="P24" s="18" t="s">
        <v>47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ht="14.25" spans="1:16379">
      <c r="A25" s="20"/>
      <c r="B25" s="24">
        <v>43188</v>
      </c>
      <c r="C25" s="21" t="s">
        <v>44</v>
      </c>
      <c r="D25" s="22">
        <v>4</v>
      </c>
      <c r="E25" s="22" t="s">
        <v>39</v>
      </c>
      <c r="F25" s="22">
        <v>1</v>
      </c>
      <c r="G25" s="22" t="s">
        <v>40</v>
      </c>
      <c r="H25" s="23">
        <v>550</v>
      </c>
      <c r="I25" s="11">
        <f t="shared" si="2"/>
        <v>2200</v>
      </c>
      <c r="J25" s="22">
        <v>1</v>
      </c>
      <c r="K25" s="22" t="s">
        <v>39</v>
      </c>
      <c r="L25" s="22">
        <v>1</v>
      </c>
      <c r="M25" s="22" t="s">
        <v>40</v>
      </c>
      <c r="N25" s="23">
        <v>400</v>
      </c>
      <c r="O25" s="11">
        <f t="shared" si="3"/>
        <v>400</v>
      </c>
      <c r="P25" s="18" t="s">
        <v>48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ht="14.25" spans="1:16379">
      <c r="A26" s="20"/>
      <c r="B26" s="18"/>
      <c r="C26" s="21"/>
      <c r="D26" s="22"/>
      <c r="E26" s="22"/>
      <c r="F26" s="22"/>
      <c r="G26" s="22"/>
      <c r="H26" s="23"/>
      <c r="I26" s="11"/>
      <c r="J26" s="22">
        <v>1</v>
      </c>
      <c r="K26" s="22" t="s">
        <v>39</v>
      </c>
      <c r="L26" s="22">
        <v>1</v>
      </c>
      <c r="M26" s="22" t="s">
        <v>40</v>
      </c>
      <c r="N26" s="23">
        <v>900</v>
      </c>
      <c r="O26" s="11">
        <f t="shared" si="3"/>
        <v>900</v>
      </c>
      <c r="P26" s="18" t="s">
        <v>49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ht="14.25" spans="1:16379">
      <c r="A27" s="20"/>
      <c r="B27" s="18"/>
      <c r="C27" s="21"/>
      <c r="D27" s="22"/>
      <c r="E27" s="22"/>
      <c r="F27" s="22"/>
      <c r="G27" s="22"/>
      <c r="H27" s="23"/>
      <c r="I27" s="11"/>
      <c r="J27" s="22">
        <v>1</v>
      </c>
      <c r="K27" s="22" t="s">
        <v>39</v>
      </c>
      <c r="L27" s="22">
        <v>1</v>
      </c>
      <c r="M27" s="22" t="s">
        <v>40</v>
      </c>
      <c r="N27" s="23">
        <v>500</v>
      </c>
      <c r="O27" s="11">
        <f t="shared" si="3"/>
        <v>500</v>
      </c>
      <c r="P27" s="18" t="s">
        <v>50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ht="14.25" spans="1:16379">
      <c r="A28" s="20"/>
      <c r="B28" s="18"/>
      <c r="C28" s="21"/>
      <c r="D28" s="22"/>
      <c r="E28" s="22"/>
      <c r="F28" s="22"/>
      <c r="G28" s="25"/>
      <c r="H28" s="23"/>
      <c r="I28" s="11"/>
      <c r="J28" s="11">
        <v>1</v>
      </c>
      <c r="K28" s="11" t="s">
        <v>39</v>
      </c>
      <c r="L28" s="11">
        <v>1</v>
      </c>
      <c r="M28" s="11" t="s">
        <v>40</v>
      </c>
      <c r="N28" s="23">
        <v>400</v>
      </c>
      <c r="O28" s="11">
        <f t="shared" si="3"/>
        <v>400</v>
      </c>
      <c r="P28" s="39" t="s">
        <v>51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ht="14.25" spans="1:16379">
      <c r="A29" s="20"/>
      <c r="B29" s="18"/>
      <c r="C29" s="21"/>
      <c r="D29" s="22"/>
      <c r="E29" s="22"/>
      <c r="F29" s="22"/>
      <c r="G29" s="25"/>
      <c r="H29" s="23"/>
      <c r="I29" s="11"/>
      <c r="J29" s="11">
        <v>1</v>
      </c>
      <c r="K29" s="11" t="s">
        <v>39</v>
      </c>
      <c r="L29" s="11">
        <v>2</v>
      </c>
      <c r="M29" s="11" t="s">
        <v>52</v>
      </c>
      <c r="N29" s="23">
        <v>2200</v>
      </c>
      <c r="O29" s="11">
        <f t="shared" si="3"/>
        <v>4400</v>
      </c>
      <c r="P29" s="39" t="s">
        <v>53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ht="14.25" spans="1:16379">
      <c r="A30" s="5" t="s">
        <v>54</v>
      </c>
      <c r="B30" s="5"/>
      <c r="C30" s="5"/>
      <c r="D30" s="5"/>
      <c r="E30" s="5"/>
      <c r="F30" s="5"/>
      <c r="G30" s="5"/>
      <c r="H30" s="5"/>
      <c r="I30" s="35">
        <f>SUM(I19:I28)</f>
        <v>6900</v>
      </c>
      <c r="J30" s="42"/>
      <c r="K30" s="42"/>
      <c r="L30" s="42"/>
      <c r="M30" s="42"/>
      <c r="N30" s="42"/>
      <c r="O30" s="40">
        <f>SUM(O19:O29)</f>
        <v>11100</v>
      </c>
      <c r="P30" s="41">
        <f>I30-O30</f>
        <v>-4200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ht="14.25" spans="1:16379">
      <c r="A31" s="26" t="s">
        <v>55</v>
      </c>
      <c r="B31" s="27" t="s">
        <v>56</v>
      </c>
      <c r="C31" s="28" t="s">
        <v>57</v>
      </c>
      <c r="D31" s="11">
        <v>1</v>
      </c>
      <c r="E31" s="11" t="s">
        <v>58</v>
      </c>
      <c r="F31" s="11">
        <v>1</v>
      </c>
      <c r="G31" s="11" t="s">
        <v>52</v>
      </c>
      <c r="H31" s="11">
        <v>24000</v>
      </c>
      <c r="I31" s="11">
        <f>D31*F31*H31</f>
        <v>24000</v>
      </c>
      <c r="J31" s="11">
        <v>1</v>
      </c>
      <c r="K31" s="11" t="s">
        <v>58</v>
      </c>
      <c r="L31" s="11">
        <v>1</v>
      </c>
      <c r="M31" s="11" t="s">
        <v>52</v>
      </c>
      <c r="N31" s="11">
        <v>20000</v>
      </c>
      <c r="O31" s="11">
        <f t="shared" ref="O31:O43" si="4">J31*L31*N31</f>
        <v>20000</v>
      </c>
      <c r="P31" s="18" t="s">
        <v>59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ht="14.25" spans="1:16379">
      <c r="A32" s="26"/>
      <c r="B32" s="27"/>
      <c r="C32" s="28"/>
      <c r="D32" s="11"/>
      <c r="E32" s="11"/>
      <c r="F32" s="11"/>
      <c r="G32" s="11"/>
      <c r="H32" s="11"/>
      <c r="I32" s="11"/>
      <c r="J32" s="11">
        <v>1</v>
      </c>
      <c r="K32" s="11" t="s">
        <v>58</v>
      </c>
      <c r="L32" s="11">
        <v>1</v>
      </c>
      <c r="M32" s="11" t="s">
        <v>52</v>
      </c>
      <c r="N32" s="11">
        <v>5000</v>
      </c>
      <c r="O32" s="11">
        <v>0</v>
      </c>
      <c r="P32" s="18" t="s">
        <v>60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1" customFormat="1" ht="14.25" spans="1:16379">
      <c r="A33" s="5" t="s">
        <v>61</v>
      </c>
      <c r="B33" s="5"/>
      <c r="C33" s="5"/>
      <c r="D33" s="5"/>
      <c r="E33" s="5"/>
      <c r="F33" s="5"/>
      <c r="G33" s="5"/>
      <c r="H33" s="5"/>
      <c r="I33" s="35">
        <f>SUM(I31:I31)</f>
        <v>24000</v>
      </c>
      <c r="J33" s="36"/>
      <c r="K33" s="36"/>
      <c r="L33" s="36"/>
      <c r="M33" s="36"/>
      <c r="N33" s="36"/>
      <c r="O33" s="40">
        <f>SUM(O31:O32)</f>
        <v>20000</v>
      </c>
      <c r="P33" s="41">
        <f>I33-O33</f>
        <v>4000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ht="20" customHeight="1" spans="1:16379">
      <c r="A34" s="29" t="s">
        <v>62</v>
      </c>
      <c r="B34" s="30" t="s">
        <v>63</v>
      </c>
      <c r="C34" s="30"/>
      <c r="D34" s="22">
        <v>2</v>
      </c>
      <c r="E34" s="22" t="s">
        <v>29</v>
      </c>
      <c r="F34" s="22">
        <v>2</v>
      </c>
      <c r="G34" s="22" t="s">
        <v>52</v>
      </c>
      <c r="H34" s="23">
        <v>800</v>
      </c>
      <c r="I34" s="11">
        <f>D34*F34*H34</f>
        <v>3200</v>
      </c>
      <c r="J34" s="22">
        <v>1</v>
      </c>
      <c r="K34" s="22" t="s">
        <v>29</v>
      </c>
      <c r="L34" s="22">
        <v>3</v>
      </c>
      <c r="M34" s="22" t="s">
        <v>52</v>
      </c>
      <c r="N34" s="23">
        <v>800</v>
      </c>
      <c r="O34" s="11">
        <f t="shared" si="4"/>
        <v>2400</v>
      </c>
      <c r="P34" s="18" t="s">
        <v>64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0" customHeight="1" spans="1:16379">
      <c r="A35" s="31"/>
      <c r="B35" s="30"/>
      <c r="C35" s="30"/>
      <c r="D35" s="22"/>
      <c r="E35" s="22"/>
      <c r="F35" s="22"/>
      <c r="G35" s="22"/>
      <c r="H35" s="23"/>
      <c r="I35" s="11"/>
      <c r="J35" s="22">
        <v>2</v>
      </c>
      <c r="K35" s="22" t="s">
        <v>29</v>
      </c>
      <c r="L35" s="22">
        <v>2</v>
      </c>
      <c r="M35" s="22" t="s">
        <v>52</v>
      </c>
      <c r="N35" s="23">
        <v>800</v>
      </c>
      <c r="O35" s="11">
        <f t="shared" si="4"/>
        <v>3200</v>
      </c>
      <c r="P35" s="18" t="s">
        <v>65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1" customHeight="1" spans="1:16379">
      <c r="A36" s="31"/>
      <c r="B36" s="30" t="s">
        <v>66</v>
      </c>
      <c r="C36" s="30"/>
      <c r="D36" s="22">
        <v>1</v>
      </c>
      <c r="E36" s="22" t="s">
        <v>29</v>
      </c>
      <c r="F36" s="22">
        <v>1</v>
      </c>
      <c r="G36" s="22" t="s">
        <v>52</v>
      </c>
      <c r="H36" s="23">
        <v>550</v>
      </c>
      <c r="I36" s="11">
        <f>D36*F36*H36</f>
        <v>550</v>
      </c>
      <c r="J36" s="22">
        <v>15</v>
      </c>
      <c r="K36" s="22" t="s">
        <v>29</v>
      </c>
      <c r="L36" s="22">
        <v>1</v>
      </c>
      <c r="M36" s="22" t="s">
        <v>24</v>
      </c>
      <c r="N36" s="23">
        <v>32</v>
      </c>
      <c r="O36" s="11">
        <f t="shared" si="4"/>
        <v>480</v>
      </c>
      <c r="P36" s="39" t="s">
        <v>67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1" customHeight="1" spans="1:16379">
      <c r="A37" s="31"/>
      <c r="B37" s="30" t="s">
        <v>68</v>
      </c>
      <c r="C37" s="30"/>
      <c r="D37" s="22">
        <v>1</v>
      </c>
      <c r="E37" s="22" t="s">
        <v>29</v>
      </c>
      <c r="F37" s="22">
        <v>1</v>
      </c>
      <c r="G37" s="22" t="s">
        <v>34</v>
      </c>
      <c r="H37" s="23">
        <v>2000</v>
      </c>
      <c r="I37" s="11">
        <f>D37*F37*H37</f>
        <v>2000</v>
      </c>
      <c r="J37" s="22">
        <v>3</v>
      </c>
      <c r="K37" s="22" t="s">
        <v>29</v>
      </c>
      <c r="L37" s="22">
        <v>1</v>
      </c>
      <c r="M37" s="22" t="s">
        <v>24</v>
      </c>
      <c r="N37" s="23">
        <v>145</v>
      </c>
      <c r="O37" s="11">
        <f t="shared" si="4"/>
        <v>435</v>
      </c>
      <c r="P37" s="18" t="s">
        <v>69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1" customHeight="1" spans="1:16379">
      <c r="A38" s="31"/>
      <c r="B38" s="30"/>
      <c r="C38" s="30"/>
      <c r="D38" s="22"/>
      <c r="E38" s="22"/>
      <c r="F38" s="22"/>
      <c r="G38" s="22"/>
      <c r="H38" s="23"/>
      <c r="I38" s="11"/>
      <c r="J38" s="22">
        <v>3</v>
      </c>
      <c r="K38" s="22" t="s">
        <v>29</v>
      </c>
      <c r="L38" s="22">
        <v>1</v>
      </c>
      <c r="M38" s="22" t="s">
        <v>24</v>
      </c>
      <c r="N38" s="23">
        <v>55</v>
      </c>
      <c r="O38" s="11">
        <f t="shared" si="4"/>
        <v>165</v>
      </c>
      <c r="P38" s="18" t="s">
        <v>70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1" customHeight="1" spans="1:16379">
      <c r="A39" s="31"/>
      <c r="B39" s="30"/>
      <c r="C39" s="30"/>
      <c r="D39" s="22"/>
      <c r="E39" s="22"/>
      <c r="F39" s="22"/>
      <c r="G39" s="22"/>
      <c r="H39" s="23"/>
      <c r="I39" s="11"/>
      <c r="J39" s="22">
        <v>3</v>
      </c>
      <c r="K39" s="22" t="s">
        <v>29</v>
      </c>
      <c r="L39" s="22">
        <v>1</v>
      </c>
      <c r="M39" s="22" t="s">
        <v>24</v>
      </c>
      <c r="N39" s="23">
        <v>40</v>
      </c>
      <c r="O39" s="11">
        <f t="shared" si="4"/>
        <v>120</v>
      </c>
      <c r="P39" s="18" t="s">
        <v>71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  <row r="40" s="1" customFormat="1" ht="21" customHeight="1" spans="1:16379">
      <c r="A40" s="31"/>
      <c r="B40" s="30"/>
      <c r="C40" s="30"/>
      <c r="D40" s="22"/>
      <c r="E40" s="22"/>
      <c r="F40" s="22"/>
      <c r="G40" s="22"/>
      <c r="H40" s="23"/>
      <c r="I40" s="11"/>
      <c r="J40" s="22">
        <v>3</v>
      </c>
      <c r="K40" s="22" t="s">
        <v>29</v>
      </c>
      <c r="L40" s="22">
        <v>1</v>
      </c>
      <c r="M40" s="22" t="s">
        <v>24</v>
      </c>
      <c r="N40" s="23">
        <v>45</v>
      </c>
      <c r="O40" s="11">
        <f t="shared" si="4"/>
        <v>135</v>
      </c>
      <c r="P40" s="18" t="s">
        <v>72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</row>
    <row r="41" s="1" customFormat="1" ht="21" customHeight="1" spans="1:16379">
      <c r="A41" s="31"/>
      <c r="B41" s="30"/>
      <c r="C41" s="30"/>
      <c r="D41" s="22"/>
      <c r="E41" s="22"/>
      <c r="F41" s="22"/>
      <c r="G41" s="22"/>
      <c r="H41" s="23"/>
      <c r="I41" s="11"/>
      <c r="J41" s="22">
        <v>1</v>
      </c>
      <c r="K41" s="22" t="s">
        <v>34</v>
      </c>
      <c r="L41" s="22">
        <v>1</v>
      </c>
      <c r="M41" s="22" t="s">
        <v>24</v>
      </c>
      <c r="N41" s="23">
        <v>113</v>
      </c>
      <c r="O41" s="11">
        <f t="shared" si="4"/>
        <v>113</v>
      </c>
      <c r="P41" s="18" t="s">
        <v>73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</row>
    <row r="42" s="1" customFormat="1" ht="21" customHeight="1" spans="1:16379">
      <c r="A42" s="31"/>
      <c r="B42" s="30"/>
      <c r="C42" s="30"/>
      <c r="D42" s="22"/>
      <c r="E42" s="22"/>
      <c r="F42" s="22"/>
      <c r="G42" s="22"/>
      <c r="H42" s="23"/>
      <c r="I42" s="11"/>
      <c r="J42" s="22">
        <v>5</v>
      </c>
      <c r="K42" s="22" t="s">
        <v>74</v>
      </c>
      <c r="L42" s="22">
        <v>1</v>
      </c>
      <c r="M42" s="22" t="s">
        <v>24</v>
      </c>
      <c r="N42" s="23">
        <v>268</v>
      </c>
      <c r="O42" s="11">
        <f t="shared" si="4"/>
        <v>1340</v>
      </c>
      <c r="P42" s="18" t="s">
        <v>75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</row>
    <row r="43" s="1" customFormat="1" ht="21" customHeight="1" spans="1:16379">
      <c r="A43" s="31"/>
      <c r="B43" s="30"/>
      <c r="C43" s="30"/>
      <c r="D43" s="22"/>
      <c r="E43" s="22"/>
      <c r="F43" s="22"/>
      <c r="G43" s="22"/>
      <c r="H43" s="23"/>
      <c r="I43" s="11"/>
      <c r="J43" s="22">
        <v>1</v>
      </c>
      <c r="K43" s="22" t="s">
        <v>34</v>
      </c>
      <c r="L43" s="22">
        <v>1</v>
      </c>
      <c r="M43" s="22" t="s">
        <v>24</v>
      </c>
      <c r="N43" s="23">
        <v>50</v>
      </c>
      <c r="O43" s="11">
        <f t="shared" si="4"/>
        <v>50</v>
      </c>
      <c r="P43" s="18" t="s">
        <v>76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</row>
    <row r="44" s="1" customFormat="1" ht="14.25" spans="1:16379">
      <c r="A44" s="5" t="s">
        <v>77</v>
      </c>
      <c r="B44" s="5"/>
      <c r="C44" s="5"/>
      <c r="D44" s="5"/>
      <c r="E44" s="5"/>
      <c r="F44" s="5"/>
      <c r="G44" s="5"/>
      <c r="H44" s="5"/>
      <c r="I44" s="35">
        <f>SUM(I34:I37)</f>
        <v>5750</v>
      </c>
      <c r="J44" s="36"/>
      <c r="K44" s="36"/>
      <c r="L44" s="36"/>
      <c r="M44" s="36"/>
      <c r="N44" s="36"/>
      <c r="O44" s="40">
        <f>SUM(O34:O43)</f>
        <v>8438</v>
      </c>
      <c r="P44" s="41">
        <f>I44-O44</f>
        <v>-2688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</row>
    <row r="45" s="1" customFormat="1" ht="14.25" spans="1:16379">
      <c r="A45" s="32" t="s">
        <v>78</v>
      </c>
      <c r="B45" s="32"/>
      <c r="C45" s="32"/>
      <c r="D45" s="32"/>
      <c r="E45" s="32"/>
      <c r="F45" s="32"/>
      <c r="G45" s="32"/>
      <c r="H45" s="32"/>
      <c r="I45" s="43">
        <f>I12+I18+I30+I33+I44</f>
        <v>68800</v>
      </c>
      <c r="J45" s="44" t="s">
        <v>78</v>
      </c>
      <c r="K45" s="45"/>
      <c r="L45" s="45"/>
      <c r="M45" s="45"/>
      <c r="N45" s="46"/>
      <c r="O45" s="43">
        <f>O12+O18+O30+O33+O44</f>
        <v>68700</v>
      </c>
      <c r="P45" s="4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</row>
    <row r="46" s="1" customFormat="1" ht="14.25" spans="1:16379">
      <c r="A46" s="32" t="s">
        <v>79</v>
      </c>
      <c r="B46" s="32"/>
      <c r="C46" s="32"/>
      <c r="D46" s="32"/>
      <c r="E46" s="32"/>
      <c r="F46" s="32"/>
      <c r="G46" s="32"/>
      <c r="H46" s="32"/>
      <c r="I46" s="43">
        <f>I45*16%</f>
        <v>11008</v>
      </c>
      <c r="J46" s="44" t="s">
        <v>80</v>
      </c>
      <c r="K46" s="45"/>
      <c r="L46" s="45"/>
      <c r="M46" s="45"/>
      <c r="N46" s="46"/>
      <c r="O46" s="43">
        <f>O45*16%</f>
        <v>10992</v>
      </c>
      <c r="P46" s="4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</row>
    <row r="47" s="1" customFormat="1" ht="14.25" spans="1:16379">
      <c r="A47" s="32" t="s">
        <v>81</v>
      </c>
      <c r="B47" s="32"/>
      <c r="C47" s="32"/>
      <c r="D47" s="32"/>
      <c r="E47" s="32"/>
      <c r="F47" s="32"/>
      <c r="G47" s="32"/>
      <c r="H47" s="32"/>
      <c r="I47" s="43">
        <f>I45+I46</f>
        <v>79808</v>
      </c>
      <c r="J47" s="44" t="s">
        <v>81</v>
      </c>
      <c r="K47" s="45"/>
      <c r="L47" s="45"/>
      <c r="M47" s="45"/>
      <c r="N47" s="46"/>
      <c r="O47" s="43">
        <f>O45+O46</f>
        <v>79692</v>
      </c>
      <c r="P47" s="47">
        <f>I47-O47</f>
        <v>116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</row>
    <row r="48" s="1" customFormat="1" spans="1:16379">
      <c r="A48" s="2"/>
      <c r="B48" s="2"/>
      <c r="C48" s="2"/>
      <c r="D48" s="2"/>
      <c r="E48" s="2"/>
      <c r="F48" s="2"/>
      <c r="G48" s="2"/>
      <c r="H48" s="3"/>
      <c r="I48" s="3"/>
      <c r="J48" s="2"/>
      <c r="K48" s="2"/>
      <c r="L48" s="2"/>
      <c r="M48" s="2"/>
      <c r="N48" s="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</row>
  </sheetData>
  <mergeCells count="26">
    <mergeCell ref="A1:I1"/>
    <mergeCell ref="J1:P1"/>
    <mergeCell ref="D2:G2"/>
    <mergeCell ref="H2:I2"/>
    <mergeCell ref="J2:M2"/>
    <mergeCell ref="N2:O2"/>
    <mergeCell ref="A12:H12"/>
    <mergeCell ref="A18:H18"/>
    <mergeCell ref="A30:H30"/>
    <mergeCell ref="J30:N30"/>
    <mergeCell ref="A33:H33"/>
    <mergeCell ref="A44:H44"/>
    <mergeCell ref="A45:H45"/>
    <mergeCell ref="J45:N45"/>
    <mergeCell ref="A46:H46"/>
    <mergeCell ref="J46:N46"/>
    <mergeCell ref="A47:H47"/>
    <mergeCell ref="J47:N47"/>
    <mergeCell ref="A4:A7"/>
    <mergeCell ref="A13:A17"/>
    <mergeCell ref="A19:A27"/>
    <mergeCell ref="A34:A37"/>
    <mergeCell ref="B4:B10"/>
    <mergeCell ref="C2:C3"/>
    <mergeCell ref="P2:P3"/>
    <mergeCell ref="A2:B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2018-04-02T07:38:00Z</dcterms:created>
  <dcterms:modified xsi:type="dcterms:W3CDTF">2018-04-10T06:06:46Z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