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1"/>
  <workbookPr/>
  <mc:AlternateContent xmlns:mc="http://schemas.openxmlformats.org/markup-compatibility/2006">
    <mc:Choice Requires="x15">
      <x15ac:absPath xmlns:x15ac="http://schemas.microsoft.com/office/spreadsheetml/2010/11/ac" url="/Users/xujinqiao/Desktop/"/>
    </mc:Choice>
  </mc:AlternateContent>
  <xr:revisionPtr revIDLastSave="0" documentId="13_ncr:1_{908B70DD-241D-294D-8C34-ABC0230B6633}" xr6:coauthVersionLast="47" xr6:coauthVersionMax="47" xr10:uidLastSave="{00000000-0000-0000-0000-000000000000}"/>
  <bookViews>
    <workbookView xWindow="700" yWindow="820" windowWidth="25720" windowHeight="15960" xr2:uid="{00000000-000D-0000-FFFF-FFFF00000000}"/>
  </bookViews>
  <sheets>
    <sheet name="长城10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" i="1" l="1"/>
  <c r="I28" i="1" s="1"/>
  <c r="I12" i="1"/>
  <c r="I9" i="1"/>
  <c r="I6" i="1" l="1"/>
  <c r="I7" i="1" s="1"/>
  <c r="I14" i="1"/>
  <c r="I15" i="1" s="1"/>
  <c r="I8" i="1"/>
  <c r="I11" i="1"/>
  <c r="I13" i="1" l="1"/>
  <c r="I10" i="1"/>
  <c r="I16" i="1" s="1"/>
  <c r="I17" i="1" l="1"/>
  <c r="I18" i="1" s="1"/>
  <c r="I19" i="1" s="1"/>
  <c r="I27" i="1" l="1"/>
  <c r="I29" i="1" s="1"/>
</calcChain>
</file>

<file path=xl/sharedStrings.xml><?xml version="1.0" encoding="utf-8"?>
<sst xmlns="http://schemas.openxmlformats.org/spreadsheetml/2006/main" count="97" uniqueCount="65">
  <si>
    <t>供应商名称</t>
  </si>
  <si>
    <t>康辉集团北京国际会议展览有限公司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</si>
  <si>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</si>
  <si>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</si>
  <si>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</si>
  <si>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</si>
  <si>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</si>
  <si>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</si>
  <si>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</si>
  <si>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</si>
  <si>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</si>
  <si>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人</t>
    <phoneticPr fontId="2" type="noConversion"/>
  </si>
  <si>
    <t>餐饮</t>
  </si>
  <si>
    <t>餐</t>
  </si>
  <si>
    <t xml:space="preserve">次 </t>
  </si>
  <si>
    <t>费用合计</t>
    <phoneticPr fontId="2" type="noConversion"/>
  </si>
  <si>
    <t>用车</t>
    <phoneticPr fontId="2" type="noConversion"/>
  </si>
  <si>
    <t>辆</t>
    <phoneticPr fontId="2" type="noConversion"/>
  </si>
  <si>
    <t>天</t>
    <phoneticPr fontId="2" type="noConversion"/>
  </si>
  <si>
    <t>人</t>
  </si>
  <si>
    <t>天</t>
  </si>
  <si>
    <t>门票</t>
    <rPh sb="0" eb="2">
      <t>tuan jia</t>
    </rPh>
    <phoneticPr fontId="2" type="noConversion"/>
  </si>
  <si>
    <t>最终报价（RMB）:</t>
    <phoneticPr fontId="2" type="noConversion"/>
  </si>
  <si>
    <t>午餐</t>
    <phoneticPr fontId="2" type="noConversion"/>
  </si>
  <si>
    <t>服务费</t>
    <phoneticPr fontId="2" type="noConversion"/>
  </si>
  <si>
    <t>其他</t>
    <phoneticPr fontId="2" type="noConversion"/>
  </si>
  <si>
    <t>其他费用合计</t>
    <phoneticPr fontId="2" type="noConversion"/>
  </si>
  <si>
    <t>线路门票报价</t>
    <rPh sb="0" eb="2">
      <t>jing q</t>
    </rPh>
    <phoneticPr fontId="2" type="noConversion"/>
  </si>
  <si>
    <t>社会餐厅</t>
    <phoneticPr fontId="2" type="noConversion"/>
  </si>
  <si>
    <t>餐饮费用合计</t>
    <phoneticPr fontId="2" type="noConversion"/>
  </si>
  <si>
    <t>慕田峪长城（门票+电瓶车+双程缆车）</t>
    <phoneticPr fontId="2" type="noConversion"/>
  </si>
  <si>
    <t>雁栖湖</t>
    <phoneticPr fontId="2" type="noConversion"/>
  </si>
  <si>
    <t>考斯特</t>
    <phoneticPr fontId="2" type="noConversion"/>
  </si>
  <si>
    <t>33座</t>
    <phoneticPr fontId="2" type="noConversion"/>
  </si>
  <si>
    <t>19座</t>
    <phoneticPr fontId="2" type="noConversion"/>
  </si>
  <si>
    <t>33座大巴</t>
    <phoneticPr fontId="2" type="noConversion"/>
  </si>
  <si>
    <t>保险</t>
    <phoneticPr fontId="2" type="noConversion"/>
  </si>
  <si>
    <t>税</t>
    <phoneticPr fontId="2" type="noConversion"/>
  </si>
  <si>
    <t>意外险</t>
    <phoneticPr fontId="2" type="noConversion"/>
  </si>
  <si>
    <t>个人支付</t>
    <phoneticPr fontId="2" type="noConversion"/>
  </si>
  <si>
    <t>其他渠道支付</t>
    <phoneticPr fontId="2" type="noConversion"/>
  </si>
  <si>
    <t>个</t>
    <phoneticPr fontId="2" type="noConversion"/>
  </si>
  <si>
    <t>按320每人收费</t>
    <phoneticPr fontId="2" type="noConversion"/>
  </si>
  <si>
    <t>开户行：</t>
    <phoneticPr fontId="2" type="noConversion"/>
  </si>
  <si>
    <t xml:space="preserve">交通银行股份有限公司北京团结湖支行          </t>
    <phoneticPr fontId="2" type="noConversion"/>
  </si>
  <si>
    <t>帐  号：</t>
    <phoneticPr fontId="2" type="noConversion"/>
  </si>
  <si>
    <t xml:space="preserve">1100 6074 4018 0100 4979 6 </t>
    <phoneticPr fontId="2" type="noConversion"/>
  </si>
  <si>
    <t>户  名：</t>
    <phoneticPr fontId="2" type="noConversion"/>
  </si>
  <si>
    <t>收款帐户：</t>
    <phoneticPr fontId="2" type="noConversion"/>
  </si>
  <si>
    <t>泰康自付</t>
    <phoneticPr fontId="2" type="noConversion"/>
  </si>
  <si>
    <t>余额公司支付</t>
    <phoneticPr fontId="2" type="noConversion"/>
  </si>
  <si>
    <t>应收款</t>
    <phoneticPr fontId="2" type="noConversion"/>
  </si>
  <si>
    <t>活动日期</t>
    <phoneticPr fontId="2" type="noConversion"/>
  </si>
  <si>
    <t>报价日期</t>
    <phoneticPr fontId="2" type="noConversion"/>
  </si>
  <si>
    <t>支付方式</t>
    <phoneticPr fontId="2" type="noConversion"/>
  </si>
  <si>
    <t>客户方联系人</t>
    <phoneticPr fontId="2" type="noConversion"/>
  </si>
  <si>
    <t>康辉联系人</t>
    <phoneticPr fontId="2" type="noConversion"/>
  </si>
  <si>
    <t>个人付款+公司付款</t>
    <phoneticPr fontId="2" type="noConversion"/>
  </si>
  <si>
    <t>订单确认盖章：</t>
    <phoneticPr fontId="2" type="noConversion"/>
  </si>
  <si>
    <t>(客户方)</t>
    <phoneticPr fontId="2" type="noConversion"/>
  </si>
  <si>
    <t>确认日期：</t>
    <phoneticPr fontId="2" type="noConversion"/>
  </si>
  <si>
    <t>（必填）</t>
    <phoneticPr fontId="2" type="noConversion"/>
  </si>
  <si>
    <t>人均价格（15人团）</t>
    <phoneticPr fontId="2" type="noConversion"/>
  </si>
  <si>
    <t xml:space="preserve">刘涛 ，13701553062；许jojo ,13910193781	</t>
    <phoneticPr fontId="2" type="noConversion"/>
  </si>
  <si>
    <t>马钢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</si>
</sst>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_);[Red]\(\¥#,##0\)"/>
    <numFmt numFmtId="177" formatCode="\¥#,##0.00_);[Red]\(\¥#,##0.00\)"/>
  </numFmts>
  <fonts count="11">
    <font>
      <sz val="11"/>
      <color theme="1"/>
      <name val="等线"/>
      <family val="2"/>
      <scheme val="minor"/>
    </font>
    <font>
      <b/>
      <sz val="14"/>
      <color indexed="8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b/>
      <sz val="12"/>
      <name val="微软雅黑"/>
      <family val="2"/>
      <charset val="134"/>
    </font>
    <font>
      <b/>
      <sz val="9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58" fontId="4" fillId="2" borderId="1" xfId="0" applyNumberFormat="1" applyFont="1" applyFill="1" applyBorder="1" applyAlignment="1">
      <alignment horizontal="center" vertical="center"/>
    </xf>
    <xf numFmtId="38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8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58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0" fontId="9" fillId="2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77" fontId="7" fillId="2" borderId="0" xfId="0" applyNumberFormat="1" applyFont="1" applyFill="1" applyAlignment="1">
      <alignment horizontal="center" vertical="center" wrapText="1"/>
    </xf>
    <xf numFmtId="177" fontId="6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horizontal="left"/>
    </xf>
    <xf numFmtId="58" fontId="7" fillId="0" borderId="2" xfId="0" applyNumberFormat="1" applyFont="1" applyBorder="1" applyAlignment="1">
      <alignment horizontal="center" vertical="center" wrapText="1"/>
    </xf>
    <xf numFmtId="58" fontId="7" fillId="0" borderId="3" xfId="0" applyNumberFormat="1" applyFont="1" applyBorder="1" applyAlignment="1">
      <alignment horizontal="center" vertical="center" wrapText="1"/>
    </xf>
    <xf numFmtId="58" fontId="7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58" fontId="8" fillId="0" borderId="5" xfId="0" applyNumberFormat="1" applyFont="1" applyBorder="1" applyAlignment="1">
      <alignment horizontal="center" vertical="center" wrapText="1"/>
    </xf>
    <xf numFmtId="58" fontId="8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2" borderId="2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25400</xdr:colOff>
      <xdr:row>0</xdr:row>
      <xdr:rowOff>1041400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82C95AF-2658-6099-CE19-E95F6907A3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8415" b="26776"/>
        <a:stretch/>
      </xdr:blipFill>
      <xdr:spPr>
        <a:xfrm>
          <a:off x="0" y="0"/>
          <a:ext cx="2209800" cy="104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topLeftCell="A4" zoomScaleNormal="100" workbookViewId="0">
      <selection activeCell="B10" sqref="B10:G10"/>
    </sheetView>
  </sheetViews>
  <sheetFormatPr baseColWidth="10" defaultColWidth="8.83203125" defaultRowHeight="15"/>
  <cols>
    <col min="1" max="1" width="12.1640625" customWidth="1"/>
    <col min="2" max="2" width="16.5" customWidth="1"/>
    <col min="3" max="3" width="29.33203125" customWidth="1"/>
    <col min="4" max="8" width="12.33203125" customWidth="1"/>
    <col min="9" max="9" width="19.1640625" customWidth="1"/>
    <col min="10" max="10" width="33.6640625" customWidth="1"/>
  </cols>
  <sheetData>
    <row r="1" spans="1:10" ht="86" customHeight="1">
      <c r="A1" s="40"/>
      <c r="B1" s="40"/>
      <c r="C1" s="40"/>
      <c r="D1" s="40"/>
      <c r="E1" s="40"/>
      <c r="F1" s="40"/>
      <c r="G1" s="40"/>
      <c r="H1" s="40"/>
      <c r="I1" s="40"/>
      <c r="J1" s="40"/>
    </row>
    <row r="2" spans="1:10" ht="20" customHeight="1">
      <c r="A2" s="1" t="s">
        <v>0</v>
      </c>
      <c r="B2" s="47" t="s">
        <v>1</v>
      </c>
      <c r="C2" s="54"/>
      <c r="D2" s="54"/>
      <c r="E2" s="54"/>
      <c r="F2" s="54"/>
      <c r="G2" s="48"/>
      <c r="H2" s="3" t="s">
        <v>56</v>
      </c>
      <c r="I2" s="47" t="s">
        <v>63</v>
      </c>
      <c r="J2" s="48"/>
    </row>
    <row r="3" spans="1:10" ht="20" customHeight="1">
      <c r="A3" s="1" t="s">
        <v>52</v>
      </c>
      <c r="B3" s="2">
        <v>10.3</v>
      </c>
      <c r="C3" s="3" t="s">
        <v>53</v>
      </c>
      <c r="D3" s="4">
        <v>44832</v>
      </c>
      <c r="E3" s="1" t="s">
        <v>54</v>
      </c>
      <c r="F3" s="47" t="s">
        <v>57</v>
      </c>
      <c r="G3" s="48"/>
      <c r="H3" s="3" t="s">
        <v>55</v>
      </c>
      <c r="I3" s="49" t="s">
        <v>64</v>
      </c>
      <c r="J3" s="50"/>
    </row>
    <row r="4" spans="1:10" ht="20" customHeight="1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ht="18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10" t="s">
        <v>7</v>
      </c>
      <c r="G5" s="11" t="s">
        <v>6</v>
      </c>
      <c r="H5" s="11" t="s">
        <v>8</v>
      </c>
      <c r="I5" s="11" t="s">
        <v>9</v>
      </c>
      <c r="J5" s="11" t="s">
        <v>10</v>
      </c>
    </row>
    <row r="6" spans="1:10" ht="20" customHeight="1">
      <c r="A6" s="44" t="s">
        <v>12</v>
      </c>
      <c r="B6" s="13" t="s">
        <v>23</v>
      </c>
      <c r="C6" s="7" t="s">
        <v>28</v>
      </c>
      <c r="D6" s="5">
        <v>13</v>
      </c>
      <c r="E6" s="6" t="s">
        <v>11</v>
      </c>
      <c r="F6" s="5">
        <v>1</v>
      </c>
      <c r="G6" s="6" t="s">
        <v>13</v>
      </c>
      <c r="H6" s="8">
        <v>0</v>
      </c>
      <c r="I6" s="8">
        <f>H6*F6*D6</f>
        <v>0</v>
      </c>
      <c r="J6" s="21" t="s">
        <v>49</v>
      </c>
    </row>
    <row r="7" spans="1:10" ht="20" customHeight="1">
      <c r="A7" s="44"/>
      <c r="B7" s="45" t="s">
        <v>29</v>
      </c>
      <c r="C7" s="45"/>
      <c r="D7" s="45"/>
      <c r="E7" s="45"/>
      <c r="F7" s="45"/>
      <c r="G7" s="45"/>
      <c r="H7" s="8"/>
      <c r="I7" s="12">
        <f>SUM(I6:I6)</f>
        <v>0</v>
      </c>
      <c r="J7" s="15"/>
    </row>
    <row r="8" spans="1:10" ht="30" customHeight="1">
      <c r="A8" s="44" t="s">
        <v>21</v>
      </c>
      <c r="B8" s="46" t="s">
        <v>27</v>
      </c>
      <c r="C8" s="7" t="s">
        <v>30</v>
      </c>
      <c r="D8" s="5">
        <v>14</v>
      </c>
      <c r="E8" s="6" t="s">
        <v>11</v>
      </c>
      <c r="F8" s="5">
        <v>1</v>
      </c>
      <c r="G8" s="6" t="s">
        <v>14</v>
      </c>
      <c r="H8" s="8">
        <v>225</v>
      </c>
      <c r="I8" s="8">
        <f>H8*F8*D8</f>
        <v>3150</v>
      </c>
      <c r="J8" s="15"/>
    </row>
    <row r="9" spans="1:10" ht="30" customHeight="1">
      <c r="A9" s="44"/>
      <c r="B9" s="46"/>
      <c r="C9" s="7" t="s">
        <v>31</v>
      </c>
      <c r="D9" s="5">
        <v>14</v>
      </c>
      <c r="E9" s="6" t="s">
        <v>11</v>
      </c>
      <c r="F9" s="5">
        <v>1</v>
      </c>
      <c r="G9" s="6" t="s">
        <v>14</v>
      </c>
      <c r="H9" s="8">
        <v>45</v>
      </c>
      <c r="I9" s="8">
        <f t="shared" ref="I9" si="0">H9*F9*D9</f>
        <v>630</v>
      </c>
      <c r="J9" s="21"/>
    </row>
    <row r="10" spans="1:10" ht="20" customHeight="1">
      <c r="A10" s="44"/>
      <c r="B10" s="45" t="s">
        <v>15</v>
      </c>
      <c r="C10" s="45"/>
      <c r="D10" s="45"/>
      <c r="E10" s="45"/>
      <c r="F10" s="45"/>
      <c r="G10" s="45"/>
      <c r="H10" s="8"/>
      <c r="I10" s="12">
        <f>SUM(I8:I9)</f>
        <v>3780</v>
      </c>
      <c r="J10" s="7"/>
    </row>
    <row r="11" spans="1:10" ht="20" customHeight="1">
      <c r="A11" s="44" t="s">
        <v>16</v>
      </c>
      <c r="B11" s="42"/>
      <c r="C11" s="7" t="s">
        <v>32</v>
      </c>
      <c r="D11" s="5">
        <v>1</v>
      </c>
      <c r="E11" s="6" t="s">
        <v>17</v>
      </c>
      <c r="F11" s="5">
        <v>1</v>
      </c>
      <c r="G11" s="6" t="s">
        <v>18</v>
      </c>
      <c r="H11" s="8">
        <v>2400</v>
      </c>
      <c r="I11" s="8">
        <f>H11*F11*D11</f>
        <v>2400</v>
      </c>
      <c r="J11" s="14" t="s">
        <v>34</v>
      </c>
    </row>
    <row r="12" spans="1:10" ht="20" customHeight="1">
      <c r="A12" s="44"/>
      <c r="B12" s="43"/>
      <c r="C12" s="7" t="s">
        <v>35</v>
      </c>
      <c r="D12" s="5">
        <v>0</v>
      </c>
      <c r="E12" s="6" t="s">
        <v>17</v>
      </c>
      <c r="F12" s="5">
        <v>1</v>
      </c>
      <c r="G12" s="6" t="s">
        <v>18</v>
      </c>
      <c r="H12" s="8">
        <v>2700</v>
      </c>
      <c r="I12" s="8">
        <f t="shared" ref="I12" si="1">H12*F12*D12</f>
        <v>0</v>
      </c>
      <c r="J12" s="14" t="s">
        <v>33</v>
      </c>
    </row>
    <row r="13" spans="1:10" ht="20" customHeight="1">
      <c r="A13" s="44"/>
      <c r="B13" s="45" t="s">
        <v>15</v>
      </c>
      <c r="C13" s="45"/>
      <c r="D13" s="45"/>
      <c r="E13" s="45"/>
      <c r="F13" s="45"/>
      <c r="G13" s="45"/>
      <c r="H13" s="8"/>
      <c r="I13" s="12">
        <f>SUM(I11:I12)</f>
        <v>2400</v>
      </c>
      <c r="J13" s="7"/>
    </row>
    <row r="14" spans="1:10" ht="20" customHeight="1">
      <c r="A14" s="17" t="s">
        <v>25</v>
      </c>
      <c r="B14" s="7"/>
      <c r="C14" s="7" t="s">
        <v>36</v>
      </c>
      <c r="D14" s="5">
        <v>13</v>
      </c>
      <c r="E14" s="6" t="s">
        <v>19</v>
      </c>
      <c r="F14" s="5">
        <v>1</v>
      </c>
      <c r="G14" s="6" t="s">
        <v>20</v>
      </c>
      <c r="H14" s="8">
        <v>10</v>
      </c>
      <c r="I14" s="8">
        <f>H14*F14*D14</f>
        <v>130</v>
      </c>
      <c r="J14" s="15" t="s">
        <v>38</v>
      </c>
    </row>
    <row r="15" spans="1:10" ht="20" customHeight="1">
      <c r="A15" s="17"/>
      <c r="B15" s="45" t="s">
        <v>26</v>
      </c>
      <c r="C15" s="45"/>
      <c r="D15" s="45"/>
      <c r="E15" s="45"/>
      <c r="F15" s="45"/>
      <c r="G15" s="45"/>
      <c r="H15" s="8"/>
      <c r="I15" s="12">
        <f>SUM(I14:I14)</f>
        <v>130</v>
      </c>
      <c r="J15" s="20"/>
    </row>
    <row r="16" spans="1:10" ht="20" customHeight="1">
      <c r="A16" s="17" t="s">
        <v>24</v>
      </c>
      <c r="B16" s="18">
        <v>0.1</v>
      </c>
      <c r="C16" s="19"/>
      <c r="D16" s="19"/>
      <c r="E16" s="19"/>
      <c r="F16" s="19"/>
      <c r="G16" s="19"/>
      <c r="H16" s="20"/>
      <c r="I16" s="20">
        <f>SUM(I7+I10+I13+I15)*B16</f>
        <v>631</v>
      </c>
    </row>
    <row r="17" spans="1:10" ht="20" customHeight="1">
      <c r="A17" s="17" t="s">
        <v>37</v>
      </c>
      <c r="B17" s="18">
        <v>0.06</v>
      </c>
      <c r="C17" s="19"/>
      <c r="D17" s="19"/>
      <c r="E17" s="19"/>
      <c r="F17" s="19"/>
      <c r="G17" s="19"/>
      <c r="H17" s="20"/>
      <c r="I17" s="20">
        <f>(I7+I10+I13+I15+I16)*B17</f>
        <v>416.46</v>
      </c>
      <c r="J17" s="16"/>
    </row>
    <row r="18" spans="1:10" ht="20" customHeight="1">
      <c r="A18" s="51" t="s">
        <v>22</v>
      </c>
      <c r="B18" s="52"/>
      <c r="C18" s="52"/>
      <c r="D18" s="52"/>
      <c r="E18" s="52"/>
      <c r="F18" s="52"/>
      <c r="G18" s="52"/>
      <c r="H18" s="53"/>
      <c r="I18" s="12">
        <f>I15+I13+I10+I7+I16+I17</f>
        <v>7357.46</v>
      </c>
      <c r="J18" s="29"/>
    </row>
    <row r="19" spans="1:10" ht="20" customHeight="1">
      <c r="A19" s="51" t="s">
        <v>62</v>
      </c>
      <c r="B19" s="52"/>
      <c r="C19" s="52"/>
      <c r="D19" s="52"/>
      <c r="E19" s="52"/>
      <c r="F19" s="52"/>
      <c r="G19" s="52"/>
      <c r="H19" s="53"/>
      <c r="I19" s="12">
        <f>I18/15</f>
        <v>490.49733333333336</v>
      </c>
      <c r="J19" s="16"/>
    </row>
    <row r="21" spans="1:10">
      <c r="A21" t="s">
        <v>40</v>
      </c>
    </row>
    <row r="22" spans="1:10" ht="18">
      <c r="A22" s="9" t="s">
        <v>2</v>
      </c>
      <c r="B22" s="9" t="s">
        <v>3</v>
      </c>
      <c r="C22" s="9" t="s">
        <v>4</v>
      </c>
      <c r="D22" s="9" t="s">
        <v>5</v>
      </c>
      <c r="E22" s="9" t="s">
        <v>6</v>
      </c>
      <c r="F22" s="10" t="s">
        <v>7</v>
      </c>
      <c r="G22" s="11" t="s">
        <v>6</v>
      </c>
      <c r="H22" s="11" t="s">
        <v>8</v>
      </c>
      <c r="I22" s="11" t="s">
        <v>9</v>
      </c>
      <c r="J22" s="11" t="s">
        <v>10</v>
      </c>
    </row>
    <row r="23" spans="1:10" ht="20" customHeight="1">
      <c r="A23" s="17" t="s">
        <v>39</v>
      </c>
      <c r="B23" s="13" t="s">
        <v>39</v>
      </c>
      <c r="C23" s="7"/>
      <c r="D23" s="5">
        <v>12</v>
      </c>
      <c r="E23" s="6" t="s">
        <v>11</v>
      </c>
      <c r="F23" s="5">
        <v>1</v>
      </c>
      <c r="G23" s="6" t="s">
        <v>41</v>
      </c>
      <c r="H23" s="8">
        <v>320</v>
      </c>
      <c r="I23" s="8">
        <f>H23*F23*D23</f>
        <v>3840</v>
      </c>
      <c r="J23" s="21" t="s">
        <v>42</v>
      </c>
    </row>
    <row r="24" spans="1:10" ht="20" customHeight="1">
      <c r="A24" s="23"/>
      <c r="B24" s="24"/>
      <c r="C24" s="24"/>
      <c r="D24" s="24"/>
      <c r="E24" s="24"/>
      <c r="F24" s="24"/>
      <c r="G24" s="24"/>
      <c r="H24" s="25"/>
      <c r="I24" s="26"/>
      <c r="J24" s="27"/>
    </row>
    <row r="25" spans="1:10">
      <c r="A25" t="s">
        <v>50</v>
      </c>
    </row>
    <row r="26" spans="1:10" ht="18">
      <c r="A26" s="9" t="s">
        <v>2</v>
      </c>
      <c r="B26" s="9" t="s">
        <v>3</v>
      </c>
      <c r="C26" s="9" t="s">
        <v>4</v>
      </c>
      <c r="D26" s="9" t="s">
        <v>5</v>
      </c>
      <c r="E26" s="9" t="s">
        <v>6</v>
      </c>
      <c r="F26" s="10" t="s">
        <v>7</v>
      </c>
      <c r="G26" s="11" t="s">
        <v>6</v>
      </c>
      <c r="H26" s="11" t="s">
        <v>8</v>
      </c>
      <c r="I26" s="11" t="s">
        <v>9</v>
      </c>
      <c r="J26" s="11" t="s">
        <v>10</v>
      </c>
    </row>
    <row r="27" spans="1:10" ht="20" customHeight="1">
      <c r="A27" s="34" t="s">
        <v>15</v>
      </c>
      <c r="B27" s="35"/>
      <c r="C27" s="35"/>
      <c r="D27" s="35"/>
      <c r="E27" s="35"/>
      <c r="F27" s="35"/>
      <c r="G27" s="35"/>
      <c r="H27" s="36"/>
      <c r="I27" s="8">
        <f>I18</f>
        <v>7357.46</v>
      </c>
      <c r="J27" s="21"/>
    </row>
    <row r="28" spans="1:10" ht="20" customHeight="1">
      <c r="A28" s="31" t="s">
        <v>39</v>
      </c>
      <c r="B28" s="32"/>
      <c r="C28" s="32"/>
      <c r="D28" s="32"/>
      <c r="E28" s="32"/>
      <c r="F28" s="32"/>
      <c r="G28" s="32"/>
      <c r="H28" s="33"/>
      <c r="I28" s="8">
        <f>I23</f>
        <v>3840</v>
      </c>
      <c r="J28" s="21"/>
    </row>
    <row r="29" spans="1:10" ht="20" customHeight="1">
      <c r="A29" s="37" t="s">
        <v>51</v>
      </c>
      <c r="B29" s="38"/>
      <c r="C29" s="38"/>
      <c r="D29" s="38"/>
      <c r="E29" s="38"/>
      <c r="F29" s="38"/>
      <c r="G29" s="38"/>
      <c r="H29" s="39"/>
      <c r="I29" s="12">
        <f>I27-I28</f>
        <v>3517.46</v>
      </c>
      <c r="J29" s="28"/>
    </row>
    <row r="31" spans="1:10">
      <c r="A31" s="22" t="s">
        <v>48</v>
      </c>
      <c r="E31" s="30" t="s">
        <v>58</v>
      </c>
    </row>
    <row r="32" spans="1:10">
      <c r="A32" s="22" t="s">
        <v>43</v>
      </c>
      <c r="B32" t="s">
        <v>44</v>
      </c>
      <c r="E32" t="s">
        <v>59</v>
      </c>
    </row>
    <row r="33" spans="1:5">
      <c r="A33" s="22" t="s">
        <v>45</v>
      </c>
      <c r="B33" t="s">
        <v>46</v>
      </c>
    </row>
    <row r="34" spans="1:5">
      <c r="A34" s="22" t="s">
        <v>47</v>
      </c>
      <c r="B34" t="s">
        <v>1</v>
      </c>
      <c r="E34" t="s">
        <v>60</v>
      </c>
    </row>
    <row r="35" spans="1:5">
      <c r="E35" t="s">
        <v>61</v>
      </c>
    </row>
  </sheetData>
  <mergeCells count="20">
    <mergeCell ref="B2:G2"/>
    <mergeCell ref="A11:A13"/>
    <mergeCell ref="B13:G13"/>
    <mergeCell ref="B15:G15"/>
    <mergeCell ref="A28:H28"/>
    <mergeCell ref="A27:H27"/>
    <mergeCell ref="A29:H29"/>
    <mergeCell ref="A1:J1"/>
    <mergeCell ref="A4:J4"/>
    <mergeCell ref="B11:B12"/>
    <mergeCell ref="A6:A7"/>
    <mergeCell ref="B7:G7"/>
    <mergeCell ref="A8:A10"/>
    <mergeCell ref="B10:G10"/>
    <mergeCell ref="B8:B9"/>
    <mergeCell ref="F3:G3"/>
    <mergeCell ref="I3:J3"/>
    <mergeCell ref="I2:J2"/>
    <mergeCell ref="A18:H18"/>
    <mergeCell ref="A19:H19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长城10.3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耿吴茜</dc:creator>
  <cp:lastModifiedBy>vip2003</cp:lastModifiedBy>
  <dcterms:created xsi:type="dcterms:W3CDTF">2015-06-05T18:19:34Z</dcterms:created>
  <dcterms:modified xsi:type="dcterms:W3CDTF">2022-09-30T08:20:46Z</dcterms:modified>
</cp:coreProperties>
</file>