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460" windowWidth="28800" windowHeight="165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员工差旅明细!$A$1:$L$49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2" l="1"/>
  <c r="H17" i="2"/>
  <c r="H18" i="2"/>
  <c r="H22" i="2"/>
  <c r="H24" i="2"/>
  <c r="H23" i="2"/>
  <c r="H19" i="2"/>
  <c r="I28" i="3"/>
  <c r="I27" i="3"/>
  <c r="I18" i="3"/>
  <c r="I19" i="3"/>
  <c r="I20" i="3"/>
  <c r="I21" i="3"/>
  <c r="I22" i="3"/>
  <c r="I17" i="3"/>
  <c r="G28" i="3"/>
  <c r="G27" i="3"/>
  <c r="G18" i="3"/>
  <c r="G19" i="3"/>
  <c r="G20" i="3"/>
  <c r="G21" i="3"/>
  <c r="G22" i="3"/>
  <c r="G17" i="3"/>
  <c r="G54" i="3"/>
  <c r="G46" i="3"/>
  <c r="G42" i="3"/>
  <c r="G39" i="3"/>
  <c r="G34" i="3"/>
  <c r="G29" i="3"/>
  <c r="G26" i="3"/>
  <c r="G23" i="3"/>
  <c r="G16" i="3"/>
  <c r="G13" i="3"/>
  <c r="G55" i="3"/>
  <c r="F23" i="3"/>
  <c r="E47" i="3"/>
  <c r="E54" i="3"/>
  <c r="E43" i="3"/>
  <c r="E46" i="3"/>
  <c r="E40" i="3"/>
  <c r="E42" i="3"/>
  <c r="E35" i="3"/>
  <c r="E39" i="3"/>
  <c r="E30" i="3"/>
  <c r="E34" i="3"/>
  <c r="E27" i="3"/>
  <c r="E29" i="3"/>
  <c r="E24" i="3"/>
  <c r="E26" i="3"/>
  <c r="E17" i="3"/>
  <c r="E23" i="3"/>
  <c r="E14" i="3"/>
  <c r="E16" i="3"/>
  <c r="E8" i="3"/>
  <c r="E13" i="3"/>
  <c r="E55" i="3"/>
  <c r="A60" i="3"/>
  <c r="I47" i="3"/>
  <c r="I48" i="3"/>
  <c r="I49" i="3"/>
  <c r="I50" i="3"/>
  <c r="I51" i="3"/>
  <c r="I52" i="3"/>
  <c r="I53" i="3"/>
  <c r="I54" i="3"/>
  <c r="I43" i="3"/>
  <c r="I44" i="3"/>
  <c r="I45" i="3"/>
  <c r="I46" i="3"/>
  <c r="I40" i="3"/>
  <c r="I41" i="3"/>
  <c r="I42" i="3"/>
  <c r="I35" i="3"/>
  <c r="I36" i="3"/>
  <c r="I37" i="3"/>
  <c r="I38" i="3"/>
  <c r="I39" i="3"/>
  <c r="I30" i="3"/>
  <c r="I31" i="3"/>
  <c r="I32" i="3"/>
  <c r="I33" i="3"/>
  <c r="I34" i="3"/>
  <c r="I29" i="3"/>
  <c r="I24" i="3"/>
  <c r="I25" i="3"/>
  <c r="I26" i="3"/>
  <c r="I23" i="3"/>
  <c r="I14" i="3"/>
  <c r="I15" i="3"/>
  <c r="I16" i="3"/>
  <c r="I8" i="3"/>
  <c r="I9" i="3"/>
  <c r="I10" i="3"/>
  <c r="I11" i="3"/>
  <c r="I12" i="3"/>
  <c r="I13" i="3"/>
  <c r="I55" i="3"/>
  <c r="C60" i="3"/>
  <c r="J60" i="3"/>
  <c r="H54" i="3"/>
  <c r="H46" i="3"/>
  <c r="H42" i="3"/>
  <c r="H39" i="3"/>
  <c r="H34" i="3"/>
  <c r="H29" i="3"/>
  <c r="H26" i="3"/>
  <c r="H23" i="3"/>
  <c r="H16" i="3"/>
  <c r="H13" i="3"/>
  <c r="H55" i="3"/>
  <c r="H60" i="3"/>
  <c r="F54" i="3"/>
  <c r="F46" i="3"/>
  <c r="F42" i="3"/>
  <c r="F39" i="3"/>
  <c r="F34" i="3"/>
  <c r="F29" i="3"/>
  <c r="F26" i="3"/>
  <c r="F16" i="3"/>
  <c r="F13" i="3"/>
  <c r="F55" i="3"/>
  <c r="E60" i="3"/>
  <c r="D54" i="3"/>
  <c r="D46" i="3"/>
  <c r="D42" i="3"/>
  <c r="D39" i="3"/>
  <c r="D34" i="3"/>
  <c r="D29" i="3"/>
  <c r="D26" i="3"/>
  <c r="D23" i="3"/>
  <c r="D16" i="3"/>
  <c r="D13" i="3"/>
  <c r="D55" i="3"/>
  <c r="C54" i="3"/>
  <c r="C46" i="3"/>
  <c r="C42" i="3"/>
  <c r="C39" i="3"/>
  <c r="C34" i="3"/>
  <c r="C29" i="3"/>
  <c r="C26" i="3"/>
  <c r="C23" i="3"/>
  <c r="C16" i="3"/>
  <c r="C13" i="3"/>
  <c r="C55" i="3"/>
  <c r="I30" i="2"/>
  <c r="I47" i="2"/>
  <c r="J47" i="2"/>
  <c r="J30" i="2"/>
  <c r="H33" i="2"/>
  <c r="B33" i="2"/>
  <c r="L33" i="2"/>
</calcChain>
</file>

<file path=xl/sharedStrings.xml><?xml version="1.0" encoding="utf-8"?>
<sst xmlns="http://schemas.openxmlformats.org/spreadsheetml/2006/main" count="120" uniqueCount="104">
  <si>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</si>
  <si>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</si>
  <si>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</si>
  <si>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</si>
  <si>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</si>
  <si>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</si>
  <si>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</si>
  <si>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借款金额合计</t>
    <phoneticPr fontId="5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</si>
  <si>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</si>
  <si>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</si>
  <si>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</si>
  <si>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</si>
  <si>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</si>
  <si>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</si>
  <si>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</si>
  <si>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</si>
  <si>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</si>
  <si>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</si>
  <si>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</si>
  <si>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</si>
  <si>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</si>
  <si>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</si>
  <si>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</si>
  <si>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</si>
  <si>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</si>
  <si>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</si>
  <si>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</si>
  <si>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</si>
  <si>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</si>
  <si>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</si>
  <si>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</si>
  <si>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</si>
  <si>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</si>
  <si>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</si>
  <si>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</si>
  <si>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</si>
  <si>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</si>
  <si>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</si>
  <si>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</si>
  <si>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</si>
  <si>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</si>
  <si>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媒体费用</t>
    <phoneticPr fontId="1" type="noConversion"/>
  </si>
  <si>
    <t>媒体费用合计</t>
    <phoneticPr fontId="1" type="noConversion"/>
  </si>
  <si>
    <t>客户使用费用合计</t>
    <phoneticPr fontId="1" type="noConversion"/>
  </si>
  <si>
    <t>活动餐费合计</t>
    <phoneticPr fontId="1" type="noConversion"/>
  </si>
  <si>
    <t>第三方人工工资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</si>
  <si>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</si>
  <si>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</si>
  <si>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</si>
  <si>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制作费合计</t>
    <phoneticPr fontId="1" type="noConversion"/>
  </si>
  <si>
    <t>其他费用合计</t>
    <phoneticPr fontId="1" type="noConversion"/>
  </si>
  <si>
    <t>需有客户邮件确认，并抄送合规部。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</si>
  <si>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</si>
  <si>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</si>
  <si>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</si>
  <si>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企划部</t>
    <phoneticPr fontId="1" type="noConversion"/>
  </si>
  <si>
    <t>【员工上会补助统计单】</t>
  </si>
  <si>
    <t>团号:</t>
  </si>
  <si>
    <t>出差城市</t>
  </si>
  <si>
    <t>出差起止日期</t>
  </si>
  <si>
    <t>每天金额</t>
  </si>
  <si>
    <t>天数</t>
  </si>
  <si>
    <t>郭燕雷</t>
    <rPh sb="0" eb="1">
      <t>guo yan lei</t>
    </rPh>
    <phoneticPr fontId="1" type="noConversion"/>
  </si>
  <si>
    <t>经理</t>
    <rPh sb="0" eb="1">
      <t>jing li</t>
    </rPh>
    <phoneticPr fontId="1" type="noConversion"/>
  </si>
  <si>
    <t>8月16日</t>
    <rPh sb="1" eb="2">
      <t>yue</t>
    </rPh>
    <rPh sb="4" eb="5">
      <t>ri</t>
    </rPh>
    <phoneticPr fontId="1" type="noConversion"/>
  </si>
  <si>
    <t>廊坊</t>
    <rPh sb="0" eb="1">
      <t>lang fnag</t>
    </rPh>
    <phoneticPr fontId="1" type="noConversion"/>
  </si>
  <si>
    <t>企划</t>
    <rPh sb="0" eb="1">
      <t>qi hua</t>
    </rPh>
    <phoneticPr fontId="1" type="noConversion"/>
  </si>
  <si>
    <t>8月10日-12日</t>
    <rPh sb="1" eb="2">
      <t>yue</t>
    </rPh>
    <rPh sb="4" eb="5">
      <t>ri</t>
    </rPh>
    <rPh sb="8" eb="9">
      <t>ri</t>
    </rPh>
    <phoneticPr fontId="1" type="noConversion"/>
  </si>
  <si>
    <t>【借款报销单】</t>
    <phoneticPr fontId="1" type="noConversion"/>
  </si>
  <si>
    <t>团号：HMZA-180810-CZH683</t>
    <phoneticPr fontId="1" type="noConversion"/>
  </si>
  <si>
    <t>会议日期：2018.8.19-8.22</t>
    <phoneticPr fontId="1" type="noConversion"/>
  </si>
  <si>
    <t>序号</t>
    <phoneticPr fontId="1" type="noConversion"/>
  </si>
  <si>
    <t>项目</t>
    <phoneticPr fontId="1" type="noConversion"/>
  </si>
  <si>
    <t>借款</t>
    <phoneticPr fontId="1" type="noConversion"/>
  </si>
  <si>
    <t>数量</t>
    <phoneticPr fontId="1" type="noConversion"/>
  </si>
  <si>
    <t>借款金额</t>
    <phoneticPr fontId="1" type="noConversion"/>
  </si>
  <si>
    <t>活动交通</t>
    <phoneticPr fontId="1" type="noConversion"/>
  </si>
  <si>
    <t>活动交通合计</t>
    <phoneticPr fontId="1" type="noConversion"/>
  </si>
  <si>
    <t>仅可使用公司规定项目的发票，其余均不可用。需提供签到表及收条。</t>
    <phoneticPr fontId="1" type="noConversion"/>
  </si>
  <si>
    <t>客户使用费用</t>
    <phoneticPr fontId="1" type="noConversion"/>
  </si>
  <si>
    <t>需提供刷卡联、菜单（小票）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</si>
  <si>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</si>
  <si>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</si>
  <si>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</si>
  <si>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第三方人工工资合计</t>
    <phoneticPr fontId="1" type="noConversion"/>
  </si>
  <si>
    <t>制作费</t>
    <phoneticPr fontId="1" type="noConversion"/>
  </si>
  <si>
    <t>药品500元/团以下可用</t>
    <phoneticPr fontId="1" type="noConversion"/>
  </si>
  <si>
    <t>境外费用合计</t>
    <phoneticPr fontId="1" type="noConversion"/>
  </si>
  <si>
    <t>合计</t>
    <phoneticPr fontId="1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</si>
  <si>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</si>
  <si>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</si>
  <si>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</si>
  <si>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</si>
  <si>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</si>
  <si>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</si>
  <si>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</si>
  <si>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发票金额（日元）</t>
    <rPh sb="5" eb="6">
      <t>ri yuan</t>
    </rPh>
    <phoneticPr fontId="1" type="noConversion"/>
  </si>
  <si>
    <t>东京</t>
    <rPh sb="0" eb="1">
      <t>dong jing</t>
    </rPh>
    <phoneticPr fontId="1" type="noConversion"/>
  </si>
  <si>
    <t>8月18-22日</t>
    <rPh sb="1" eb="2">
      <t>yue</t>
    </rPh>
    <rPh sb="7" eb="8">
      <t>ri</t>
    </rPh>
    <phoneticPr fontId="1" type="noConversion"/>
  </si>
  <si>
    <t>8月24日</t>
    <rPh sb="1" eb="2">
      <t>yue</t>
    </rPh>
    <rPh sb="4" eb="5">
      <t>ri</t>
    </rPh>
    <phoneticPr fontId="1" type="noConversion"/>
  </si>
  <si>
    <t>家-首都机场</t>
    <rPh sb="0" eb="1">
      <t>jia</t>
    </rPh>
    <rPh sb="2" eb="3">
      <t>shou du</t>
    </rPh>
    <rPh sb="4" eb="5">
      <t>ji chang</t>
    </rPh>
    <phoneticPr fontId="1" type="noConversion"/>
  </si>
  <si>
    <t>实际报销金额（日元）</t>
    <rPh sb="7" eb="8">
      <t>ri yuan</t>
    </rPh>
    <phoneticPr fontId="1" type="noConversion"/>
  </si>
  <si>
    <t>酒店内自行车</t>
    <rPh sb="0" eb="1">
      <t>jiu dian</t>
    </rPh>
    <rPh sb="2" eb="3">
      <t>nei</t>
    </rPh>
    <rPh sb="3" eb="4">
      <t>zi xing che</t>
    </rPh>
    <phoneticPr fontId="1" type="noConversion"/>
  </si>
  <si>
    <t>出租车，酒店-晚餐餐厅</t>
    <rPh sb="0" eb="1">
      <t>chu zu che</t>
    </rPh>
    <rPh sb="4" eb="5">
      <t>jiu dian</t>
    </rPh>
    <rPh sb="7" eb="8">
      <t>wan can</t>
    </rPh>
    <rPh sb="9" eb="10">
      <t>cna ting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</si>
</sst>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8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6" fillId="0" borderId="9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8" xfId="1" applyFont="1" applyBorder="1" applyAlignment="1">
      <alignment horizontal="right" vertical="center"/>
    </xf>
    <xf numFmtId="0" fontId="16" fillId="0" borderId="11" xfId="1" applyFont="1" applyBorder="1">
      <alignment vertical="center"/>
    </xf>
    <xf numFmtId="0" fontId="16" fillId="0" borderId="0" xfId="1" applyFont="1" applyBorder="1">
      <alignment vertical="center"/>
    </xf>
    <xf numFmtId="0" fontId="16" fillId="0" borderId="0" xfId="1" applyFont="1" applyBorder="1" applyAlignment="1">
      <alignment horizontal="right" vertical="center"/>
    </xf>
    <xf numFmtId="0" fontId="16" fillId="0" borderId="0" xfId="1" applyFont="1" applyFill="1" applyBorder="1">
      <alignment vertical="center"/>
    </xf>
    <xf numFmtId="0" fontId="16" fillId="0" borderId="13" xfId="1" applyFont="1" applyBorder="1">
      <alignment vertical="center"/>
    </xf>
    <xf numFmtId="0" fontId="16" fillId="0" borderId="14" xfId="1" applyFont="1" applyBorder="1">
      <alignment vertical="center"/>
    </xf>
    <xf numFmtId="0" fontId="16" fillId="0" borderId="14" xfId="1" applyFont="1" applyBorder="1" applyAlignment="1">
      <alignment horizontal="right" vertical="center"/>
    </xf>
    <xf numFmtId="0" fontId="16" fillId="7" borderId="14" xfId="1" applyFont="1" applyFill="1" applyBorder="1" applyAlignment="1">
      <alignment horizontal="center" vertical="center"/>
    </xf>
    <xf numFmtId="0" fontId="16" fillId="0" borderId="14" xfId="1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179" fontId="16" fillId="2" borderId="1" xfId="1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vertical="center" wrapText="1"/>
    </xf>
    <xf numFmtId="178" fontId="17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vertical="center"/>
    </xf>
    <xf numFmtId="0" fontId="16" fillId="0" borderId="0" xfId="1" applyFont="1">
      <alignment vertical="center"/>
    </xf>
    <xf numFmtId="40" fontId="0" fillId="0" borderId="1" xfId="0" applyNumberFormat="1" applyBorder="1" applyAlignment="1">
      <alignment horizontal="right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7" borderId="14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178" fontId="17" fillId="0" borderId="5" xfId="1" applyNumberFormat="1" applyFont="1" applyBorder="1" applyAlignment="1">
      <alignment horizontal="center" vertical="center"/>
    </xf>
    <xf numFmtId="178" fontId="17" fillId="0" borderId="7" xfId="1" applyNumberFormat="1" applyFont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6" fillId="2" borderId="5" xfId="1" applyNumberFormat="1" applyFont="1" applyFill="1" applyBorder="1" applyAlignment="1">
      <alignment horizontal="center" vertical="center"/>
    </xf>
    <xf numFmtId="179" fontId="16" fillId="2" borderId="7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6" fillId="7" borderId="0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0" fontId="16" fillId="7" borderId="14" xfId="1" applyFont="1" applyFill="1" applyBorder="1" applyAlignment="1">
      <alignment horizontal="center" vertical="center"/>
    </xf>
    <xf numFmtId="0" fontId="16" fillId="7" borderId="15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9" fontId="16" fillId="2" borderId="1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6" fillId="7" borderId="8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0" fontId="13" fillId="0" borderId="0" xfId="0" applyNumberFormat="1" applyFont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645679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658379</xdr:colOff>
      <xdr:row>2</xdr:row>
      <xdr:rowOff>219075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M62"/>
  <sheetViews>
    <sheetView view="pageBreakPreview" zoomScale="110" zoomScaleNormal="110" zoomScaleSheetLayoutView="80" zoomScalePageLayoutView="110" workbookViewId="0">
      <selection activeCell="K57" sqref="K57"/>
    </sheetView>
  </sheetViews>
  <sheetFormatPr baseColWidth="10" defaultColWidth="8.83203125" defaultRowHeight="21" customHeight="1" x14ac:dyDescent="0.2"/>
  <cols>
    <col min="1" max="1" width="9" style="1" customWidth="1"/>
    <col min="2" max="2" width="16.6640625" bestFit="1" customWidth="1"/>
    <col min="3" max="3" width="13.1640625" style="29" bestFit="1" customWidth="1"/>
    <col min="5" max="5" width="13.1640625" bestFit="1" customWidth="1"/>
    <col min="6" max="6" width="15.83203125" customWidth="1"/>
    <col min="7" max="7" width="13.1640625" bestFit="1" customWidth="1"/>
    <col min="9" max="9" width="13.1640625" bestFit="1" customWidth="1"/>
    <col min="10" max="10" width="24.83203125" customWidth="1"/>
    <col min="11" max="11" width="39.5" customWidth="1"/>
  </cols>
  <sheetData>
    <row r="2" spans="1:13" ht="21" customHeight="1" x14ac:dyDescent="0.2">
      <c r="C2" s="79" t="s">
        <v>68</v>
      </c>
      <c r="D2" s="79"/>
      <c r="E2" s="79"/>
      <c r="F2" s="79"/>
      <c r="G2" s="79"/>
      <c r="H2" s="79"/>
      <c r="I2" s="79"/>
      <c r="J2" s="37"/>
      <c r="K2" s="37"/>
      <c r="L2" s="37"/>
      <c r="M2" s="37"/>
    </row>
    <row r="4" spans="1:13" ht="21" customHeight="1" x14ac:dyDescent="0.2">
      <c r="I4" s="145" t="s">
        <v>69</v>
      </c>
      <c r="J4" s="145"/>
      <c r="K4" s="145" t="s">
        <v>70</v>
      </c>
    </row>
    <row r="5" spans="1:13" ht="21" customHeight="1" x14ac:dyDescent="0.2">
      <c r="I5" s="146"/>
      <c r="J5" s="146"/>
      <c r="K5" s="146"/>
    </row>
    <row r="6" spans="1:13" ht="21" customHeight="1" x14ac:dyDescent="0.2">
      <c r="A6" s="83" t="s">
        <v>71</v>
      </c>
      <c r="B6" s="80" t="s">
        <v>72</v>
      </c>
      <c r="C6" s="81" t="s">
        <v>73</v>
      </c>
      <c r="D6" s="81"/>
      <c r="E6" s="81"/>
      <c r="F6" s="82" t="s">
        <v>6</v>
      </c>
      <c r="G6" s="82"/>
      <c r="H6" s="82"/>
      <c r="I6" s="82"/>
      <c r="J6" s="82"/>
      <c r="K6" s="80" t="s">
        <v>3</v>
      </c>
    </row>
    <row r="7" spans="1:13" ht="21" customHeight="1" x14ac:dyDescent="0.2">
      <c r="A7" s="83"/>
      <c r="B7" s="80"/>
      <c r="C7" s="28" t="s">
        <v>5</v>
      </c>
      <c r="D7" s="3" t="s">
        <v>74</v>
      </c>
      <c r="E7" s="65" t="s">
        <v>75</v>
      </c>
      <c r="F7" s="66" t="s">
        <v>96</v>
      </c>
      <c r="G7" s="66" t="s">
        <v>9</v>
      </c>
      <c r="H7" s="66" t="s">
        <v>10</v>
      </c>
      <c r="I7" s="66" t="s">
        <v>4</v>
      </c>
      <c r="J7" s="66" t="s">
        <v>40</v>
      </c>
      <c r="K7" s="80"/>
    </row>
    <row r="8" spans="1:13" ht="21" customHeight="1" x14ac:dyDescent="0.2">
      <c r="A8" s="85">
        <v>1</v>
      </c>
      <c r="B8" s="84" t="s">
        <v>76</v>
      </c>
      <c r="C8" s="86">
        <v>0</v>
      </c>
      <c r="D8" s="87"/>
      <c r="E8" s="86">
        <f>C8*D8</f>
        <v>0</v>
      </c>
      <c r="F8" s="62">
        <v>0</v>
      </c>
      <c r="G8" s="62">
        <v>0</v>
      </c>
      <c r="H8" s="62">
        <v>0</v>
      </c>
      <c r="I8" s="62">
        <f t="shared" ref="I8:I53" si="0">F8+H8</f>
        <v>0</v>
      </c>
      <c r="J8" s="2"/>
      <c r="K8" s="99" t="s">
        <v>54</v>
      </c>
    </row>
    <row r="9" spans="1:13" ht="21" customHeight="1" x14ac:dyDescent="0.2">
      <c r="A9" s="85"/>
      <c r="B9" s="84"/>
      <c r="C9" s="86"/>
      <c r="D9" s="87"/>
      <c r="E9" s="86"/>
      <c r="F9" s="62">
        <v>0</v>
      </c>
      <c r="G9" s="62">
        <v>0</v>
      </c>
      <c r="H9" s="62">
        <v>0</v>
      </c>
      <c r="I9" s="62">
        <f t="shared" si="0"/>
        <v>0</v>
      </c>
      <c r="J9" s="2"/>
      <c r="K9" s="147"/>
    </row>
    <row r="10" spans="1:13" ht="21" customHeight="1" x14ac:dyDescent="0.2">
      <c r="A10" s="85"/>
      <c r="B10" s="84"/>
      <c r="C10" s="86"/>
      <c r="D10" s="87"/>
      <c r="E10" s="86"/>
      <c r="F10" s="62">
        <v>0</v>
      </c>
      <c r="G10" s="62">
        <v>0</v>
      </c>
      <c r="H10" s="62">
        <v>0</v>
      </c>
      <c r="I10" s="62">
        <f t="shared" si="0"/>
        <v>0</v>
      </c>
      <c r="J10" s="2"/>
      <c r="K10" s="147"/>
    </row>
    <row r="11" spans="1:13" ht="21" customHeight="1" x14ac:dyDescent="0.2">
      <c r="A11" s="85"/>
      <c r="B11" s="84"/>
      <c r="C11" s="86"/>
      <c r="D11" s="87"/>
      <c r="E11" s="86"/>
      <c r="F11" s="62">
        <v>0</v>
      </c>
      <c r="G11" s="62">
        <v>0</v>
      </c>
      <c r="H11" s="62">
        <v>0</v>
      </c>
      <c r="I11" s="62">
        <f t="shared" si="0"/>
        <v>0</v>
      </c>
      <c r="J11" s="2"/>
      <c r="K11" s="147"/>
    </row>
    <row r="12" spans="1:13" ht="21" customHeight="1" x14ac:dyDescent="0.2">
      <c r="A12" s="85"/>
      <c r="B12" s="84"/>
      <c r="C12" s="86"/>
      <c r="D12" s="87"/>
      <c r="E12" s="86"/>
      <c r="F12" s="62">
        <v>0</v>
      </c>
      <c r="G12" s="62">
        <v>0</v>
      </c>
      <c r="H12" s="62">
        <v>0</v>
      </c>
      <c r="I12" s="62">
        <f t="shared" si="0"/>
        <v>0</v>
      </c>
      <c r="J12" s="2"/>
      <c r="K12" s="147"/>
    </row>
    <row r="13" spans="1:13" s="31" customFormat="1" ht="21" customHeight="1" x14ac:dyDescent="0.2">
      <c r="A13" s="34"/>
      <c r="B13" s="30" t="s">
        <v>77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>SUM(G8:G12)</f>
        <v>0</v>
      </c>
      <c r="H13" s="36">
        <f t="shared" ref="H13" si="1">SUM(H8:H12)</f>
        <v>0</v>
      </c>
      <c r="I13" s="36">
        <f>SUM(I8:I12)</f>
        <v>0</v>
      </c>
      <c r="J13" s="35"/>
      <c r="K13" s="148"/>
    </row>
    <row r="14" spans="1:13" ht="21" customHeight="1" x14ac:dyDescent="0.2">
      <c r="A14" s="97">
        <v>2</v>
      </c>
      <c r="B14" s="88" t="s">
        <v>41</v>
      </c>
      <c r="C14" s="95">
        <v>0</v>
      </c>
      <c r="D14" s="97"/>
      <c r="E14" s="95">
        <f t="shared" ref="E14:E47" si="2">C14*D14</f>
        <v>0</v>
      </c>
      <c r="F14" s="62">
        <v>0</v>
      </c>
      <c r="G14" s="62">
        <v>0</v>
      </c>
      <c r="H14" s="62">
        <v>0</v>
      </c>
      <c r="I14" s="62">
        <f t="shared" si="0"/>
        <v>0</v>
      </c>
      <c r="J14" s="2"/>
      <c r="K14" s="99" t="s">
        <v>78</v>
      </c>
    </row>
    <row r="15" spans="1:13" ht="21" customHeight="1" x14ac:dyDescent="0.2">
      <c r="A15" s="98"/>
      <c r="B15" s="89"/>
      <c r="C15" s="96"/>
      <c r="D15" s="98"/>
      <c r="E15" s="96"/>
      <c r="F15" s="62">
        <v>0</v>
      </c>
      <c r="G15" s="62">
        <v>0</v>
      </c>
      <c r="H15" s="62">
        <v>0</v>
      </c>
      <c r="I15" s="62">
        <f t="shared" si="0"/>
        <v>0</v>
      </c>
      <c r="J15" s="2"/>
      <c r="K15" s="147"/>
    </row>
    <row r="16" spans="1:13" s="31" customFormat="1" ht="21" customHeight="1" x14ac:dyDescent="0.2">
      <c r="A16" s="34"/>
      <c r="B16" s="30" t="s">
        <v>42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6">
        <f>SUM(I14:I15)</f>
        <v>0</v>
      </c>
      <c r="J16" s="35"/>
      <c r="K16" s="148"/>
    </row>
    <row r="17" spans="1:11" ht="21" customHeight="1" x14ac:dyDescent="0.2">
      <c r="A17" s="85">
        <v>3</v>
      </c>
      <c r="B17" s="84" t="s">
        <v>79</v>
      </c>
      <c r="C17" s="86">
        <v>30000</v>
      </c>
      <c r="D17" s="87">
        <v>1</v>
      </c>
      <c r="E17" s="86">
        <f t="shared" si="2"/>
        <v>30000</v>
      </c>
      <c r="F17" s="62">
        <v>41417</v>
      </c>
      <c r="G17" s="62">
        <f>F17*0.062541</f>
        <v>2590.260597</v>
      </c>
      <c r="H17" s="62">
        <v>0</v>
      </c>
      <c r="I17" s="62">
        <f>G17+H17</f>
        <v>2590.260597</v>
      </c>
      <c r="J17" s="2"/>
      <c r="K17" s="149" t="s">
        <v>51</v>
      </c>
    </row>
    <row r="18" spans="1:11" ht="21" customHeight="1" x14ac:dyDescent="0.2">
      <c r="A18" s="85"/>
      <c r="B18" s="84"/>
      <c r="C18" s="86"/>
      <c r="D18" s="87"/>
      <c r="E18" s="86"/>
      <c r="F18" s="62">
        <v>9813</v>
      </c>
      <c r="G18" s="62">
        <f t="shared" ref="G18:G22" si="3">F18*0.062541</f>
        <v>613.714833</v>
      </c>
      <c r="H18" s="62">
        <v>0</v>
      </c>
      <c r="I18" s="62">
        <f t="shared" ref="I18:I22" si="4">G18+H18</f>
        <v>613.714833</v>
      </c>
      <c r="J18" s="2"/>
      <c r="K18" s="150"/>
    </row>
    <row r="19" spans="1:11" ht="21" customHeight="1" x14ac:dyDescent="0.2">
      <c r="A19" s="85"/>
      <c r="B19" s="84"/>
      <c r="C19" s="86"/>
      <c r="D19" s="87"/>
      <c r="E19" s="86"/>
      <c r="F19" s="62">
        <v>22000</v>
      </c>
      <c r="G19" s="62">
        <f t="shared" si="3"/>
        <v>1375.902</v>
      </c>
      <c r="H19" s="62">
        <v>0</v>
      </c>
      <c r="I19" s="62">
        <f t="shared" si="4"/>
        <v>1375.902</v>
      </c>
      <c r="J19" s="2"/>
      <c r="K19" s="150"/>
    </row>
    <row r="20" spans="1:11" ht="21" customHeight="1" x14ac:dyDescent="0.2">
      <c r="A20" s="85"/>
      <c r="B20" s="84"/>
      <c r="C20" s="86"/>
      <c r="D20" s="87"/>
      <c r="E20" s="86"/>
      <c r="F20" s="62">
        <v>79299</v>
      </c>
      <c r="G20" s="62">
        <f t="shared" si="3"/>
        <v>4959.4387589999997</v>
      </c>
      <c r="H20" s="62">
        <v>0</v>
      </c>
      <c r="I20" s="62">
        <f t="shared" si="4"/>
        <v>4959.4387589999997</v>
      </c>
      <c r="J20" s="2"/>
      <c r="K20" s="150"/>
    </row>
    <row r="21" spans="1:11" ht="21" customHeight="1" x14ac:dyDescent="0.2">
      <c r="A21" s="85"/>
      <c r="B21" s="84"/>
      <c r="C21" s="86"/>
      <c r="D21" s="87"/>
      <c r="E21" s="86"/>
      <c r="F21" s="62">
        <v>294624</v>
      </c>
      <c r="G21" s="62">
        <f t="shared" si="3"/>
        <v>18426.079583999999</v>
      </c>
      <c r="H21" s="62">
        <v>0</v>
      </c>
      <c r="I21" s="62">
        <f t="shared" si="4"/>
        <v>18426.079583999999</v>
      </c>
      <c r="J21" s="2"/>
      <c r="K21" s="150"/>
    </row>
    <row r="22" spans="1:11" ht="21" customHeight="1" x14ac:dyDescent="0.2">
      <c r="A22" s="85"/>
      <c r="B22" s="84"/>
      <c r="C22" s="86"/>
      <c r="D22" s="87"/>
      <c r="E22" s="86"/>
      <c r="F22" s="62">
        <v>48000</v>
      </c>
      <c r="G22" s="62">
        <f t="shared" si="3"/>
        <v>3001.9679999999998</v>
      </c>
      <c r="H22" s="62">
        <v>0</v>
      </c>
      <c r="I22" s="62">
        <f t="shared" si="4"/>
        <v>3001.9679999999998</v>
      </c>
      <c r="J22" s="2"/>
      <c r="K22" s="150"/>
    </row>
    <row r="23" spans="1:11" s="31" customFormat="1" ht="21" customHeight="1" x14ac:dyDescent="0.2">
      <c r="A23" s="34"/>
      <c r="B23" s="30" t="s">
        <v>43</v>
      </c>
      <c r="C23" s="36">
        <f>SUM(C17)</f>
        <v>30000</v>
      </c>
      <c r="D23" s="36">
        <f t="shared" ref="D23:E23" si="5">SUM(D17)</f>
        <v>1</v>
      </c>
      <c r="E23" s="36">
        <f t="shared" si="5"/>
        <v>30000</v>
      </c>
      <c r="F23" s="36">
        <f>SUM(F17:F22)</f>
        <v>495153</v>
      </c>
      <c r="G23" s="36">
        <f>SUM(G17:G22)</f>
        <v>30967.363773000001</v>
      </c>
      <c r="H23" s="36">
        <f t="shared" ref="H23:I23" si="6">SUM(H17:H22)</f>
        <v>0</v>
      </c>
      <c r="I23" s="36">
        <f t="shared" si="6"/>
        <v>30967.363773000001</v>
      </c>
      <c r="J23" s="35"/>
      <c r="K23" s="151"/>
    </row>
    <row r="24" spans="1:11" ht="21" customHeight="1" x14ac:dyDescent="0.2">
      <c r="A24" s="85">
        <v>4</v>
      </c>
      <c r="B24" s="84" t="s">
        <v>1</v>
      </c>
      <c r="C24" s="86">
        <v>0</v>
      </c>
      <c r="D24" s="87"/>
      <c r="E24" s="86">
        <f t="shared" si="2"/>
        <v>0</v>
      </c>
      <c r="F24" s="62">
        <v>0</v>
      </c>
      <c r="G24" s="62">
        <v>0</v>
      </c>
      <c r="H24" s="62">
        <v>0</v>
      </c>
      <c r="I24" s="62">
        <f t="shared" si="0"/>
        <v>0</v>
      </c>
      <c r="J24" s="2"/>
      <c r="K24" s="149" t="s">
        <v>80</v>
      </c>
    </row>
    <row r="25" spans="1:11" ht="21" customHeight="1" x14ac:dyDescent="0.2">
      <c r="A25" s="85"/>
      <c r="B25" s="84"/>
      <c r="C25" s="86"/>
      <c r="D25" s="87"/>
      <c r="E25" s="86"/>
      <c r="F25" s="62">
        <v>0</v>
      </c>
      <c r="G25" s="62">
        <v>0</v>
      </c>
      <c r="H25" s="62">
        <v>0</v>
      </c>
      <c r="I25" s="62">
        <f t="shared" si="0"/>
        <v>0</v>
      </c>
      <c r="J25" s="2"/>
      <c r="K25" s="150"/>
    </row>
    <row r="26" spans="1:11" s="31" customFormat="1" ht="21" customHeight="1" x14ac:dyDescent="0.2">
      <c r="A26" s="34"/>
      <c r="B26" s="30" t="s">
        <v>44</v>
      </c>
      <c r="C26" s="36">
        <f>SUM(C24)</f>
        <v>0</v>
      </c>
      <c r="D26" s="36">
        <f t="shared" ref="D26:E26" si="7">SUM(D24)</f>
        <v>0</v>
      </c>
      <c r="E26" s="36">
        <f t="shared" si="7"/>
        <v>0</v>
      </c>
      <c r="F26" s="36">
        <f>SUM(F24:F25)</f>
        <v>0</v>
      </c>
      <c r="G26" s="36">
        <f>SUM(G24:G25)</f>
        <v>0</v>
      </c>
      <c r="H26" s="36">
        <f t="shared" ref="H26" si="8">SUM(H24:H25)</f>
        <v>0</v>
      </c>
      <c r="I26" s="36">
        <f>SUM(I24:I25)</f>
        <v>0</v>
      </c>
      <c r="J26" s="35"/>
      <c r="K26" s="151"/>
    </row>
    <row r="27" spans="1:11" ht="21" customHeight="1" x14ac:dyDescent="0.2">
      <c r="A27" s="97">
        <v>5</v>
      </c>
      <c r="B27" s="88" t="s">
        <v>81</v>
      </c>
      <c r="C27" s="95">
        <v>0</v>
      </c>
      <c r="D27" s="97"/>
      <c r="E27" s="95">
        <f t="shared" si="2"/>
        <v>0</v>
      </c>
      <c r="F27" s="62">
        <v>97200</v>
      </c>
      <c r="G27" s="62">
        <f>F27*0.062541</f>
        <v>6078.9852000000001</v>
      </c>
      <c r="H27" s="62">
        <v>0</v>
      </c>
      <c r="I27" s="62">
        <f>G27+H27</f>
        <v>6078.9852000000001</v>
      </c>
      <c r="J27" s="2"/>
      <c r="K27" s="99" t="s">
        <v>82</v>
      </c>
    </row>
    <row r="28" spans="1:11" ht="21" customHeight="1" x14ac:dyDescent="0.2">
      <c r="A28" s="100"/>
      <c r="B28" s="152"/>
      <c r="C28" s="153"/>
      <c r="D28" s="100"/>
      <c r="E28" s="153"/>
      <c r="F28" s="62">
        <v>4076</v>
      </c>
      <c r="G28" s="62">
        <f>F28*0.062541</f>
        <v>254.91711599999999</v>
      </c>
      <c r="H28" s="62">
        <v>0</v>
      </c>
      <c r="I28" s="62">
        <f>G28+H28</f>
        <v>254.91711599999999</v>
      </c>
      <c r="J28" s="2"/>
      <c r="K28" s="147"/>
    </row>
    <row r="29" spans="1:11" s="31" customFormat="1" ht="21" customHeight="1" x14ac:dyDescent="0.2">
      <c r="A29" s="34"/>
      <c r="B29" s="30" t="s">
        <v>48</v>
      </c>
      <c r="C29" s="36">
        <f>SUM(C27)</f>
        <v>0</v>
      </c>
      <c r="D29" s="36">
        <f>SUM(D27)</f>
        <v>0</v>
      </c>
      <c r="E29" s="36">
        <f>SUM(E27)</f>
        <v>0</v>
      </c>
      <c r="F29" s="36">
        <f>SUM(F27:F28)</f>
        <v>101276</v>
      </c>
      <c r="G29" s="36">
        <f>SUM(G27:G28)</f>
        <v>6333.9023159999997</v>
      </c>
      <c r="H29" s="36">
        <f>SUM(H27:H28)</f>
        <v>0</v>
      </c>
      <c r="I29" s="36">
        <f>SUM(I27:I28)</f>
        <v>6333.9023159999997</v>
      </c>
      <c r="J29" s="35"/>
      <c r="K29" s="148"/>
    </row>
    <row r="30" spans="1:11" ht="21" customHeight="1" x14ac:dyDescent="0.2">
      <c r="A30" s="85">
        <v>6</v>
      </c>
      <c r="B30" s="84" t="s">
        <v>45</v>
      </c>
      <c r="C30" s="86">
        <v>0</v>
      </c>
      <c r="D30" s="87"/>
      <c r="E30" s="86">
        <f t="shared" si="2"/>
        <v>0</v>
      </c>
      <c r="F30" s="62">
        <v>0</v>
      </c>
      <c r="G30" s="62">
        <v>0</v>
      </c>
      <c r="H30" s="62">
        <v>0</v>
      </c>
      <c r="I30" s="62">
        <f t="shared" si="0"/>
        <v>0</v>
      </c>
      <c r="J30" s="2"/>
      <c r="K30" s="99" t="s">
        <v>83</v>
      </c>
    </row>
    <row r="31" spans="1:11" ht="21" customHeight="1" x14ac:dyDescent="0.2">
      <c r="A31" s="85"/>
      <c r="B31" s="84"/>
      <c r="C31" s="86"/>
      <c r="D31" s="87"/>
      <c r="E31" s="86"/>
      <c r="F31" s="62">
        <v>0</v>
      </c>
      <c r="G31" s="62">
        <v>0</v>
      </c>
      <c r="H31" s="62">
        <v>0</v>
      </c>
      <c r="I31" s="62">
        <f t="shared" si="0"/>
        <v>0</v>
      </c>
      <c r="J31" s="2"/>
      <c r="K31" s="150"/>
    </row>
    <row r="32" spans="1:11" ht="21" customHeight="1" x14ac:dyDescent="0.2">
      <c r="A32" s="85"/>
      <c r="B32" s="84"/>
      <c r="C32" s="86"/>
      <c r="D32" s="87"/>
      <c r="E32" s="86"/>
      <c r="F32" s="62">
        <v>0</v>
      </c>
      <c r="G32" s="62">
        <v>0</v>
      </c>
      <c r="H32" s="62">
        <v>0</v>
      </c>
      <c r="I32" s="62">
        <f t="shared" si="0"/>
        <v>0</v>
      </c>
      <c r="J32" s="2"/>
      <c r="K32" s="150"/>
    </row>
    <row r="33" spans="1:11" ht="21" customHeight="1" x14ac:dyDescent="0.2">
      <c r="A33" s="85"/>
      <c r="B33" s="84"/>
      <c r="C33" s="86"/>
      <c r="D33" s="87"/>
      <c r="E33" s="86"/>
      <c r="F33" s="62">
        <v>0</v>
      </c>
      <c r="G33" s="62">
        <v>0</v>
      </c>
      <c r="H33" s="62">
        <v>0</v>
      </c>
      <c r="I33" s="62">
        <f t="shared" si="0"/>
        <v>0</v>
      </c>
      <c r="J33" s="2"/>
      <c r="K33" s="150"/>
    </row>
    <row r="34" spans="1:11" s="31" customFormat="1" ht="21" customHeight="1" x14ac:dyDescent="0.2">
      <c r="A34" s="34"/>
      <c r="B34" s="30" t="s">
        <v>84</v>
      </c>
      <c r="C34" s="36">
        <f>SUM(C30)</f>
        <v>0</v>
      </c>
      <c r="D34" s="36">
        <f t="shared" ref="D34:E34" si="9">SUM(D30)</f>
        <v>0</v>
      </c>
      <c r="E34" s="36">
        <f t="shared" si="9"/>
        <v>0</v>
      </c>
      <c r="F34" s="36">
        <f>SUM(F30:F33)</f>
        <v>0</v>
      </c>
      <c r="G34" s="36">
        <f>SUM(G30:G33)</f>
        <v>0</v>
      </c>
      <c r="H34" s="36">
        <f t="shared" ref="H34" si="10">SUM(H30:H33)</f>
        <v>0</v>
      </c>
      <c r="I34" s="36">
        <f>SUM(I30:I33)</f>
        <v>0</v>
      </c>
      <c r="J34" s="35"/>
      <c r="K34" s="151"/>
    </row>
    <row r="35" spans="1:11" ht="21" customHeight="1" x14ac:dyDescent="0.2">
      <c r="A35" s="85">
        <v>7</v>
      </c>
      <c r="B35" s="84" t="s">
        <v>85</v>
      </c>
      <c r="C35" s="86">
        <v>0</v>
      </c>
      <c r="D35" s="87"/>
      <c r="E35" s="86">
        <f t="shared" si="2"/>
        <v>0</v>
      </c>
      <c r="F35" s="62">
        <v>0</v>
      </c>
      <c r="G35" s="62">
        <v>0</v>
      </c>
      <c r="H35" s="62">
        <v>0</v>
      </c>
      <c r="I35" s="62">
        <f t="shared" si="0"/>
        <v>0</v>
      </c>
      <c r="J35" s="2"/>
      <c r="K35" s="154"/>
    </row>
    <row r="36" spans="1:11" ht="21" customHeight="1" x14ac:dyDescent="0.2">
      <c r="A36" s="85"/>
      <c r="B36" s="84"/>
      <c r="C36" s="86"/>
      <c r="D36" s="87"/>
      <c r="E36" s="86"/>
      <c r="F36" s="62">
        <v>0</v>
      </c>
      <c r="G36" s="62">
        <v>0</v>
      </c>
      <c r="H36" s="62">
        <v>0</v>
      </c>
      <c r="I36" s="62">
        <f t="shared" si="0"/>
        <v>0</v>
      </c>
      <c r="J36" s="2"/>
      <c r="K36" s="155"/>
    </row>
    <row r="37" spans="1:11" ht="21" customHeight="1" x14ac:dyDescent="0.2">
      <c r="A37" s="85"/>
      <c r="B37" s="84"/>
      <c r="C37" s="86"/>
      <c r="D37" s="87"/>
      <c r="E37" s="86"/>
      <c r="F37" s="62">
        <v>0</v>
      </c>
      <c r="G37" s="62">
        <v>0</v>
      </c>
      <c r="H37" s="62">
        <v>0</v>
      </c>
      <c r="I37" s="62">
        <f t="shared" si="0"/>
        <v>0</v>
      </c>
      <c r="J37" s="2"/>
      <c r="K37" s="155"/>
    </row>
    <row r="38" spans="1:11" ht="21" customHeight="1" x14ac:dyDescent="0.2">
      <c r="A38" s="85"/>
      <c r="B38" s="84"/>
      <c r="C38" s="86"/>
      <c r="D38" s="87"/>
      <c r="E38" s="86"/>
      <c r="F38" s="62">
        <v>0</v>
      </c>
      <c r="G38" s="62">
        <v>0</v>
      </c>
      <c r="H38" s="62">
        <v>0</v>
      </c>
      <c r="I38" s="62">
        <f t="shared" si="0"/>
        <v>0</v>
      </c>
      <c r="J38" s="2"/>
      <c r="K38" s="155"/>
    </row>
    <row r="39" spans="1:11" s="31" customFormat="1" ht="21" customHeight="1" x14ac:dyDescent="0.2">
      <c r="A39" s="34"/>
      <c r="B39" s="30" t="s">
        <v>49</v>
      </c>
      <c r="C39" s="36">
        <f>SUM(C35)</f>
        <v>0</v>
      </c>
      <c r="D39" s="36">
        <f t="shared" ref="D39:E39" si="11">SUM(D35)</f>
        <v>0</v>
      </c>
      <c r="E39" s="36">
        <f t="shared" si="11"/>
        <v>0</v>
      </c>
      <c r="F39" s="36">
        <f>SUM(F35:F38)</f>
        <v>0</v>
      </c>
      <c r="G39" s="36">
        <f>SUM(G35:G38)</f>
        <v>0</v>
      </c>
      <c r="H39" s="36">
        <f t="shared" ref="H39:I39" si="12">SUM(H35:H38)</f>
        <v>0</v>
      </c>
      <c r="I39" s="36">
        <f t="shared" si="12"/>
        <v>0</v>
      </c>
      <c r="J39" s="35"/>
      <c r="K39" s="156"/>
    </row>
    <row r="40" spans="1:11" ht="21" customHeight="1" x14ac:dyDescent="0.2">
      <c r="A40" s="85">
        <v>8</v>
      </c>
      <c r="B40" s="84" t="s">
        <v>0</v>
      </c>
      <c r="C40" s="86">
        <v>0</v>
      </c>
      <c r="D40" s="87"/>
      <c r="E40" s="86">
        <f t="shared" si="2"/>
        <v>0</v>
      </c>
      <c r="F40" s="62">
        <v>0</v>
      </c>
      <c r="G40" s="62">
        <v>0</v>
      </c>
      <c r="H40" s="62">
        <v>0</v>
      </c>
      <c r="I40" s="62">
        <f t="shared" si="0"/>
        <v>0</v>
      </c>
      <c r="J40" s="2"/>
      <c r="K40" s="149" t="s">
        <v>86</v>
      </c>
    </row>
    <row r="41" spans="1:11" ht="21" customHeight="1" x14ac:dyDescent="0.2">
      <c r="A41" s="85"/>
      <c r="B41" s="84"/>
      <c r="C41" s="86"/>
      <c r="D41" s="87"/>
      <c r="E41" s="86"/>
      <c r="F41" s="62">
        <v>0</v>
      </c>
      <c r="G41" s="62">
        <v>0</v>
      </c>
      <c r="H41" s="62">
        <v>0</v>
      </c>
      <c r="I41" s="62">
        <f t="shared" si="0"/>
        <v>0</v>
      </c>
      <c r="J41" s="2"/>
      <c r="K41" s="150"/>
    </row>
    <row r="42" spans="1:11" s="31" customFormat="1" ht="21" customHeight="1" x14ac:dyDescent="0.2">
      <c r="A42" s="34"/>
      <c r="B42" s="30" t="s">
        <v>46</v>
      </c>
      <c r="C42" s="36">
        <f>SUM(C40)</f>
        <v>0</v>
      </c>
      <c r="D42" s="36">
        <f t="shared" ref="D42:E42" si="13">SUM(D40)</f>
        <v>0</v>
      </c>
      <c r="E42" s="36">
        <f t="shared" si="13"/>
        <v>0</v>
      </c>
      <c r="F42" s="36">
        <f>SUM(F40:F41)</f>
        <v>0</v>
      </c>
      <c r="G42" s="36">
        <f>SUM(G40:G41)</f>
        <v>0</v>
      </c>
      <c r="H42" s="36">
        <f t="shared" ref="H42:I42" si="14">SUM(H40:H41)</f>
        <v>0</v>
      </c>
      <c r="I42" s="36">
        <f t="shared" si="14"/>
        <v>0</v>
      </c>
      <c r="J42" s="35"/>
      <c r="K42" s="151"/>
    </row>
    <row r="43" spans="1:11" ht="21" customHeight="1" x14ac:dyDescent="0.2">
      <c r="A43" s="85">
        <v>9</v>
      </c>
      <c r="B43" s="84" t="s">
        <v>47</v>
      </c>
      <c r="C43" s="86">
        <v>0</v>
      </c>
      <c r="D43" s="87"/>
      <c r="E43" s="86">
        <f t="shared" si="2"/>
        <v>0</v>
      </c>
      <c r="F43" s="62">
        <v>0</v>
      </c>
      <c r="G43" s="62">
        <v>0</v>
      </c>
      <c r="H43" s="62">
        <v>0</v>
      </c>
      <c r="I43" s="62">
        <f t="shared" si="0"/>
        <v>0</v>
      </c>
      <c r="J43" s="2"/>
      <c r="K43" s="99" t="s">
        <v>52</v>
      </c>
    </row>
    <row r="44" spans="1:11" ht="21" customHeight="1" x14ac:dyDescent="0.2">
      <c r="A44" s="85"/>
      <c r="B44" s="84"/>
      <c r="C44" s="86"/>
      <c r="D44" s="87"/>
      <c r="E44" s="86"/>
      <c r="F44" s="62">
        <v>0</v>
      </c>
      <c r="G44" s="62">
        <v>0</v>
      </c>
      <c r="H44" s="62">
        <v>0</v>
      </c>
      <c r="I44" s="62">
        <f t="shared" si="0"/>
        <v>0</v>
      </c>
      <c r="J44" s="2"/>
      <c r="K44" s="147"/>
    </row>
    <row r="45" spans="1:11" ht="21" customHeight="1" x14ac:dyDescent="0.2">
      <c r="A45" s="85"/>
      <c r="B45" s="84"/>
      <c r="C45" s="86"/>
      <c r="D45" s="87"/>
      <c r="E45" s="86"/>
      <c r="F45" s="62">
        <v>0</v>
      </c>
      <c r="G45" s="62">
        <v>0</v>
      </c>
      <c r="H45" s="62">
        <v>0</v>
      </c>
      <c r="I45" s="62">
        <f t="shared" si="0"/>
        <v>0</v>
      </c>
      <c r="J45" s="2"/>
      <c r="K45" s="147"/>
    </row>
    <row r="46" spans="1:11" s="31" customFormat="1" ht="21" customHeight="1" x14ac:dyDescent="0.2">
      <c r="A46" s="34"/>
      <c r="B46" s="30" t="s">
        <v>87</v>
      </c>
      <c r="C46" s="36">
        <f>SUM(C43)</f>
        <v>0</v>
      </c>
      <c r="D46" s="36">
        <f t="shared" ref="D46:E46" si="15">SUM(D43)</f>
        <v>0</v>
      </c>
      <c r="E46" s="36">
        <f t="shared" si="15"/>
        <v>0</v>
      </c>
      <c r="F46" s="36">
        <f>SUM(F43:F45)</f>
        <v>0</v>
      </c>
      <c r="G46" s="36">
        <f>SUM(G43:G45)</f>
        <v>0</v>
      </c>
      <c r="H46" s="36">
        <f t="shared" ref="H46:I46" si="16">SUM(H43:H45)</f>
        <v>0</v>
      </c>
      <c r="I46" s="36">
        <f t="shared" si="16"/>
        <v>0</v>
      </c>
      <c r="J46" s="35"/>
      <c r="K46" s="148"/>
    </row>
    <row r="47" spans="1:11" ht="21" customHeight="1" x14ac:dyDescent="0.2">
      <c r="A47" s="97">
        <v>10</v>
      </c>
      <c r="B47" s="84" t="s">
        <v>2</v>
      </c>
      <c r="C47" s="86">
        <v>0</v>
      </c>
      <c r="D47" s="87"/>
      <c r="E47" s="86">
        <f t="shared" si="2"/>
        <v>0</v>
      </c>
      <c r="F47" s="62">
        <v>0</v>
      </c>
      <c r="G47" s="62">
        <v>0</v>
      </c>
      <c r="H47" s="62">
        <v>0</v>
      </c>
      <c r="I47" s="62">
        <f t="shared" si="0"/>
        <v>0</v>
      </c>
      <c r="J47" s="2"/>
      <c r="K47" s="154"/>
    </row>
    <row r="48" spans="1:11" ht="21" customHeight="1" x14ac:dyDescent="0.2">
      <c r="A48" s="100"/>
      <c r="B48" s="84"/>
      <c r="C48" s="86"/>
      <c r="D48" s="87"/>
      <c r="E48" s="86"/>
      <c r="F48" s="62">
        <v>0</v>
      </c>
      <c r="G48" s="62">
        <v>0</v>
      </c>
      <c r="H48" s="62">
        <v>0</v>
      </c>
      <c r="I48" s="62">
        <f t="shared" si="0"/>
        <v>0</v>
      </c>
      <c r="J48" s="2"/>
      <c r="K48" s="155"/>
    </row>
    <row r="49" spans="1:11" ht="21" customHeight="1" x14ac:dyDescent="0.2">
      <c r="A49" s="100"/>
      <c r="B49" s="84"/>
      <c r="C49" s="86"/>
      <c r="D49" s="87"/>
      <c r="E49" s="86"/>
      <c r="F49" s="62">
        <v>0</v>
      </c>
      <c r="G49" s="62">
        <v>0</v>
      </c>
      <c r="H49" s="62">
        <v>0</v>
      </c>
      <c r="I49" s="62">
        <f t="shared" si="0"/>
        <v>0</v>
      </c>
      <c r="J49" s="2"/>
      <c r="K49" s="155"/>
    </row>
    <row r="50" spans="1:11" ht="21" customHeight="1" x14ac:dyDescent="0.2">
      <c r="A50" s="100"/>
      <c r="B50" s="84"/>
      <c r="C50" s="86"/>
      <c r="D50" s="87"/>
      <c r="E50" s="86"/>
      <c r="F50" s="62">
        <v>0</v>
      </c>
      <c r="G50" s="62">
        <v>0</v>
      </c>
      <c r="H50" s="62">
        <v>0</v>
      </c>
      <c r="I50" s="62">
        <f t="shared" si="0"/>
        <v>0</v>
      </c>
      <c r="J50" s="2"/>
      <c r="K50" s="155"/>
    </row>
    <row r="51" spans="1:11" ht="21" customHeight="1" x14ac:dyDescent="0.2">
      <c r="A51" s="100"/>
      <c r="B51" s="84"/>
      <c r="C51" s="86"/>
      <c r="D51" s="87"/>
      <c r="E51" s="86"/>
      <c r="F51" s="62">
        <v>0</v>
      </c>
      <c r="G51" s="62">
        <v>0</v>
      </c>
      <c r="H51" s="62">
        <v>0</v>
      </c>
      <c r="I51" s="62">
        <f t="shared" si="0"/>
        <v>0</v>
      </c>
      <c r="J51" s="2"/>
      <c r="K51" s="155"/>
    </row>
    <row r="52" spans="1:11" ht="21" customHeight="1" x14ac:dyDescent="0.2">
      <c r="A52" s="100"/>
      <c r="B52" s="84"/>
      <c r="C52" s="86"/>
      <c r="D52" s="87"/>
      <c r="E52" s="86"/>
      <c r="F52" s="62">
        <v>0</v>
      </c>
      <c r="G52" s="62">
        <v>0</v>
      </c>
      <c r="H52" s="62">
        <v>0</v>
      </c>
      <c r="I52" s="62">
        <f t="shared" si="0"/>
        <v>0</v>
      </c>
      <c r="J52" s="2"/>
      <c r="K52" s="155"/>
    </row>
    <row r="53" spans="1:11" ht="21" customHeight="1" x14ac:dyDescent="0.2">
      <c r="A53" s="98"/>
      <c r="B53" s="84"/>
      <c r="C53" s="86"/>
      <c r="D53" s="87"/>
      <c r="E53" s="86"/>
      <c r="F53" s="62">
        <v>0</v>
      </c>
      <c r="G53" s="62">
        <v>0</v>
      </c>
      <c r="H53" s="62">
        <v>0</v>
      </c>
      <c r="I53" s="62">
        <f t="shared" si="0"/>
        <v>0</v>
      </c>
      <c r="J53" s="2"/>
      <c r="K53" s="155"/>
    </row>
    <row r="54" spans="1:11" s="31" customFormat="1" ht="21" customHeight="1" x14ac:dyDescent="0.2">
      <c r="A54" s="34"/>
      <c r="B54" s="30" t="s">
        <v>50</v>
      </c>
      <c r="C54" s="36">
        <f>SUM(C47)</f>
        <v>0</v>
      </c>
      <c r="D54" s="36">
        <f t="shared" ref="D54:E54" si="17">SUM(D47)</f>
        <v>0</v>
      </c>
      <c r="E54" s="36">
        <f t="shared" si="17"/>
        <v>0</v>
      </c>
      <c r="F54" s="36">
        <f>SUM(F47:F53)</f>
        <v>0</v>
      </c>
      <c r="G54" s="36">
        <f>SUM(G47:G53)</f>
        <v>0</v>
      </c>
      <c r="H54" s="36">
        <f t="shared" ref="H54:I54" si="18">SUM(H47:H53)</f>
        <v>0</v>
      </c>
      <c r="I54" s="36">
        <f t="shared" si="18"/>
        <v>0</v>
      </c>
      <c r="J54" s="35"/>
      <c r="K54" s="156"/>
    </row>
    <row r="55" spans="1:11" ht="21" customHeight="1" x14ac:dyDescent="0.2">
      <c r="A55" s="34"/>
      <c r="B55" s="30" t="s">
        <v>88</v>
      </c>
      <c r="C55" s="36">
        <f t="shared" ref="C55:I55" si="19">SUM(C54,C46,C42,C39,C34,C29,C26,C23,C16,C13)</f>
        <v>30000</v>
      </c>
      <c r="D55" s="36">
        <f t="shared" si="19"/>
        <v>1</v>
      </c>
      <c r="E55" s="36">
        <f t="shared" si="19"/>
        <v>30000</v>
      </c>
      <c r="F55" s="36">
        <f t="shared" si="19"/>
        <v>596429</v>
      </c>
      <c r="G55" s="36">
        <f t="shared" ref="G55" si="20">SUM(G54,G46,G42,G39,G34,G29,G26,G23,G16,G13)</f>
        <v>37301.266088999997</v>
      </c>
      <c r="H55" s="36">
        <f t="shared" si="19"/>
        <v>0</v>
      </c>
      <c r="I55" s="36">
        <f t="shared" si="19"/>
        <v>37301.266088999997</v>
      </c>
      <c r="J55" s="35"/>
      <c r="K55" s="157"/>
    </row>
    <row r="59" spans="1:11" ht="21" customHeight="1" x14ac:dyDescent="0.2">
      <c r="A59" s="92" t="s">
        <v>7</v>
      </c>
      <c r="B59" s="93"/>
      <c r="C59" s="90" t="s">
        <v>89</v>
      </c>
      <c r="D59" s="90"/>
      <c r="E59" s="90" t="s">
        <v>90</v>
      </c>
      <c r="F59" s="90"/>
      <c r="G59" s="64"/>
      <c r="H59" s="90" t="s">
        <v>91</v>
      </c>
      <c r="I59" s="90"/>
      <c r="J59" s="32" t="s">
        <v>8</v>
      </c>
    </row>
    <row r="60" spans="1:11" ht="21" customHeight="1" x14ac:dyDescent="0.2">
      <c r="A60" s="94">
        <f>E55</f>
        <v>30000</v>
      </c>
      <c r="B60" s="91"/>
      <c r="C60" s="91">
        <f>I55</f>
        <v>37301.266088999997</v>
      </c>
      <c r="D60" s="91"/>
      <c r="E60" s="91">
        <f>F55</f>
        <v>596429</v>
      </c>
      <c r="F60" s="91"/>
      <c r="G60" s="63"/>
      <c r="H60" s="91">
        <f>H55</f>
        <v>0</v>
      </c>
      <c r="I60" s="91"/>
      <c r="J60" s="33">
        <f>A60-C60</f>
        <v>-7301.266088999997</v>
      </c>
    </row>
    <row r="62" spans="1:11" ht="21" customHeight="1" x14ac:dyDescent="0.2">
      <c r="A62" s="158" t="s">
        <v>92</v>
      </c>
      <c r="B62" s="159"/>
      <c r="C62" s="160" t="s">
        <v>93</v>
      </c>
      <c r="D62" s="158"/>
      <c r="E62" s="158" t="s">
        <v>94</v>
      </c>
      <c r="F62" s="158"/>
      <c r="G62" s="158"/>
      <c r="H62" s="158" t="s">
        <v>95</v>
      </c>
      <c r="I62" s="158"/>
      <c r="J62" s="159"/>
    </row>
  </sheetData>
  <mergeCells count="76"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  <mergeCell ref="A14:A15"/>
    <mergeCell ref="B14:B15"/>
    <mergeCell ref="C14:C15"/>
    <mergeCell ref="D14:D15"/>
    <mergeCell ref="E14:E15"/>
    <mergeCell ref="K14:K16"/>
    <mergeCell ref="K40:K42"/>
    <mergeCell ref="K4:K5"/>
    <mergeCell ref="I4:J5"/>
    <mergeCell ref="K47:K54"/>
    <mergeCell ref="K17:K23"/>
    <mergeCell ref="K6:K7"/>
    <mergeCell ref="K8:K13"/>
    <mergeCell ref="K24:K26"/>
    <mergeCell ref="K35:K39"/>
    <mergeCell ref="K43:K46"/>
    <mergeCell ref="K27:K29"/>
    <mergeCell ref="K30:K34"/>
    <mergeCell ref="C17:C22"/>
    <mergeCell ref="E17:E22"/>
    <mergeCell ref="D17:D22"/>
    <mergeCell ref="D24:D25"/>
    <mergeCell ref="C27:C28"/>
    <mergeCell ref="D27:D28"/>
    <mergeCell ref="E27:E28"/>
    <mergeCell ref="C24:C25"/>
    <mergeCell ref="E24:E25"/>
    <mergeCell ref="H59:I59"/>
    <mergeCell ref="H60:I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A17:A22"/>
    <mergeCell ref="A24:A25"/>
    <mergeCell ref="A30:A33"/>
    <mergeCell ref="A35:A38"/>
    <mergeCell ref="A40:A41"/>
    <mergeCell ref="A27:A28"/>
    <mergeCell ref="B17:B22"/>
    <mergeCell ref="B24:B25"/>
    <mergeCell ref="B30:B33"/>
    <mergeCell ref="B35:B38"/>
    <mergeCell ref="B40:B41"/>
    <mergeCell ref="B27:B28"/>
    <mergeCell ref="B8:B12"/>
    <mergeCell ref="A8:A12"/>
    <mergeCell ref="C8:C12"/>
    <mergeCell ref="D8:D12"/>
    <mergeCell ref="E8:E12"/>
    <mergeCell ref="C2:I2"/>
    <mergeCell ref="B6:B7"/>
    <mergeCell ref="C6:E6"/>
    <mergeCell ref="F6:J6"/>
    <mergeCell ref="A6:A7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view="pageBreakPreview" topLeftCell="A7" zoomScale="120" zoomScaleNormal="120" zoomScaleSheetLayoutView="90" zoomScalePageLayoutView="120" workbookViewId="0">
      <selection activeCell="O43" sqref="O43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7" width="15.5" customWidth="1"/>
    <col min="8" max="8" width="11.6640625" customWidth="1"/>
    <col min="9" max="9" width="11.1640625" customWidth="1"/>
    <col min="10" max="10" width="1" customWidth="1"/>
    <col min="11" max="11" width="11.83203125" customWidth="1"/>
    <col min="12" max="12" width="23.1640625" bestFit="1" customWidth="1"/>
  </cols>
  <sheetData>
    <row r="1" spans="2:12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5" spans="2:12" ht="18" x14ac:dyDescent="0.2">
      <c r="B5" s="79" t="s">
        <v>53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2:12" ht="17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7"/>
      <c r="C7" s="8"/>
      <c r="D7" s="8"/>
      <c r="E7" s="8"/>
      <c r="F7" s="8"/>
      <c r="G7" s="8"/>
      <c r="H7" s="8"/>
      <c r="I7" s="8"/>
      <c r="J7" s="8"/>
      <c r="K7" s="8"/>
      <c r="L7" s="9"/>
    </row>
    <row r="8" spans="2:12" x14ac:dyDescent="0.2">
      <c r="B8" s="10"/>
      <c r="C8" s="11"/>
      <c r="D8" s="12" t="s">
        <v>11</v>
      </c>
      <c r="E8" s="12"/>
      <c r="F8" s="110" t="s">
        <v>62</v>
      </c>
      <c r="G8" s="110"/>
      <c r="H8" s="110"/>
      <c r="I8" s="12" t="s">
        <v>12</v>
      </c>
      <c r="J8" s="11"/>
      <c r="K8" s="110" t="s">
        <v>63</v>
      </c>
      <c r="L8" s="122"/>
    </row>
    <row r="9" spans="2:12" x14ac:dyDescent="0.2">
      <c r="B9" s="10"/>
      <c r="C9" s="11"/>
      <c r="D9" s="12" t="s">
        <v>13</v>
      </c>
      <c r="E9" s="12"/>
      <c r="F9" s="110" t="s">
        <v>97</v>
      </c>
      <c r="G9" s="110"/>
      <c r="H9" s="110"/>
      <c r="I9" s="12" t="s">
        <v>14</v>
      </c>
      <c r="J9" s="11"/>
      <c r="K9" s="110" t="s">
        <v>55</v>
      </c>
      <c r="L9" s="122"/>
    </row>
    <row r="10" spans="2:12" x14ac:dyDescent="0.2">
      <c r="B10" s="10"/>
      <c r="C10" s="11"/>
      <c r="D10" s="12" t="s">
        <v>15</v>
      </c>
      <c r="E10" s="12"/>
      <c r="F10" s="110" t="s">
        <v>98</v>
      </c>
      <c r="G10" s="110"/>
      <c r="H10" s="110"/>
      <c r="I10" s="12" t="s">
        <v>16</v>
      </c>
      <c r="J10" s="13"/>
      <c r="K10" s="112" t="s">
        <v>99</v>
      </c>
      <c r="L10" s="122"/>
    </row>
    <row r="11" spans="2:12" x14ac:dyDescent="0.2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2:12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2" x14ac:dyDescent="0.2">
      <c r="B13" s="129" t="s">
        <v>17</v>
      </c>
      <c r="C13" s="130"/>
      <c r="D13" s="18" t="s">
        <v>18</v>
      </c>
      <c r="E13" s="127" t="s">
        <v>19</v>
      </c>
      <c r="F13" s="128"/>
      <c r="G13" s="74" t="s">
        <v>101</v>
      </c>
      <c r="H13" s="19" t="s">
        <v>20</v>
      </c>
      <c r="I13" s="20" t="s">
        <v>21</v>
      </c>
      <c r="J13" s="127" t="s">
        <v>22</v>
      </c>
      <c r="K13" s="128"/>
      <c r="L13" s="19" t="s">
        <v>23</v>
      </c>
    </row>
    <row r="14" spans="2:12" x14ac:dyDescent="0.2">
      <c r="B14" s="123">
        <v>1</v>
      </c>
      <c r="C14" s="124"/>
      <c r="D14" s="131" t="s">
        <v>24</v>
      </c>
      <c r="E14" s="123" t="s">
        <v>25</v>
      </c>
      <c r="F14" s="124"/>
      <c r="G14" s="68"/>
      <c r="H14" s="21">
        <v>0</v>
      </c>
      <c r="I14" s="21"/>
      <c r="J14" s="125"/>
      <c r="K14" s="126"/>
      <c r="L14" s="22" t="s">
        <v>26</v>
      </c>
    </row>
    <row r="15" spans="2:12" x14ac:dyDescent="0.2">
      <c r="B15" s="123">
        <v>2</v>
      </c>
      <c r="C15" s="124"/>
      <c r="D15" s="132"/>
      <c r="E15" s="134" t="s">
        <v>27</v>
      </c>
      <c r="F15" s="135"/>
      <c r="G15" s="21"/>
      <c r="H15" s="21">
        <v>112</v>
      </c>
      <c r="I15" s="21">
        <v>112</v>
      </c>
      <c r="J15" s="70"/>
      <c r="K15" s="71">
        <v>0</v>
      </c>
      <c r="L15" s="27" t="s">
        <v>100</v>
      </c>
    </row>
    <row r="16" spans="2:12" x14ac:dyDescent="0.2">
      <c r="B16" s="123">
        <v>3</v>
      </c>
      <c r="C16" s="124"/>
      <c r="D16" s="132"/>
      <c r="E16" s="136"/>
      <c r="F16" s="137"/>
      <c r="G16" s="21"/>
      <c r="H16" s="21">
        <v>80.77</v>
      </c>
      <c r="I16" s="21">
        <v>80.77</v>
      </c>
      <c r="J16" s="40"/>
      <c r="K16" s="71">
        <v>0</v>
      </c>
      <c r="L16" s="27"/>
    </row>
    <row r="17" spans="2:12" x14ac:dyDescent="0.2">
      <c r="B17" s="67"/>
      <c r="C17" s="68"/>
      <c r="D17" s="132"/>
      <c r="E17" s="136"/>
      <c r="F17" s="137"/>
      <c r="G17" s="21">
        <v>1490</v>
      </c>
      <c r="H17" s="21">
        <f>G17*0.062541</f>
        <v>93.186089999999993</v>
      </c>
      <c r="I17" s="21">
        <v>93.19</v>
      </c>
      <c r="J17" s="70"/>
      <c r="K17" s="71">
        <v>0</v>
      </c>
      <c r="L17" s="27"/>
    </row>
    <row r="18" spans="2:12" x14ac:dyDescent="0.2">
      <c r="B18" s="67"/>
      <c r="C18" s="68"/>
      <c r="D18" s="132"/>
      <c r="E18" s="136"/>
      <c r="F18" s="137"/>
      <c r="G18" s="21">
        <v>2200</v>
      </c>
      <c r="H18" s="21">
        <f>G18*0.062541</f>
        <v>137.59020000000001</v>
      </c>
      <c r="I18" s="21">
        <v>137.59</v>
      </c>
      <c r="J18" s="70"/>
      <c r="K18" s="71">
        <v>0</v>
      </c>
      <c r="L18" s="27" t="s">
        <v>103</v>
      </c>
    </row>
    <row r="19" spans="2:12" x14ac:dyDescent="0.2">
      <c r="B19" s="123">
        <v>4</v>
      </c>
      <c r="C19" s="124"/>
      <c r="D19" s="132"/>
      <c r="E19" s="136"/>
      <c r="F19" s="137"/>
      <c r="G19" s="21">
        <v>1000</v>
      </c>
      <c r="H19" s="21">
        <f>G19*0.062541</f>
        <v>62.540999999999997</v>
      </c>
      <c r="I19" s="21">
        <v>62.54</v>
      </c>
      <c r="J19" s="40"/>
      <c r="K19" s="41">
        <v>0</v>
      </c>
      <c r="L19" s="27" t="s">
        <v>102</v>
      </c>
    </row>
    <row r="20" spans="2:12" x14ac:dyDescent="0.2">
      <c r="B20" s="123">
        <v>5</v>
      </c>
      <c r="C20" s="124"/>
      <c r="D20" s="132"/>
      <c r="E20" s="123" t="s">
        <v>28</v>
      </c>
      <c r="F20" s="124"/>
      <c r="G20" s="68"/>
      <c r="H20" s="21"/>
      <c r="I20" s="21"/>
      <c r="J20" s="125"/>
      <c r="K20" s="126"/>
      <c r="L20" s="22"/>
    </row>
    <row r="21" spans="2:12" x14ac:dyDescent="0.2">
      <c r="B21" s="123">
        <v>6</v>
      </c>
      <c r="C21" s="124"/>
      <c r="D21" s="132"/>
      <c r="E21" s="134" t="s">
        <v>29</v>
      </c>
      <c r="F21" s="135"/>
      <c r="G21" s="21"/>
      <c r="H21" s="21">
        <v>71</v>
      </c>
      <c r="I21" s="21">
        <v>71</v>
      </c>
      <c r="J21" s="125">
        <v>0</v>
      </c>
      <c r="K21" s="126"/>
      <c r="L21" s="27"/>
    </row>
    <row r="22" spans="2:12" x14ac:dyDescent="0.2">
      <c r="B22" s="67"/>
      <c r="C22" s="68"/>
      <c r="D22" s="132"/>
      <c r="E22" s="136"/>
      <c r="F22" s="137"/>
      <c r="G22" s="21">
        <v>1005</v>
      </c>
      <c r="H22" s="21">
        <f>G22*0.062541</f>
        <v>62.853704999999998</v>
      </c>
      <c r="I22" s="21">
        <v>62.85</v>
      </c>
      <c r="J22" s="70"/>
      <c r="K22" s="71">
        <v>0</v>
      </c>
      <c r="L22" s="27"/>
    </row>
    <row r="23" spans="2:12" x14ac:dyDescent="0.2">
      <c r="B23" s="123">
        <v>7</v>
      </c>
      <c r="C23" s="124"/>
      <c r="D23" s="132"/>
      <c r="E23" s="136"/>
      <c r="F23" s="137"/>
      <c r="G23" s="21">
        <v>2007</v>
      </c>
      <c r="H23" s="21">
        <f>G23*0.062541</f>
        <v>125.51978699999999</v>
      </c>
      <c r="I23" s="21">
        <v>125.52</v>
      </c>
      <c r="J23" s="38"/>
      <c r="K23" s="39">
        <v>0</v>
      </c>
      <c r="L23" s="27"/>
    </row>
    <row r="24" spans="2:12" x14ac:dyDescent="0.2">
      <c r="B24" s="123">
        <v>8</v>
      </c>
      <c r="C24" s="124"/>
      <c r="D24" s="132"/>
      <c r="E24" s="138"/>
      <c r="F24" s="139"/>
      <c r="G24" s="21">
        <v>541</v>
      </c>
      <c r="H24" s="21">
        <f>G24*0.062541</f>
        <v>33.834680999999996</v>
      </c>
      <c r="I24" s="21">
        <v>33.83</v>
      </c>
      <c r="J24" s="38"/>
      <c r="K24" s="39">
        <v>0</v>
      </c>
      <c r="L24" s="27"/>
    </row>
    <row r="25" spans="2:12" x14ac:dyDescent="0.2">
      <c r="B25" s="123">
        <v>9</v>
      </c>
      <c r="C25" s="124"/>
      <c r="D25" s="133"/>
      <c r="E25" s="123" t="s">
        <v>30</v>
      </c>
      <c r="F25" s="124"/>
      <c r="G25" s="68"/>
      <c r="H25" s="21"/>
      <c r="I25" s="21"/>
      <c r="J25" s="125"/>
      <c r="K25" s="126"/>
      <c r="L25" s="27" t="s">
        <v>31</v>
      </c>
    </row>
    <row r="26" spans="2:12" x14ac:dyDescent="0.2">
      <c r="B26" s="123">
        <v>10</v>
      </c>
      <c r="C26" s="124"/>
      <c r="D26" s="131" t="s">
        <v>32</v>
      </c>
      <c r="E26" s="107"/>
      <c r="F26" s="107"/>
      <c r="G26" s="69"/>
      <c r="H26" s="21"/>
      <c r="I26" s="21"/>
      <c r="J26" s="125"/>
      <c r="K26" s="126"/>
      <c r="L26" s="27"/>
    </row>
    <row r="27" spans="2:12" x14ac:dyDescent="0.2">
      <c r="B27" s="123">
        <v>11</v>
      </c>
      <c r="C27" s="124"/>
      <c r="D27" s="132"/>
      <c r="E27" s="107"/>
      <c r="F27" s="107"/>
      <c r="G27" s="69"/>
      <c r="H27" s="21"/>
      <c r="I27" s="21"/>
      <c r="J27" s="40"/>
      <c r="K27" s="41"/>
      <c r="L27" s="27"/>
    </row>
    <row r="28" spans="2:12" x14ac:dyDescent="0.2">
      <c r="B28" s="123">
        <v>12</v>
      </c>
      <c r="C28" s="124"/>
      <c r="D28" s="132"/>
      <c r="E28" s="107"/>
      <c r="F28" s="107"/>
      <c r="G28" s="69"/>
      <c r="H28" s="21"/>
      <c r="I28" s="21"/>
      <c r="J28" s="40"/>
      <c r="K28" s="41"/>
      <c r="L28" s="27"/>
    </row>
    <row r="29" spans="2:12" x14ac:dyDescent="0.2">
      <c r="B29" s="123">
        <v>13</v>
      </c>
      <c r="C29" s="124"/>
      <c r="D29" s="133"/>
      <c r="E29" s="107"/>
      <c r="F29" s="107"/>
      <c r="G29" s="69"/>
      <c r="H29" s="21"/>
      <c r="I29" s="21"/>
      <c r="J29" s="125"/>
      <c r="K29" s="126"/>
      <c r="L29" s="22"/>
    </row>
    <row r="30" spans="2:12" x14ac:dyDescent="0.2">
      <c r="B30" s="127" t="s">
        <v>33</v>
      </c>
      <c r="C30" s="143"/>
      <c r="D30" s="143"/>
      <c r="E30" s="143"/>
      <c r="F30" s="128"/>
      <c r="G30" s="73"/>
      <c r="H30" s="23">
        <f>SUM(H14:H29)</f>
        <v>779.29546299999993</v>
      </c>
      <c r="I30" s="23">
        <f>SUM(I14:I29)</f>
        <v>779.29</v>
      </c>
      <c r="J30" s="141">
        <f>SUM(J14:K29)</f>
        <v>0</v>
      </c>
      <c r="K30" s="142"/>
      <c r="L30" s="24"/>
    </row>
    <row r="31" spans="2:12" x14ac:dyDescent="0.2">
      <c r="B31" s="17"/>
      <c r="C31" s="17"/>
      <c r="D31" s="17"/>
      <c r="E31" s="17"/>
      <c r="F31" s="17"/>
      <c r="G31" s="17"/>
      <c r="H31" s="17"/>
      <c r="I31" s="17"/>
      <c r="J31" s="17"/>
      <c r="K31" s="25"/>
      <c r="L31" s="17"/>
    </row>
    <row r="32" spans="2:12" x14ac:dyDescent="0.2">
      <c r="B32" s="144" t="s">
        <v>21</v>
      </c>
      <c r="C32" s="144"/>
      <c r="D32" s="144"/>
      <c r="E32" s="144"/>
      <c r="F32" s="144"/>
      <c r="G32" s="74"/>
      <c r="H32" s="144" t="s">
        <v>34</v>
      </c>
      <c r="I32" s="144"/>
      <c r="J32" s="144"/>
      <c r="K32" s="144"/>
      <c r="L32" s="19" t="s">
        <v>35</v>
      </c>
    </row>
    <row r="33" spans="1:12" x14ac:dyDescent="0.2">
      <c r="B33" s="140">
        <f>I30</f>
        <v>779.29</v>
      </c>
      <c r="C33" s="140"/>
      <c r="D33" s="140"/>
      <c r="E33" s="140"/>
      <c r="F33" s="140"/>
      <c r="G33" s="72"/>
      <c r="H33" s="140">
        <f>J30</f>
        <v>0</v>
      </c>
      <c r="I33" s="140"/>
      <c r="J33" s="140"/>
      <c r="K33" s="140"/>
      <c r="L33" s="26">
        <f>SUM(B33:K33)</f>
        <v>779.29</v>
      </c>
    </row>
    <row r="34" spans="1:12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x14ac:dyDescent="0.2">
      <c r="B35" s="17" t="s">
        <v>36</v>
      </c>
      <c r="C35" s="17"/>
      <c r="D35" s="17"/>
      <c r="E35" s="17"/>
      <c r="F35" s="17" t="s">
        <v>37</v>
      </c>
      <c r="G35" s="17"/>
      <c r="H35" s="17" t="s">
        <v>38</v>
      </c>
      <c r="I35" s="17"/>
      <c r="J35" s="17"/>
      <c r="K35" s="17" t="s">
        <v>39</v>
      </c>
      <c r="L35" s="17"/>
    </row>
    <row r="37" spans="1:12" ht="18" x14ac:dyDescent="0.2">
      <c r="A37" s="118" t="s">
        <v>56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</row>
    <row r="38" spans="1:12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1:12" x14ac:dyDescent="0.2">
      <c r="A39" s="42"/>
      <c r="B39" s="43"/>
      <c r="C39" s="44"/>
      <c r="D39" s="45" t="s">
        <v>11</v>
      </c>
      <c r="E39" s="45"/>
      <c r="F39" s="119" t="s">
        <v>62</v>
      </c>
      <c r="G39" s="119"/>
      <c r="H39" s="120"/>
      <c r="I39" s="45" t="s">
        <v>12</v>
      </c>
      <c r="J39" s="44"/>
      <c r="K39" s="119" t="s">
        <v>63</v>
      </c>
      <c r="L39" s="121"/>
    </row>
    <row r="40" spans="1:12" x14ac:dyDescent="0.2">
      <c r="A40" s="42"/>
      <c r="B40" s="46"/>
      <c r="C40" s="47"/>
      <c r="D40" s="48" t="s">
        <v>13</v>
      </c>
      <c r="E40" s="48"/>
      <c r="F40" s="110" t="s">
        <v>65</v>
      </c>
      <c r="G40" s="110"/>
      <c r="H40" s="111"/>
      <c r="I40" s="48" t="s">
        <v>14</v>
      </c>
      <c r="J40" s="47"/>
      <c r="K40" s="110" t="s">
        <v>66</v>
      </c>
      <c r="L40" s="113"/>
    </row>
    <row r="41" spans="1:12" x14ac:dyDescent="0.2">
      <c r="A41" s="42"/>
      <c r="B41" s="46"/>
      <c r="C41" s="47"/>
      <c r="D41" s="48" t="s">
        <v>15</v>
      </c>
      <c r="E41" s="48"/>
      <c r="F41" s="110" t="s">
        <v>67</v>
      </c>
      <c r="G41" s="110"/>
      <c r="H41" s="111"/>
      <c r="I41" s="48" t="s">
        <v>16</v>
      </c>
      <c r="J41" s="49"/>
      <c r="K41" s="112" t="s">
        <v>64</v>
      </c>
      <c r="L41" s="113"/>
    </row>
    <row r="42" spans="1:12" x14ac:dyDescent="0.2">
      <c r="A42" s="42"/>
      <c r="B42" s="50"/>
      <c r="C42" s="51"/>
      <c r="D42" s="52"/>
      <c r="E42" s="52"/>
      <c r="F42" s="53"/>
      <c r="G42" s="75"/>
      <c r="H42" s="53"/>
      <c r="I42" s="52" t="s">
        <v>57</v>
      </c>
      <c r="J42" s="54"/>
      <c r="K42" s="114"/>
      <c r="L42" s="115"/>
    </row>
    <row r="43" spans="1:12" x14ac:dyDescent="0.2">
      <c r="A43" s="42"/>
      <c r="B43" s="42"/>
      <c r="C43" s="42"/>
      <c r="D43" s="42"/>
      <c r="E43" s="42"/>
      <c r="F43" s="42"/>
      <c r="G43" s="42"/>
      <c r="H43" s="42"/>
      <c r="I43" s="42"/>
      <c r="J43" s="116"/>
      <c r="K43" s="116"/>
      <c r="L43" s="42"/>
    </row>
    <row r="44" spans="1:12" x14ac:dyDescent="0.2">
      <c r="A44" s="42"/>
      <c r="B44" s="106"/>
      <c r="C44" s="106"/>
      <c r="D44" s="55" t="s">
        <v>58</v>
      </c>
      <c r="E44" s="106" t="s">
        <v>59</v>
      </c>
      <c r="F44" s="106"/>
      <c r="G44" s="76"/>
      <c r="H44" s="56" t="s">
        <v>60</v>
      </c>
      <c r="I44" s="56" t="s">
        <v>61</v>
      </c>
      <c r="J44" s="117" t="s">
        <v>33</v>
      </c>
      <c r="K44" s="117"/>
      <c r="L44" s="57" t="s">
        <v>23</v>
      </c>
    </row>
    <row r="45" spans="1:12" x14ac:dyDescent="0.2">
      <c r="A45" s="42"/>
      <c r="B45" s="106">
        <v>1</v>
      </c>
      <c r="C45" s="106"/>
      <c r="D45" s="78"/>
      <c r="E45" s="107"/>
      <c r="F45" s="106"/>
      <c r="G45" s="76"/>
      <c r="H45" s="56"/>
      <c r="I45" s="56"/>
      <c r="J45" s="108"/>
      <c r="K45" s="109"/>
      <c r="L45" s="58"/>
    </row>
    <row r="46" spans="1:12" x14ac:dyDescent="0.2">
      <c r="A46" s="42"/>
      <c r="B46" s="106">
        <v>2</v>
      </c>
      <c r="C46" s="106"/>
      <c r="D46" s="78"/>
      <c r="E46" s="107"/>
      <c r="F46" s="106"/>
      <c r="G46" s="76"/>
      <c r="H46" s="56"/>
      <c r="I46" s="56"/>
      <c r="J46" s="108"/>
      <c r="K46" s="109"/>
      <c r="L46" s="27"/>
    </row>
    <row r="47" spans="1:12" x14ac:dyDescent="0.2">
      <c r="A47" s="42"/>
      <c r="B47" s="101" t="s">
        <v>33</v>
      </c>
      <c r="C47" s="102"/>
      <c r="D47" s="102"/>
      <c r="E47" s="102"/>
      <c r="F47" s="103"/>
      <c r="G47" s="77"/>
      <c r="H47" s="59"/>
      <c r="I47" s="59">
        <f>SUM(I45:I46)</f>
        <v>0</v>
      </c>
      <c r="J47" s="104">
        <f>SUM(J45:K46)</f>
        <v>0</v>
      </c>
      <c r="K47" s="105"/>
      <c r="L47" s="60"/>
    </row>
    <row r="48" spans="1:12" x14ac:dyDescent="0.2">
      <c r="A48" s="42"/>
      <c r="B48" s="61" t="s">
        <v>36</v>
      </c>
      <c r="C48" s="61"/>
      <c r="D48" s="61"/>
      <c r="E48" s="61"/>
      <c r="F48" s="61" t="s">
        <v>37</v>
      </c>
      <c r="G48" s="61"/>
      <c r="H48" s="61" t="s">
        <v>38</v>
      </c>
      <c r="I48" s="61"/>
      <c r="J48" s="61"/>
      <c r="K48" s="61" t="s">
        <v>39</v>
      </c>
      <c r="L48" s="61"/>
    </row>
  </sheetData>
  <mergeCells count="66">
    <mergeCell ref="E26:F26"/>
    <mergeCell ref="J26:K26"/>
    <mergeCell ref="E27:F27"/>
    <mergeCell ref="E28:F28"/>
    <mergeCell ref="H33:K33"/>
    <mergeCell ref="B33:F33"/>
    <mergeCell ref="J30:K30"/>
    <mergeCell ref="E29:F29"/>
    <mergeCell ref="J29:K29"/>
    <mergeCell ref="B30:F30"/>
    <mergeCell ref="B32:F32"/>
    <mergeCell ref="H32:K32"/>
    <mergeCell ref="B29:C29"/>
    <mergeCell ref="B26:C26"/>
    <mergeCell ref="B27:C27"/>
    <mergeCell ref="B28:C28"/>
    <mergeCell ref="D26:D29"/>
    <mergeCell ref="E14:F14"/>
    <mergeCell ref="B13:C13"/>
    <mergeCell ref="B14:C14"/>
    <mergeCell ref="B15:C15"/>
    <mergeCell ref="D14:D25"/>
    <mergeCell ref="B20:C20"/>
    <mergeCell ref="B21:C21"/>
    <mergeCell ref="B25:C25"/>
    <mergeCell ref="E21:F24"/>
    <mergeCell ref="B16:C16"/>
    <mergeCell ref="B19:C19"/>
    <mergeCell ref="B23:C23"/>
    <mergeCell ref="B24:C24"/>
    <mergeCell ref="E15:F19"/>
    <mergeCell ref="B5:L5"/>
    <mergeCell ref="K8:L8"/>
    <mergeCell ref="K9:L9"/>
    <mergeCell ref="K10:L10"/>
    <mergeCell ref="E25:F25"/>
    <mergeCell ref="J20:K20"/>
    <mergeCell ref="F8:H8"/>
    <mergeCell ref="F9:H9"/>
    <mergeCell ref="F10:H10"/>
    <mergeCell ref="J21:K21"/>
    <mergeCell ref="J25:K25"/>
    <mergeCell ref="J13:K13"/>
    <mergeCell ref="J14:K14"/>
    <mergeCell ref="E20:F20"/>
    <mergeCell ref="E13:F13"/>
    <mergeCell ref="A37:L37"/>
    <mergeCell ref="F39:H39"/>
    <mergeCell ref="K39:L39"/>
    <mergeCell ref="F40:H40"/>
    <mergeCell ref="K40:L40"/>
    <mergeCell ref="F41:H41"/>
    <mergeCell ref="K41:L41"/>
    <mergeCell ref="K42:L42"/>
    <mergeCell ref="J43:K43"/>
    <mergeCell ref="B44:C44"/>
    <mergeCell ref="E44:F44"/>
    <mergeCell ref="J44:K44"/>
    <mergeCell ref="B47:F47"/>
    <mergeCell ref="J47:K47"/>
    <mergeCell ref="B45:C45"/>
    <mergeCell ref="E45:F45"/>
    <mergeCell ref="J45:K45"/>
    <mergeCell ref="B46:C46"/>
    <mergeCell ref="E46:F46"/>
    <mergeCell ref="J46:K46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2017-02-16T08:55:24Z</cp:lastPrinted>
  <dcterms:created xsi:type="dcterms:W3CDTF">2014-04-15T08:52:03Z</dcterms:created>
  <dcterms:modified xsi:type="dcterms:W3CDTF">2018-08-24T10:07:42Z</dcterms:modified>
</cp:coreProperties>
</file>