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20"/>
  </bookViews>
  <sheets>
    <sheet name="GL6" sheetId="2" r:id="rId1"/>
  </sheet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/>
  <c r="G14"/>
  <c r="H37"/>
  <c r="G17"/>
  <c r="G18"/>
  <c r="G19"/>
  <c r="G20"/>
  <c r="G22"/>
  <c r="G8"/>
  <c r="G30"/>
  <c r="G13"/>
  <c r="G9"/>
  <c r="G16"/>
  <c r="G7"/>
  <c r="G12"/>
  <c r="G32"/>
  <c r="G33"/>
  <c r="G34"/>
  <c r="G35"/>
  <c r="G36"/>
</calcChain>
</file>

<file path=xl/sharedStrings.xml><?xml version="1.0" encoding="utf-8"?>
<sst xmlns="http://schemas.openxmlformats.org/spreadsheetml/2006/main" count="73" uniqueCount="64">
  <si>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</si>
  <si>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</si>
  <si>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</si>
  <si>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</si>
  <si>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</si>
  <si>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</si>
  <si>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</si>
  <si>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</si>
  <si>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</si>
  <si>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</si>
  <si>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</si>
  <si>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</si>
  <si>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</si>
  <si>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</si>
  <si>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总计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</si>
  <si>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</si>
  <si>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6月21日-6月23日 大床房（含服务费，宽带费用）</t>
    <phoneticPr fontId="4" type="noConversion"/>
  </si>
  <si>
    <t>6月20日-6月22日 双床房（含服务费，宽带费用）</t>
    <phoneticPr fontId="4" type="noConversion"/>
  </si>
  <si>
    <t>6月21日晚餐</t>
    <phoneticPr fontId="4" type="noConversion"/>
  </si>
  <si>
    <t>6月22日晚餐</t>
    <phoneticPr fontId="3" type="noConversion"/>
  </si>
  <si>
    <t>摄影</t>
    <phoneticPr fontId="4" type="noConversion"/>
  </si>
  <si>
    <t>摄影</t>
    <phoneticPr fontId="3" type="noConversion"/>
  </si>
  <si>
    <t>6月22日（酒店-东岳工厂-酒店）</t>
    <phoneticPr fontId="4" type="noConversion"/>
  </si>
  <si>
    <t>自付房费</t>
    <phoneticPr fontId="3" type="noConversion"/>
  </si>
  <si>
    <t>6月20日-6月22日 大床房（含服务费，宽带费用）</t>
    <phoneticPr fontId="3" type="noConversion"/>
  </si>
  <si>
    <t>固定费用</t>
    <phoneticPr fontId="3" type="noConversion"/>
  </si>
  <si>
    <t>媒体4人，工作人员4人</t>
    <phoneticPr fontId="3" type="noConversion"/>
  </si>
  <si>
    <t>服务费</t>
    <phoneticPr fontId="4" type="noConversion"/>
  </si>
  <si>
    <t>增值税6%</t>
    <phoneticPr fontId="3" type="noConversion"/>
  </si>
  <si>
    <r>
      <t>酒店相关：</t>
    </r>
    <r>
      <rPr>
        <sz val="9"/>
        <rFont val="微软雅黑"/>
        <family val="2"/>
        <charset val="134"/>
      </rPr>
      <t>(烟台金海岸喜来登酒店）</t>
    </r>
    <phoneticPr fontId="4" type="noConversion"/>
  </si>
  <si>
    <t>上汽通用汽车东岳工厂参观</t>
    <phoneticPr fontId="4" type="noConversion"/>
  </si>
  <si>
    <t>6月23日送机，专车</t>
    <phoneticPr fontId="3" type="noConversion"/>
  </si>
  <si>
    <t>6月22日送机，专车</t>
  </si>
  <si>
    <t>考斯特</t>
    <phoneticPr fontId="4" type="noConversion"/>
  </si>
  <si>
    <t>专车</t>
    <phoneticPr fontId="3" type="noConversion"/>
  </si>
  <si>
    <t>6月21日gl8全天</t>
    <phoneticPr fontId="3" type="noConversion"/>
  </si>
  <si>
    <t>gl8</t>
    <phoneticPr fontId="3" type="noConversion"/>
  </si>
  <si>
    <t>6月21日接机专车</t>
    <phoneticPr fontId="4" type="noConversion"/>
  </si>
  <si>
    <t>未付</t>
    <phoneticPr fontId="3" type="noConversion"/>
  </si>
  <si>
    <t>*CA4864</t>
  </si>
  <si>
    <t>上海-烟台</t>
  </si>
  <si>
    <t>成人</t>
  </si>
  <si>
    <t>陈迪</t>
  </si>
  <si>
    <t>999-2723486680</t>
  </si>
  <si>
    <t>*CA4863</t>
  </si>
  <si>
    <t>烟台-上海</t>
  </si>
  <si>
    <t>999-2723486683</t>
  </si>
  <si>
    <t>*CA4854</t>
  </si>
  <si>
    <t>北京-烟台</t>
  </si>
  <si>
    <t>王红志</t>
  </si>
  <si>
    <t>999-2723486682</t>
  </si>
  <si>
    <t>CA1546</t>
  </si>
  <si>
    <t>烟台-北京</t>
  </si>
  <si>
    <t>999-2723486681</t>
  </si>
  <si>
    <t>SC4851</t>
  </si>
  <si>
    <t>鞠桂林</t>
  </si>
  <si>
    <t>324-2722863409</t>
  </si>
  <si>
    <t>其他</t>
    <phoneticPr fontId="4" type="noConversion"/>
  </si>
  <si>
    <t>机票</t>
    <phoneticPr fontId="4" type="noConversion"/>
  </si>
  <si>
    <t>6月20日-6月22日 大床房（含服务费，宽带费用）</t>
    <phoneticPr fontId="4" type="noConversion"/>
  </si>
  <si>
    <t>6月22日晚餐</t>
    <phoneticPr fontId="3" type="noConversion"/>
  </si>
  <si>
    <t>媒体交通费</t>
    <phoneticPr fontId="3" type="noConversion"/>
  </si>
  <si>
    <t>工作人员餐费</t>
    <phoneticPr fontId="4" type="noConversion"/>
  </si>
  <si>
    <t>媒体交通费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</si>
</sst>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#,##0_);[Red]\(#,##0\)"/>
    <numFmt numFmtId="177" formatCode="#,##0_ "/>
    <numFmt numFmtId="178" formatCode="#,##0.00_);[Red]\(#,##0.00\)"/>
    <numFmt numFmtId="179" formatCode="yyyy&quot;年&quot;mm&quot;月&quot;dd&quot;日&quot;"/>
    <numFmt numFmtId="180" formatCode="0.0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indexed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/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6" fontId="6" fillId="6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0" fillId="7" borderId="0" xfId="0" applyFill="1"/>
    <xf numFmtId="0" fontId="2" fillId="7" borderId="4" xfId="1" applyFont="1" applyFill="1" applyBorder="1" applyAlignment="1">
      <alignment horizontal="left" vertical="center" wrapText="1"/>
    </xf>
    <xf numFmtId="0" fontId="2" fillId="7" borderId="5" xfId="1" applyFont="1" applyFill="1" applyBorder="1" applyAlignment="1">
      <alignment horizontal="left" vertical="center" wrapText="1"/>
    </xf>
    <xf numFmtId="178" fontId="2" fillId="7" borderId="1" xfId="1" applyNumberFormat="1" applyFont="1" applyFill="1" applyBorder="1" applyAlignment="1">
      <alignment horizontal="center" vertical="center"/>
    </xf>
    <xf numFmtId="178" fontId="0" fillId="0" borderId="0" xfId="0" applyNumberFormat="1"/>
    <xf numFmtId="178" fontId="2" fillId="7" borderId="1" xfId="1" applyNumberFormat="1" applyFont="1" applyFill="1" applyBorder="1" applyAlignment="1">
      <alignment horizontal="center" vertical="center" wrapText="1"/>
    </xf>
    <xf numFmtId="176" fontId="2" fillId="7" borderId="1" xfId="1" applyNumberFormat="1" applyFont="1" applyFill="1" applyBorder="1" applyAlignment="1">
      <alignment horizontal="center" vertical="center" wrapText="1"/>
    </xf>
    <xf numFmtId="179" fontId="8" fillId="7" borderId="10" xfId="0" applyNumberFormat="1" applyFont="1" applyFill="1" applyBorder="1" applyAlignment="1">
      <alignment horizontal="center" vertical="center" wrapText="1" shrinkToFit="1"/>
    </xf>
    <xf numFmtId="49" fontId="8" fillId="7" borderId="10" xfId="0" applyNumberFormat="1" applyFont="1" applyFill="1" applyBorder="1" applyAlignment="1">
      <alignment horizontal="center" vertical="center" wrapText="1" shrinkToFit="1"/>
    </xf>
    <xf numFmtId="0" fontId="8" fillId="7" borderId="10" xfId="0" applyNumberFormat="1" applyFont="1" applyFill="1" applyBorder="1" applyAlignment="1">
      <alignment horizontal="center" vertical="center" wrapText="1" shrinkToFit="1"/>
    </xf>
    <xf numFmtId="180" fontId="8" fillId="7" borderId="10" xfId="0" applyNumberFormat="1" applyFont="1" applyFill="1" applyBorder="1" applyAlignment="1">
      <alignment horizontal="center" vertical="center" wrapText="1" shrinkToFit="1"/>
    </xf>
    <xf numFmtId="176" fontId="2" fillId="7" borderId="1" xfId="1" applyNumberFormat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 wrapText="1"/>
    </xf>
    <xf numFmtId="177" fontId="2" fillId="7" borderId="1" xfId="1" applyNumberFormat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2" fillId="7" borderId="7" xfId="1" applyFont="1" applyFill="1" applyBorder="1" applyAlignment="1">
      <alignment horizontal="center" vertical="center" wrapText="1"/>
    </xf>
    <xf numFmtId="176" fontId="2" fillId="7" borderId="5" xfId="1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left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0" applyFill="1"/>
    <xf numFmtId="0" fontId="2" fillId="7" borderId="4" xfId="1" applyFont="1" applyFill="1" applyBorder="1" applyAlignment="1">
      <alignment horizontal="left" vertical="center" wrapText="1"/>
    </xf>
    <xf numFmtId="0" fontId="2" fillId="7" borderId="5" xfId="1" applyFont="1" applyFill="1" applyBorder="1" applyAlignment="1">
      <alignment horizontal="left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2" fillId="7" borderId="8" xfId="1" applyFont="1" applyFill="1" applyBorder="1" applyAlignment="1">
      <alignment horizontal="center" vertical="center" wrapText="1"/>
    </xf>
    <xf numFmtId="0" fontId="2" fillId="7" borderId="9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left" vertical="center" wrapText="1"/>
    </xf>
    <xf numFmtId="0" fontId="6" fillId="7" borderId="7" xfId="1" applyFont="1" applyFill="1" applyBorder="1" applyAlignment="1">
      <alignment horizontal="left" vertical="center" wrapText="1"/>
    </xf>
    <xf numFmtId="0" fontId="6" fillId="7" borderId="5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 applyProtection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847725</xdr:colOff>
      <xdr:row>0</xdr:row>
      <xdr:rowOff>657225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E258C74D-26F5-4AC9-B4DB-1903BFA8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13" zoomScaleNormal="100" zoomScaleSheetLayoutView="120" workbookViewId="0">
      <selection activeCell="D18" sqref="D18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54"/>
      <c r="B1" s="54"/>
      <c r="C1" s="54"/>
      <c r="D1" s="9"/>
      <c r="E1" s="9"/>
      <c r="F1" s="9"/>
      <c r="G1" s="10"/>
      <c r="H1" s="11"/>
    </row>
    <row r="2" spans="1:8" ht="18" customHeight="1">
      <c r="A2" s="12" t="s">
        <v>0</v>
      </c>
      <c r="B2" s="55" t="s">
        <v>30</v>
      </c>
      <c r="C2" s="55"/>
      <c r="D2" s="55"/>
      <c r="E2" s="55"/>
      <c r="F2" s="9"/>
      <c r="G2" s="10"/>
      <c r="H2" s="11"/>
    </row>
    <row r="3" spans="1:8" ht="18" customHeight="1">
      <c r="A3" s="12" t="s">
        <v>1</v>
      </c>
      <c r="B3" s="13">
        <v>43273</v>
      </c>
      <c r="C3" s="14"/>
      <c r="D3" s="9"/>
      <c r="E3" s="9"/>
      <c r="F3" s="9"/>
      <c r="G3" s="10"/>
      <c r="H3" s="11"/>
    </row>
    <row r="4" spans="1:8" ht="18" customHeight="1">
      <c r="A4" s="12" t="s">
        <v>2</v>
      </c>
      <c r="B4" s="12" t="s">
        <v>26</v>
      </c>
      <c r="C4" s="10"/>
      <c r="D4" s="9"/>
      <c r="E4" s="9"/>
      <c r="F4" s="9"/>
      <c r="G4" s="10"/>
      <c r="H4" s="11"/>
    </row>
    <row r="5" spans="1:8" s="10" customFormat="1">
      <c r="A5" s="56" t="s">
        <v>3</v>
      </c>
      <c r="B5" s="56"/>
      <c r="C5" s="15" t="s">
        <v>4</v>
      </c>
      <c r="D5" s="16" t="s">
        <v>5</v>
      </c>
      <c r="E5" s="16" t="s">
        <v>6</v>
      </c>
      <c r="F5" s="16" t="s">
        <v>7</v>
      </c>
      <c r="G5" s="17" t="s">
        <v>8</v>
      </c>
      <c r="H5" s="18" t="s">
        <v>9</v>
      </c>
    </row>
    <row r="6" spans="1:8" s="10" customFormat="1" ht="27" customHeight="1">
      <c r="A6" s="57" t="s">
        <v>29</v>
      </c>
      <c r="B6" s="58"/>
      <c r="C6" s="58"/>
      <c r="D6" s="58"/>
      <c r="E6" s="58"/>
      <c r="F6" s="58"/>
      <c r="G6" s="58"/>
      <c r="H6" s="59"/>
    </row>
    <row r="7" spans="1:8" s="24" customFormat="1" ht="30.75" customHeight="1">
      <c r="A7" s="48" t="s">
        <v>15</v>
      </c>
      <c r="B7" s="48" t="s">
        <v>10</v>
      </c>
      <c r="C7" s="23" t="s">
        <v>16</v>
      </c>
      <c r="D7" s="37">
        <v>600</v>
      </c>
      <c r="E7" s="37">
        <v>2</v>
      </c>
      <c r="F7" s="35">
        <v>3</v>
      </c>
      <c r="G7" s="35">
        <f>D7*E7*F7</f>
        <v>3600</v>
      </c>
      <c r="H7" s="38"/>
    </row>
    <row r="8" spans="1:8" s="24" customFormat="1" ht="30.75" customHeight="1">
      <c r="A8" s="49"/>
      <c r="B8" s="49"/>
      <c r="C8" s="23" t="s">
        <v>59</v>
      </c>
      <c r="D8" s="37">
        <v>600</v>
      </c>
      <c r="E8" s="37">
        <v>2</v>
      </c>
      <c r="F8" s="35">
        <v>1</v>
      </c>
      <c r="G8" s="35">
        <f>D8*E8*F8</f>
        <v>1200</v>
      </c>
      <c r="H8" s="38"/>
    </row>
    <row r="9" spans="1:8" s="24" customFormat="1" ht="26.25" customHeight="1">
      <c r="A9" s="49"/>
      <c r="B9" s="50"/>
      <c r="C9" s="23" t="s">
        <v>17</v>
      </c>
      <c r="D9" s="37">
        <v>600</v>
      </c>
      <c r="E9" s="37">
        <v>3</v>
      </c>
      <c r="F9" s="35">
        <v>1</v>
      </c>
      <c r="G9" s="35">
        <f>D9*E9*F9</f>
        <v>1800</v>
      </c>
      <c r="H9" s="38"/>
    </row>
    <row r="10" spans="1:8" s="24" customFormat="1" ht="26.25" customHeight="1">
      <c r="A10" s="50"/>
      <c r="B10" s="39" t="s">
        <v>23</v>
      </c>
      <c r="C10" s="23" t="s">
        <v>24</v>
      </c>
      <c r="D10" s="37">
        <v>0</v>
      </c>
      <c r="E10" s="37">
        <v>2</v>
      </c>
      <c r="F10" s="35">
        <v>1</v>
      </c>
      <c r="G10" s="35">
        <v>0</v>
      </c>
      <c r="H10" s="38"/>
    </row>
    <row r="11" spans="1:8">
      <c r="A11" s="1" t="s">
        <v>11</v>
      </c>
      <c r="B11" s="1"/>
      <c r="C11" s="2"/>
      <c r="D11" s="3"/>
      <c r="E11" s="3"/>
      <c r="F11" s="3"/>
      <c r="G11" s="3"/>
      <c r="H11" s="4"/>
    </row>
    <row r="12" spans="1:8" s="24" customFormat="1" ht="14.25" customHeight="1">
      <c r="A12" s="51" t="s">
        <v>11</v>
      </c>
      <c r="B12" s="53" t="s">
        <v>12</v>
      </c>
      <c r="C12" s="22" t="s">
        <v>18</v>
      </c>
      <c r="D12" s="35">
        <v>129.6</v>
      </c>
      <c r="E12" s="35">
        <v>1</v>
      </c>
      <c r="F12" s="35">
        <v>6</v>
      </c>
      <c r="G12" s="35">
        <f t="shared" ref="G12:G14" si="0">D12*E12*F12</f>
        <v>777.59999999999991</v>
      </c>
      <c r="H12" s="35"/>
    </row>
    <row r="13" spans="1:8" s="24" customFormat="1" ht="14.25" customHeight="1">
      <c r="A13" s="52"/>
      <c r="B13" s="53"/>
      <c r="C13" s="22" t="s">
        <v>19</v>
      </c>
      <c r="D13" s="35">
        <v>130</v>
      </c>
      <c r="E13" s="35">
        <v>1</v>
      </c>
      <c r="F13" s="35">
        <v>5</v>
      </c>
      <c r="G13" s="35">
        <f t="shared" si="0"/>
        <v>650</v>
      </c>
      <c r="H13" s="35"/>
    </row>
    <row r="14" spans="1:8" s="24" customFormat="1" ht="14.25" customHeight="1">
      <c r="A14" s="36"/>
      <c r="B14" s="40"/>
      <c r="C14" s="22" t="s">
        <v>60</v>
      </c>
      <c r="D14" s="35">
        <v>50</v>
      </c>
      <c r="E14" s="35">
        <v>1</v>
      </c>
      <c r="F14" s="35">
        <v>7</v>
      </c>
      <c r="G14" s="35">
        <f t="shared" si="0"/>
        <v>350</v>
      </c>
      <c r="H14" s="41"/>
    </row>
    <row r="15" spans="1:8" ht="14.25" customHeight="1">
      <c r="A15" s="60" t="s">
        <v>13</v>
      </c>
      <c r="B15" s="61"/>
      <c r="C15" s="61"/>
      <c r="D15" s="61"/>
      <c r="E15" s="61"/>
      <c r="F15" s="61"/>
      <c r="G15" s="61"/>
      <c r="H15" s="62"/>
    </row>
    <row r="16" spans="1:8" s="24" customFormat="1">
      <c r="A16" s="46" t="s">
        <v>37</v>
      </c>
      <c r="B16" s="47"/>
      <c r="C16" s="22" t="s">
        <v>34</v>
      </c>
      <c r="D16" s="29">
        <v>89.32</v>
      </c>
      <c r="E16" s="30">
        <v>1</v>
      </c>
      <c r="F16" s="30">
        <v>1</v>
      </c>
      <c r="G16" s="29">
        <f t="shared" ref="G16:G20" si="1">D16*E16*F16</f>
        <v>89.32</v>
      </c>
      <c r="H16" s="23"/>
    </row>
    <row r="17" spans="1:8" s="24" customFormat="1">
      <c r="A17" s="25" t="s">
        <v>35</v>
      </c>
      <c r="B17" s="26"/>
      <c r="C17" s="22" t="s">
        <v>36</v>
      </c>
      <c r="D17" s="29">
        <v>1400</v>
      </c>
      <c r="E17" s="30">
        <v>1</v>
      </c>
      <c r="F17" s="30">
        <v>1</v>
      </c>
      <c r="G17" s="29">
        <f t="shared" si="1"/>
        <v>1400</v>
      </c>
      <c r="H17" s="23"/>
    </row>
    <row r="18" spans="1:8" s="24" customFormat="1" ht="13.9" customHeight="1">
      <c r="A18" s="46" t="s">
        <v>22</v>
      </c>
      <c r="B18" s="47"/>
      <c r="C18" s="22" t="s">
        <v>33</v>
      </c>
      <c r="D18" s="27">
        <v>1600</v>
      </c>
      <c r="E18" s="30">
        <v>1</v>
      </c>
      <c r="F18" s="30">
        <v>1</v>
      </c>
      <c r="G18" s="29">
        <f t="shared" si="1"/>
        <v>1600</v>
      </c>
      <c r="H18" s="23"/>
    </row>
    <row r="19" spans="1:8" s="24" customFormat="1" ht="13.9" customHeight="1">
      <c r="A19" s="25" t="s">
        <v>32</v>
      </c>
      <c r="B19" s="26"/>
      <c r="C19" s="22"/>
      <c r="D19" s="27">
        <v>87.86</v>
      </c>
      <c r="E19" s="30">
        <v>1</v>
      </c>
      <c r="F19" s="30">
        <v>1</v>
      </c>
      <c r="G19" s="29">
        <f t="shared" si="1"/>
        <v>87.86</v>
      </c>
      <c r="H19" s="23"/>
    </row>
    <row r="20" spans="1:8" s="24" customFormat="1" ht="13.9" customHeight="1">
      <c r="A20" s="25" t="s">
        <v>31</v>
      </c>
      <c r="B20" s="26"/>
      <c r="C20" s="22"/>
      <c r="D20" s="27">
        <v>90.64</v>
      </c>
      <c r="E20" s="30">
        <v>1</v>
      </c>
      <c r="F20" s="30">
        <v>1</v>
      </c>
      <c r="G20" s="29">
        <f t="shared" si="1"/>
        <v>90.64</v>
      </c>
      <c r="H20" s="23"/>
    </row>
    <row r="21" spans="1:8" ht="25.5" customHeight="1">
      <c r="A21" s="60" t="s">
        <v>20</v>
      </c>
      <c r="B21" s="61"/>
      <c r="C21" s="61"/>
      <c r="D21" s="61"/>
      <c r="E21" s="61"/>
      <c r="F21" s="61"/>
      <c r="G21" s="61"/>
      <c r="H21" s="62"/>
    </row>
    <row r="22" spans="1:8">
      <c r="A22" s="20" t="s">
        <v>21</v>
      </c>
      <c r="B22" s="20"/>
      <c r="C22" s="21" t="s">
        <v>38</v>
      </c>
      <c r="D22" s="5">
        <v>30000</v>
      </c>
      <c r="E22" s="5">
        <v>1</v>
      </c>
      <c r="F22" s="5">
        <v>1</v>
      </c>
      <c r="G22" s="6">
        <f>D22*E22*F22</f>
        <v>30000</v>
      </c>
      <c r="H22" s="19" t="s">
        <v>25</v>
      </c>
    </row>
    <row r="23" spans="1:8">
      <c r="A23" s="60" t="s">
        <v>58</v>
      </c>
      <c r="B23" s="61"/>
      <c r="C23" s="61"/>
      <c r="D23" s="61"/>
      <c r="E23" s="61"/>
      <c r="F23" s="61"/>
      <c r="G23" s="61"/>
      <c r="H23" s="62"/>
    </row>
    <row r="24" spans="1:8" s="24" customFormat="1">
      <c r="A24" s="31">
        <v>43272</v>
      </c>
      <c r="B24" s="32" t="s">
        <v>39</v>
      </c>
      <c r="C24" s="32" t="s">
        <v>40</v>
      </c>
      <c r="D24" s="32" t="s">
        <v>42</v>
      </c>
      <c r="E24" s="32" t="s">
        <v>41</v>
      </c>
      <c r="F24" s="33">
        <v>1</v>
      </c>
      <c r="G24" s="34">
        <v>1190</v>
      </c>
      <c r="H24" s="32" t="s">
        <v>43</v>
      </c>
    </row>
    <row r="25" spans="1:8" s="24" customFormat="1">
      <c r="A25" s="31">
        <v>43274</v>
      </c>
      <c r="B25" s="32" t="s">
        <v>44</v>
      </c>
      <c r="C25" s="32" t="s">
        <v>45</v>
      </c>
      <c r="D25" s="32" t="s">
        <v>42</v>
      </c>
      <c r="E25" s="32" t="s">
        <v>41</v>
      </c>
      <c r="F25" s="33">
        <v>1</v>
      </c>
      <c r="G25" s="34">
        <v>920</v>
      </c>
      <c r="H25" s="32" t="s">
        <v>46</v>
      </c>
    </row>
    <row r="26" spans="1:8" s="24" customFormat="1">
      <c r="A26" s="31">
        <v>43272</v>
      </c>
      <c r="B26" s="32" t="s">
        <v>47</v>
      </c>
      <c r="C26" s="32" t="s">
        <v>48</v>
      </c>
      <c r="D26" s="32" t="s">
        <v>49</v>
      </c>
      <c r="E26" s="32" t="s">
        <v>41</v>
      </c>
      <c r="F26" s="33">
        <v>1</v>
      </c>
      <c r="G26" s="34">
        <v>960</v>
      </c>
      <c r="H26" s="32" t="s">
        <v>50</v>
      </c>
    </row>
    <row r="27" spans="1:8" s="24" customFormat="1">
      <c r="A27" s="31">
        <v>43274</v>
      </c>
      <c r="B27" s="32" t="s">
        <v>51</v>
      </c>
      <c r="C27" s="32" t="s">
        <v>52</v>
      </c>
      <c r="D27" s="32" t="s">
        <v>49</v>
      </c>
      <c r="E27" s="32" t="s">
        <v>41</v>
      </c>
      <c r="F27" s="33">
        <v>1</v>
      </c>
      <c r="G27" s="34">
        <v>880</v>
      </c>
      <c r="H27" s="32" t="s">
        <v>53</v>
      </c>
    </row>
    <row r="28" spans="1:8" s="24" customFormat="1">
      <c r="A28" s="31">
        <v>43273</v>
      </c>
      <c r="B28" s="32" t="s">
        <v>54</v>
      </c>
      <c r="C28" s="32" t="s">
        <v>52</v>
      </c>
      <c r="D28" s="32" t="s">
        <v>55</v>
      </c>
      <c r="E28" s="32" t="s">
        <v>41</v>
      </c>
      <c r="F28" s="33">
        <v>1</v>
      </c>
      <c r="G28" s="34">
        <v>730</v>
      </c>
      <c r="H28" s="32" t="s">
        <v>56</v>
      </c>
    </row>
    <row r="29" spans="1:8" s="24" customFormat="1">
      <c r="A29" s="66" t="s">
        <v>57</v>
      </c>
      <c r="B29" s="67"/>
      <c r="C29" s="67"/>
      <c r="D29" s="67"/>
      <c r="E29" s="67"/>
      <c r="F29" s="67"/>
      <c r="G29" s="67"/>
      <c r="H29" s="68"/>
    </row>
    <row r="30" spans="1:8" s="24" customFormat="1">
      <c r="A30" s="22" t="s">
        <v>61</v>
      </c>
      <c r="B30" s="42"/>
      <c r="C30" s="43"/>
      <c r="D30" s="30">
        <v>1054.1500000000001</v>
      </c>
      <c r="E30" s="30">
        <v>1</v>
      </c>
      <c r="F30" s="30">
        <v>1</v>
      </c>
      <c r="G30" s="35">
        <f>D30*E30*F30</f>
        <v>1054.1500000000001</v>
      </c>
      <c r="H30" s="39"/>
    </row>
    <row r="31" spans="1:8" s="45" customFormat="1">
      <c r="A31" s="44" t="s">
        <v>63</v>
      </c>
      <c r="B31" s="20"/>
      <c r="C31" s="21"/>
      <c r="D31" s="5">
        <v>3000</v>
      </c>
      <c r="E31" s="5">
        <v>1</v>
      </c>
      <c r="F31" s="5">
        <v>1</v>
      </c>
      <c r="G31" s="19">
        <f>D31*E31*F31</f>
        <v>3000</v>
      </c>
      <c r="H31" s="19"/>
    </row>
    <row r="32" spans="1:8" s="24" customFormat="1">
      <c r="A32" s="69" t="s">
        <v>62</v>
      </c>
      <c r="B32" s="69"/>
      <c r="C32" s="43"/>
      <c r="D32" s="35">
        <v>68</v>
      </c>
      <c r="E32" s="35">
        <v>1</v>
      </c>
      <c r="F32" s="35">
        <v>1</v>
      </c>
      <c r="G32" s="35">
        <f>D32*E32*F32</f>
        <v>68</v>
      </c>
      <c r="H32" s="39"/>
    </row>
    <row r="33" spans="1:8">
      <c r="A33" s="63" t="s">
        <v>14</v>
      </c>
      <c r="B33" s="64"/>
      <c r="C33" s="64"/>
      <c r="D33" s="64"/>
      <c r="E33" s="64"/>
      <c r="F33" s="65"/>
      <c r="G33" s="7">
        <f>SUM(G7:G32)</f>
        <v>50447.57</v>
      </c>
      <c r="H33" s="8"/>
    </row>
    <row r="34" spans="1:8">
      <c r="A34" s="63" t="s">
        <v>27</v>
      </c>
      <c r="B34" s="64"/>
      <c r="C34" s="64"/>
      <c r="D34" s="64"/>
      <c r="E34" s="64"/>
      <c r="F34" s="65"/>
      <c r="G34" s="7">
        <f>G33*0.1</f>
        <v>5044.7570000000005</v>
      </c>
    </row>
    <row r="35" spans="1:8">
      <c r="A35" s="63" t="s">
        <v>28</v>
      </c>
      <c r="B35" s="64"/>
      <c r="C35" s="64"/>
      <c r="D35" s="64"/>
      <c r="E35" s="64"/>
      <c r="F35" s="65"/>
      <c r="G35" s="7">
        <f>(G33+G34)*0.06</f>
        <v>3329.5396199999996</v>
      </c>
    </row>
    <row r="36" spans="1:8">
      <c r="A36" s="63" t="s">
        <v>14</v>
      </c>
      <c r="B36" s="64"/>
      <c r="C36" s="64"/>
      <c r="D36" s="64"/>
      <c r="E36" s="64"/>
      <c r="F36" s="65"/>
      <c r="G36" s="7">
        <f>G33+G34+G35</f>
        <v>58821.866620000001</v>
      </c>
    </row>
    <row r="37" spans="1:8">
      <c r="H37" s="28">
        <f>D16+D18+D19+D20</f>
        <v>1867.82</v>
      </c>
    </row>
  </sheetData>
  <mergeCells count="19">
    <mergeCell ref="A33:F33"/>
    <mergeCell ref="A34:F34"/>
    <mergeCell ref="A35:F35"/>
    <mergeCell ref="A36:F36"/>
    <mergeCell ref="A21:H21"/>
    <mergeCell ref="A29:H29"/>
    <mergeCell ref="A32:B32"/>
    <mergeCell ref="A23:H23"/>
    <mergeCell ref="A1:C1"/>
    <mergeCell ref="B2:E2"/>
    <mergeCell ref="A5:B5"/>
    <mergeCell ref="A6:H6"/>
    <mergeCell ref="A15:H15"/>
    <mergeCell ref="A18:B18"/>
    <mergeCell ref="A16:B16"/>
    <mergeCell ref="B7:B9"/>
    <mergeCell ref="A12:A13"/>
    <mergeCell ref="B12:B13"/>
    <mergeCell ref="A7:A10"/>
  </mergeCells>
  <phoneticPr fontId="3" type="noConversion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2018-07-20T03:58:01Z</dcterms:modified>
</cp:coreProperties>
</file>