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Summary" sheetId="4" r:id="rId1"/>
    <sheet name="Standard Conference Small" sheetId="12" r:id="rId2"/>
  </sheets>
  <definedNames>
    <definedName name="_xlnm.Print_Area" localSheetId="1">'Standard Conference Small'!#REF!</definedName>
    <definedName name="_xlnm.Print_Area" localSheetId="0">Summary!$A$1:$B$30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<sst xmlns="http://schemas.openxmlformats.org/spreadsheetml/2006/main" count="225" uniqueCount="158">
  <si>
    <t>overview</t>
  </si>
  <si>
    <t>Project</t>
  </si>
  <si>
    <t>成都RDC盘点活动2023</t>
  </si>
  <si>
    <t>Company</t>
  </si>
  <si>
    <t>康辉集团北京国际会议展览有限公司</t>
  </si>
  <si>
    <t>Quotation Date</t>
  </si>
  <si>
    <t>Quotation Version</t>
  </si>
  <si>
    <t>V1</t>
  </si>
  <si>
    <t>Contact</t>
  </si>
  <si>
    <t>Name</t>
  </si>
  <si>
    <t>Tanya</t>
  </si>
  <si>
    <t>Surname</t>
  </si>
  <si>
    <t>Li</t>
  </si>
  <si>
    <t>Position</t>
  </si>
  <si>
    <t>Director</t>
  </si>
  <si>
    <t>Mobile</t>
  </si>
  <si>
    <t>Fixed line</t>
  </si>
  <si>
    <t>Email</t>
  </si>
  <si>
    <t>lisitian@cct.cn</t>
  </si>
  <si>
    <t xml:space="preserve">Conference </t>
  </si>
  <si>
    <t>Price Per Conference</t>
  </si>
  <si>
    <t>RDC event</t>
  </si>
  <si>
    <t>Total Net</t>
  </si>
  <si>
    <t>VAT (6%) **</t>
  </si>
  <si>
    <t>Gross Total</t>
  </si>
  <si>
    <t>* Please state surcharges (i.e. Business Tax) clearly and indicate which modules are affected.</t>
  </si>
  <si>
    <t>** Please note that 3rd party invoices are paid net by BMW since VAT is claimed back by your company.</t>
  </si>
  <si>
    <t>Total</t>
  </si>
  <si>
    <t>No.</t>
  </si>
  <si>
    <t>Item</t>
  </si>
  <si>
    <t>Unit</t>
  </si>
  <si>
    <t xml:space="preserve">Number of time </t>
  </si>
  <si>
    <t>Quantity/Time</t>
  </si>
  <si>
    <t>Days</t>
  </si>
  <si>
    <t>Unit price</t>
  </si>
  <si>
    <t>Sum</t>
  </si>
  <si>
    <t>Detailed Work load/ Comments / Deliverables</t>
  </si>
  <si>
    <t>Agency Fees</t>
  </si>
  <si>
    <t>Agency Fees (Preparation)</t>
  </si>
  <si>
    <t>I A 1</t>
  </si>
  <si>
    <t>Account Director</t>
  </si>
  <si>
    <t>pax/day</t>
  </si>
  <si>
    <t>I A 2</t>
  </si>
  <si>
    <t>Creative Director</t>
  </si>
  <si>
    <t>I A 3</t>
  </si>
  <si>
    <t>DTP / 2 D / 3 D Designer</t>
  </si>
  <si>
    <t>I A</t>
  </si>
  <si>
    <t>Sub-Total Agency Fees (Preparation)</t>
  </si>
  <si>
    <t>Agency Fees (On site)</t>
  </si>
  <si>
    <t>I B 1</t>
  </si>
  <si>
    <t>Account Manager</t>
  </si>
  <si>
    <t>I B 2</t>
  </si>
  <si>
    <t>Project Manager</t>
  </si>
  <si>
    <t>I B</t>
  </si>
  <si>
    <t>Sub-Total Agency Fees (On site)</t>
  </si>
  <si>
    <t>I</t>
  </si>
  <si>
    <t>Total Agency Fees</t>
  </si>
  <si>
    <t>Travel &amp;  Accomodation</t>
  </si>
  <si>
    <t>Number of time</t>
  </si>
  <si>
    <t>Details / Comments</t>
  </si>
  <si>
    <t>Site Check&amp;Onsite Event:</t>
  </si>
  <si>
    <t>Transportation, hotel and air ticket, all related expense, provide list of participants</t>
  </si>
  <si>
    <t>II A1</t>
  </si>
  <si>
    <t>Crew flights for event (Economy class) I</t>
  </si>
  <si>
    <t>Round trip</t>
  </si>
  <si>
    <t>II A2</t>
  </si>
  <si>
    <t>Crew flights for event (Economy class) II</t>
  </si>
  <si>
    <t>II A3</t>
  </si>
  <si>
    <t>Agency Staff Accomodation I</t>
  </si>
  <si>
    <t>Rm/Night</t>
  </si>
  <si>
    <t>II A4</t>
  </si>
  <si>
    <t>Agency Staff Accomodation II</t>
  </si>
  <si>
    <t>II A5</t>
  </si>
  <si>
    <t>Agency Staff working on site traffic</t>
  </si>
  <si>
    <t>unit</t>
  </si>
  <si>
    <t>II A</t>
  </si>
  <si>
    <t>Sub-Total Onsite Event</t>
  </si>
  <si>
    <t>II</t>
  </si>
  <si>
    <t>Total Travel &amp; Accomodation</t>
  </si>
  <si>
    <t>Logistics &amp; Operations</t>
  </si>
  <si>
    <t>Logistics</t>
  </si>
  <si>
    <t>III A 1</t>
  </si>
  <si>
    <t>Shuttle bus for dealer GL8</t>
  </si>
  <si>
    <t>23座考斯特_成都酒店-RDC</t>
  </si>
  <si>
    <t>III A 2</t>
  </si>
  <si>
    <t>Shuttle bus for dealer 考斯特</t>
  </si>
  <si>
    <t>50座大巴_成都酒店-RDC</t>
  </si>
  <si>
    <t>III A</t>
  </si>
  <si>
    <t>Sub-Total Logistics</t>
  </si>
  <si>
    <t>Materials</t>
  </si>
  <si>
    <t>III B 1</t>
  </si>
  <si>
    <t>Flower</t>
  </si>
  <si>
    <r>
      <rPr>
        <sz val="14"/>
        <color theme="1"/>
        <rFont val="MINI Serif"/>
        <charset val="134"/>
      </rPr>
      <t xml:space="preserve">Table flower 
</t>
    </r>
    <r>
      <rPr>
        <sz val="14"/>
        <color theme="1"/>
        <rFont val="宋体"/>
        <charset val="134"/>
      </rPr>
      <t>每场签到花一份，符合宝马标准</t>
    </r>
  </si>
  <si>
    <t>III B 2</t>
  </si>
  <si>
    <t>Mic cover</t>
  </si>
  <si>
    <t>Mic cover
麦克风套</t>
  </si>
  <si>
    <t>III B 3</t>
  </si>
  <si>
    <t>Office supply</t>
  </si>
  <si>
    <t>package</t>
  </si>
  <si>
    <t>奖状/Agenda</t>
  </si>
  <si>
    <t>III B 4</t>
  </si>
  <si>
    <t>Material Transportation</t>
  </si>
  <si>
    <t>物料运输，以实际产生为准</t>
  </si>
  <si>
    <t>III B 5</t>
  </si>
  <si>
    <t>RSVP</t>
  </si>
  <si>
    <t>Person</t>
  </si>
  <si>
    <t>来宾信息收集、接送机确认、酒店入住信息确认</t>
  </si>
  <si>
    <t>III B</t>
  </si>
  <si>
    <t>Sub-Total Materials</t>
  </si>
  <si>
    <t>III</t>
  </si>
  <si>
    <t>Total Logistics &amp; Operation</t>
  </si>
  <si>
    <t>Hospitality</t>
  </si>
  <si>
    <t>IV A 1</t>
  </si>
  <si>
    <t>Venue rental event date(s)</t>
  </si>
  <si>
    <t>pax</t>
  </si>
  <si>
    <t>会议1天全天使用，面积500平</t>
  </si>
  <si>
    <t>IV A 2</t>
  </si>
  <si>
    <t>Tea Break</t>
  </si>
  <si>
    <t>IV A 3</t>
  </si>
  <si>
    <t>Lunch</t>
  </si>
  <si>
    <t>IV A 4</t>
  </si>
  <si>
    <t>Dinner</t>
  </si>
  <si>
    <t>IV A</t>
  </si>
  <si>
    <t>Subtotal</t>
  </si>
  <si>
    <t>IV</t>
  </si>
  <si>
    <t>Total Hospitality</t>
  </si>
  <si>
    <t>Setup / Construction</t>
  </si>
  <si>
    <t>Setup Vendor</t>
  </si>
  <si>
    <r>
      <rPr>
        <b/>
        <sz val="14"/>
        <color theme="1"/>
        <rFont val="MINI Serif"/>
        <charset val="134"/>
      </rPr>
      <t xml:space="preserve">Details / Comments
</t>
    </r>
    <r>
      <rPr>
        <sz val="14"/>
        <color theme="1"/>
        <rFont val="MINI Serif"/>
        <charset val="134"/>
      </rPr>
      <t>All descriptions shall be written in EN and CN</t>
    </r>
  </si>
  <si>
    <t>V A 1</t>
  </si>
  <si>
    <t>Direction Board指示牌</t>
  </si>
  <si>
    <t>0.8m*2m，木结构喷绘，符合宝马标准</t>
  </si>
  <si>
    <t>V A 2</t>
  </si>
  <si>
    <t>Dierction easel指示画架</t>
  </si>
  <si>
    <t>木结构画架，鲜花绿植装饰</t>
  </si>
  <si>
    <t>V A 3</t>
  </si>
  <si>
    <t>Backboard签到背板</t>
  </si>
  <si>
    <t>4m*3m，木结构喷绘，符合宝马标准</t>
  </si>
  <si>
    <t>V A</t>
  </si>
  <si>
    <t>Subtotal Setup/ Construction</t>
  </si>
  <si>
    <t>V</t>
  </si>
  <si>
    <t>Total Setup / Construction</t>
  </si>
  <si>
    <t>VI</t>
  </si>
  <si>
    <t>AV</t>
  </si>
  <si>
    <t>VI 1</t>
  </si>
  <si>
    <t>酒店基础音响设备，含视频控台技术人员
8m*4.5m LED P3</t>
  </si>
  <si>
    <t>VI A</t>
  </si>
  <si>
    <t>Subtotal AV</t>
  </si>
  <si>
    <t>Total AV</t>
  </si>
  <si>
    <t>Photo &amp; Video</t>
  </si>
  <si>
    <t>Photo &amp;Video crew</t>
  </si>
  <si>
    <t>VII  1</t>
  </si>
  <si>
    <t>Photo crew</t>
  </si>
  <si>
    <t>day/person</t>
  </si>
  <si>
    <r>
      <rPr>
        <sz val="14"/>
        <color theme="1"/>
        <rFont val="MINI Serif"/>
        <charset val="134"/>
      </rPr>
      <t>V photo</t>
    </r>
    <r>
      <rPr>
        <sz val="14"/>
        <color theme="1"/>
        <rFont val="宋体"/>
        <charset val="134"/>
      </rPr>
      <t>，</t>
    </r>
    <r>
      <rPr>
        <sz val="14"/>
        <color theme="1"/>
        <rFont val="MINI Serif"/>
        <charset val="134"/>
      </rPr>
      <t>based on standard requirements</t>
    </r>
    <r>
      <rPr>
        <sz val="14"/>
        <color theme="1"/>
        <rFont val="宋体"/>
        <charset val="134"/>
      </rPr>
      <t>，</t>
    </r>
    <r>
      <rPr>
        <sz val="14"/>
        <color theme="1"/>
        <rFont val="MINI Serif"/>
        <charset val="134"/>
      </rPr>
      <t xml:space="preserve">including equipment
</t>
    </r>
    <r>
      <rPr>
        <sz val="14"/>
        <color theme="1"/>
        <rFont val="宋体"/>
        <charset val="134"/>
      </rPr>
      <t>云摄影，含设备，</t>
    </r>
    <r>
      <rPr>
        <sz val="14"/>
        <color theme="1"/>
        <rFont val="MINI Serif"/>
        <charset val="134"/>
      </rPr>
      <t>8</t>
    </r>
    <r>
      <rPr>
        <sz val="14"/>
        <color theme="1"/>
        <rFont val="宋体"/>
        <charset val="134"/>
      </rPr>
      <t>小时工作时间</t>
    </r>
  </si>
  <si>
    <t>VII A</t>
  </si>
  <si>
    <t>VII</t>
  </si>
  <si>
    <t>Total Photo &amp; Video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</si>
</sst>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$¥-804]#,##0"/>
    <numFmt numFmtId="178" formatCode="[$¥-411]#,##0.00"/>
    <numFmt numFmtId="179" formatCode="[$¥-411]#,##0"/>
    <numFmt numFmtId="180" formatCode="[$¥-804]#,##0.00"/>
    <numFmt numFmtId="181" formatCode="[$¥-411]#,##0.00;\-[$¥-411]#,##0.00"/>
    <numFmt numFmtId="182" formatCode="_-[$¥-411]* #,##0_-;\-[$¥-411]* #,##0_-;_-[$¥-411]* &quot;-&quot;_-;_-@_-"/>
    <numFmt numFmtId="183" formatCode="_ [$¥-804]* #,##0.00_ ;_ [$¥-804]* \-#,##0.00_ ;_ [$¥-804]* &quot;-&quot;??_ ;_ @_ "/>
    <numFmt numFmtId="184" formatCode="_(* #,##0_);_(* \(#,##0\);_(* &quot;-&quot;??_);_(@_)"/>
    <numFmt numFmtId="185" formatCode="0_);[Red]\(0\)"/>
    <numFmt numFmtId="186" formatCode="yyyy/m/d;@"/>
    <numFmt numFmtId="187" formatCode="0.00_ "/>
    <numFmt numFmtId="188" formatCode="0.00_);[Red]\(0.00\)"/>
  </numFmts>
  <fonts count="40">
    <font>
      <sz val="11"/>
      <color theme="1"/>
      <name val="宋体"/>
      <charset val="134"/>
      <scheme val="minor"/>
    </font>
    <font>
      <sz val="14"/>
      <color theme="1"/>
      <name val="MINI Serif"/>
      <charset val="134"/>
    </font>
    <font>
      <b/>
      <sz val="14"/>
      <color theme="1"/>
      <name val="MINI Serif"/>
      <charset val="134"/>
    </font>
    <font>
      <sz val="14"/>
      <name val="MINI Serif"/>
      <charset val="134"/>
    </font>
    <font>
      <sz val="14"/>
      <color rgb="FFFF0000"/>
      <name val="MINI Serif"/>
      <charset val="134"/>
    </font>
    <font>
      <sz val="14"/>
      <color theme="1"/>
      <name val="宋体"/>
      <charset val="134"/>
    </font>
    <font>
      <sz val="11"/>
      <color indexed="8"/>
      <name val="BMW Type Global Regular"/>
      <charset val="134"/>
    </font>
    <font>
      <sz val="11"/>
      <name val="BMW Group Condensed"/>
      <charset val="134"/>
    </font>
    <font>
      <b/>
      <sz val="16"/>
      <color indexed="8"/>
      <name val="BMW Type Global Regular"/>
      <charset val="134"/>
    </font>
    <font>
      <b/>
      <sz val="12"/>
      <color indexed="8"/>
      <name val="BMW Type Global Regular"/>
      <charset val="134"/>
    </font>
    <font>
      <sz val="12"/>
      <color theme="1"/>
      <name val="BMW Group"/>
      <charset val="134"/>
    </font>
    <font>
      <sz val="12"/>
      <color theme="1"/>
      <name val="BMW Group Condensed"/>
      <charset val="134"/>
    </font>
    <font>
      <u/>
      <sz val="10"/>
      <color indexed="12"/>
      <name val="Verdana"/>
      <charset val="134"/>
    </font>
    <font>
      <sz val="9"/>
      <color theme="1"/>
      <name val="BMW Group"/>
      <charset val="134"/>
    </font>
    <font>
      <sz val="11"/>
      <color theme="1"/>
      <name val="BMW Type Global Regular"/>
      <charset val="134"/>
    </font>
    <font>
      <b/>
      <sz val="12"/>
      <color theme="1"/>
      <name val="BMW Type Global Regular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ahoma"/>
      <charset val="134"/>
    </font>
    <font>
      <sz val="12"/>
      <name val="宋体"/>
      <charset val="134"/>
    </font>
    <font>
      <sz val="10"/>
      <name val="Verdan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24" fillId="11" borderId="20" applyNumberFormat="0" applyAlignment="0" applyProtection="0">
      <alignment vertical="center"/>
    </xf>
    <xf numFmtId="0" fontId="25" fillId="11" borderId="19" applyNumberFormat="0" applyAlignment="0" applyProtection="0">
      <alignment vertical="center"/>
    </xf>
    <xf numFmtId="0" fontId="26" fillId="12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/>
    <xf numFmtId="177" fontId="0" fillId="0" borderId="0"/>
    <xf numFmtId="177" fontId="36" fillId="0" borderId="0"/>
    <xf numFmtId="178" fontId="36" fillId="0" borderId="0"/>
    <xf numFmtId="179" fontId="36" fillId="0" borderId="0"/>
    <xf numFmtId="180" fontId="36" fillId="0" borderId="0"/>
    <xf numFmtId="177" fontId="36" fillId="0" borderId="0"/>
    <xf numFmtId="179" fontId="36" fillId="0" borderId="0"/>
    <xf numFmtId="181" fontId="36" fillId="0" borderId="0">
      <alignment vertical="center"/>
    </xf>
    <xf numFmtId="180" fontId="36" fillId="0" borderId="0"/>
    <xf numFmtId="177" fontId="36" fillId="0" borderId="0"/>
    <xf numFmtId="181" fontId="36" fillId="0" borderId="0"/>
    <xf numFmtId="177" fontId="36" fillId="0" borderId="0">
      <alignment vertical="center"/>
    </xf>
    <xf numFmtId="0" fontId="36" fillId="0" borderId="0"/>
    <xf numFmtId="177" fontId="0" fillId="0" borderId="0"/>
    <xf numFmtId="0" fontId="35" fillId="0" borderId="0">
      <alignment vertical="center"/>
    </xf>
    <xf numFmtId="181" fontId="0" fillId="0" borderId="0"/>
    <xf numFmtId="181" fontId="0" fillId="0" borderId="0"/>
    <xf numFmtId="181" fontId="0" fillId="0" borderId="0"/>
    <xf numFmtId="177" fontId="37" fillId="0" borderId="0"/>
    <xf numFmtId="0" fontId="37" fillId="0" borderId="0"/>
    <xf numFmtId="43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0" fillId="0" borderId="0"/>
    <xf numFmtId="0" fontId="0" fillId="0" borderId="0"/>
    <xf numFmtId="0" fontId="38" fillId="0" borderId="0">
      <alignment vertical="center"/>
    </xf>
    <xf numFmtId="180" fontId="0" fillId="0" borderId="0"/>
    <xf numFmtId="177" fontId="0" fillId="0" borderId="0"/>
    <xf numFmtId="180" fontId="0" fillId="0" borderId="0"/>
    <xf numFmtId="182" fontId="0" fillId="0" borderId="0"/>
    <xf numFmtId="0" fontId="35" fillId="0" borderId="0">
      <alignment vertical="center"/>
    </xf>
    <xf numFmtId="183" fontId="39" fillId="0" borderId="0"/>
    <xf numFmtId="181" fontId="39" fillId="0" borderId="0"/>
    <xf numFmtId="178" fontId="39" fillId="0" borderId="0"/>
    <xf numFmtId="180" fontId="39" fillId="0" borderId="0"/>
    <xf numFmtId="177" fontId="39" fillId="0" borderId="0"/>
    <xf numFmtId="179" fontId="39" fillId="0" borderId="0">
      <alignment vertical="center"/>
    </xf>
    <xf numFmtId="179" fontId="39" fillId="0" borderId="0"/>
    <xf numFmtId="177" fontId="39" fillId="0" borderId="0">
      <alignment vertical="center"/>
    </xf>
  </cellStyleXfs>
  <cellXfs count="118">
    <xf numFmtId="0" fontId="0" fillId="0" borderId="0" xfId="0"/>
    <xf numFmtId="177" fontId="1" fillId="0" borderId="0" xfId="51" applyFont="1" applyFill="1" applyAlignment="1">
      <alignment horizontal="left" vertical="center"/>
    </xf>
    <xf numFmtId="49" fontId="1" fillId="0" borderId="0" xfId="51" applyNumberFormat="1" applyFont="1" applyAlignment="1">
      <alignment horizontal="left" vertical="center"/>
    </xf>
    <xf numFmtId="177" fontId="1" fillId="0" borderId="0" xfId="51" applyFont="1" applyAlignment="1">
      <alignment horizontal="left" vertical="center"/>
    </xf>
    <xf numFmtId="184" fontId="1" fillId="0" borderId="0" xfId="1" applyNumberFormat="1" applyFont="1" applyAlignment="1">
      <alignment horizontal="left" vertical="center"/>
    </xf>
    <xf numFmtId="180" fontId="1" fillId="0" borderId="0" xfId="51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84" fontId="2" fillId="2" borderId="1" xfId="1" applyNumberFormat="1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180" fontId="2" fillId="2" borderId="1" xfId="0" applyNumberFormat="1" applyFont="1" applyFill="1" applyBorder="1" applyAlignment="1">
      <alignment horizontal="left" vertical="center"/>
    </xf>
    <xf numFmtId="180" fontId="2" fillId="3" borderId="1" xfId="55" applyFont="1" applyFill="1" applyBorder="1" applyAlignment="1">
      <alignment horizontal="left" vertical="center"/>
    </xf>
    <xf numFmtId="184" fontId="2" fillId="3" borderId="1" xfId="1" applyNumberFormat="1" applyFont="1" applyFill="1" applyBorder="1" applyAlignment="1">
      <alignment horizontal="left" vertical="center"/>
    </xf>
    <xf numFmtId="184" fontId="2" fillId="3" borderId="1" xfId="1" applyNumberFormat="1" applyFont="1" applyFill="1" applyBorder="1" applyAlignment="1">
      <alignment horizontal="left" vertical="center" wrapText="1"/>
    </xf>
    <xf numFmtId="180" fontId="2" fillId="3" borderId="1" xfId="55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184" fontId="2" fillId="4" borderId="1" xfId="1" applyNumberFormat="1" applyFont="1" applyFill="1" applyBorder="1" applyAlignment="1">
      <alignment horizontal="left" vertical="center"/>
    </xf>
    <xf numFmtId="177" fontId="2" fillId="4" borderId="1" xfId="0" applyNumberFormat="1" applyFont="1" applyFill="1" applyBorder="1" applyAlignment="1">
      <alignment horizontal="left" vertical="center"/>
    </xf>
    <xf numFmtId="180" fontId="2" fillId="4" borderId="1" xfId="0" applyNumberFormat="1" applyFont="1" applyFill="1" applyBorder="1" applyAlignment="1">
      <alignment horizontal="left" vertical="center"/>
    </xf>
    <xf numFmtId="49" fontId="2" fillId="5" borderId="2" xfId="78" applyNumberFormat="1" applyFont="1" applyFill="1" applyBorder="1" applyAlignment="1">
      <alignment horizontal="left" vertical="center"/>
    </xf>
    <xf numFmtId="180" fontId="2" fillId="5" borderId="1" xfId="84" applyFont="1" applyFill="1" applyBorder="1" applyAlignment="1">
      <alignment horizontal="left" vertical="center"/>
    </xf>
    <xf numFmtId="184" fontId="2" fillId="5" borderId="1" xfId="1" applyNumberFormat="1" applyFont="1" applyFill="1" applyBorder="1" applyAlignment="1">
      <alignment horizontal="left" vertical="center"/>
    </xf>
    <xf numFmtId="184" fontId="2" fillId="5" borderId="1" xfId="1" applyNumberFormat="1" applyFont="1" applyFill="1" applyBorder="1" applyAlignment="1">
      <alignment horizontal="left" vertical="center" wrapText="1"/>
    </xf>
    <xf numFmtId="180" fontId="2" fillId="5" borderId="1" xfId="59" applyFont="1" applyFill="1" applyBorder="1" applyAlignment="1">
      <alignment horizontal="left" vertical="center" wrapText="1"/>
    </xf>
    <xf numFmtId="0" fontId="1" fillId="0" borderId="1" xfId="52" applyNumberFormat="1" applyFont="1" applyBorder="1" applyAlignment="1">
      <alignment horizontal="left" vertical="center"/>
    </xf>
    <xf numFmtId="177" fontId="1" fillId="0" borderId="1" xfId="64" applyFont="1" applyBorder="1" applyAlignment="1">
      <alignment horizontal="left" vertical="center" wrapText="1"/>
    </xf>
    <xf numFmtId="184" fontId="1" fillId="0" borderId="1" xfId="1" applyNumberFormat="1" applyFont="1" applyFill="1" applyBorder="1" applyAlignment="1">
      <alignment horizontal="left" vertical="center" wrapText="1"/>
    </xf>
    <xf numFmtId="184" fontId="3" fillId="0" borderId="1" xfId="1" applyNumberFormat="1" applyFont="1" applyFill="1" applyBorder="1" applyAlignment="1">
      <alignment horizontal="left" vertical="center" wrapText="1"/>
    </xf>
    <xf numFmtId="184" fontId="3" fillId="0" borderId="1" xfId="1" applyNumberFormat="1" applyFont="1" applyFill="1" applyBorder="1" applyAlignment="1">
      <alignment horizontal="left" vertical="center"/>
    </xf>
    <xf numFmtId="177" fontId="3" fillId="6" borderId="1" xfId="64" applyFont="1" applyFill="1" applyBorder="1" applyAlignment="1">
      <alignment vertical="center"/>
    </xf>
    <xf numFmtId="177" fontId="3" fillId="6" borderId="1" xfId="51" applyFont="1" applyFill="1" applyBorder="1" applyAlignment="1">
      <alignment horizontal="left" vertical="center"/>
    </xf>
    <xf numFmtId="177" fontId="4" fillId="6" borderId="1" xfId="64" applyFont="1" applyFill="1" applyBorder="1" applyAlignment="1">
      <alignment vertical="center"/>
    </xf>
    <xf numFmtId="177" fontId="1" fillId="6" borderId="1" xfId="51" applyFont="1" applyFill="1" applyBorder="1" applyAlignment="1">
      <alignment horizontal="left" vertical="center"/>
    </xf>
    <xf numFmtId="180" fontId="4" fillId="0" borderId="1" xfId="69" applyNumberFormat="1" applyFont="1" applyFill="1" applyBorder="1" applyAlignment="1">
      <alignment vertical="center" wrapText="1"/>
    </xf>
    <xf numFmtId="177" fontId="2" fillId="3" borderId="3" xfId="52" applyFont="1" applyFill="1" applyBorder="1" applyAlignment="1">
      <alignment horizontal="left" vertical="center"/>
    </xf>
    <xf numFmtId="177" fontId="2" fillId="3" borderId="4" xfId="52" applyFont="1" applyFill="1" applyBorder="1" applyAlignment="1">
      <alignment horizontal="left" vertical="center"/>
    </xf>
    <xf numFmtId="184" fontId="2" fillId="3" borderId="4" xfId="1" applyNumberFormat="1" applyFont="1" applyFill="1" applyBorder="1" applyAlignment="1">
      <alignment horizontal="left" vertical="center"/>
    </xf>
    <xf numFmtId="184" fontId="2" fillId="3" borderId="4" xfId="1" applyNumberFormat="1" applyFont="1" applyFill="1" applyBorder="1" applyAlignment="1">
      <alignment horizontal="left" vertical="center" wrapText="1"/>
    </xf>
    <xf numFmtId="180" fontId="2" fillId="3" borderId="4" xfId="52" applyNumberFormat="1" applyFont="1" applyFill="1" applyBorder="1" applyAlignment="1">
      <alignment vertical="center" wrapText="1"/>
    </xf>
    <xf numFmtId="180" fontId="2" fillId="3" borderId="4" xfId="52" applyNumberFormat="1" applyFont="1" applyFill="1" applyBorder="1" applyAlignment="1">
      <alignment horizontal="left" vertical="center" wrapText="1"/>
    </xf>
    <xf numFmtId="180" fontId="2" fillId="5" borderId="1" xfId="84" applyFont="1" applyFill="1" applyBorder="1" applyAlignment="1">
      <alignment vertical="center"/>
    </xf>
    <xf numFmtId="0" fontId="1" fillId="0" borderId="1" xfId="69" applyNumberFormat="1" applyFont="1" applyBorder="1" applyAlignment="1">
      <alignment horizontal="left" vertical="center"/>
    </xf>
    <xf numFmtId="180" fontId="1" fillId="6" borderId="1" xfId="69" applyNumberFormat="1" applyFont="1" applyFill="1" applyBorder="1" applyAlignment="1">
      <alignment horizontal="left" vertical="center" wrapText="1"/>
    </xf>
    <xf numFmtId="177" fontId="2" fillId="4" borderId="1" xfId="0" applyNumberFormat="1" applyFont="1" applyFill="1" applyBorder="1" applyAlignment="1">
      <alignment vertical="center"/>
    </xf>
    <xf numFmtId="177" fontId="1" fillId="0" borderId="0" xfId="51" applyFont="1" applyAlignment="1">
      <alignment vertical="center"/>
    </xf>
    <xf numFmtId="180" fontId="2" fillId="3" borderId="1" xfId="55" applyFont="1" applyFill="1" applyBorder="1" applyAlignment="1">
      <alignment vertical="center" wrapText="1"/>
    </xf>
    <xf numFmtId="177" fontId="4" fillId="0" borderId="1" xfId="64" applyFont="1" applyFill="1" applyBorder="1" applyAlignment="1">
      <alignment vertical="center"/>
    </xf>
    <xf numFmtId="180" fontId="1" fillId="0" borderId="1" xfId="69" applyNumberFormat="1" applyFont="1" applyBorder="1" applyAlignment="1">
      <alignment horizontal="left" vertical="center" wrapText="1"/>
    </xf>
    <xf numFmtId="177" fontId="1" fillId="0" borderId="1" xfId="64" applyFont="1" applyFill="1" applyBorder="1" applyAlignment="1">
      <alignment vertical="center"/>
    </xf>
    <xf numFmtId="184" fontId="3" fillId="0" borderId="1" xfId="1" applyNumberFormat="1" applyFont="1" applyFill="1" applyBorder="1" applyAlignment="1">
      <alignment vertical="center" wrapText="1"/>
    </xf>
    <xf numFmtId="184" fontId="3" fillId="0" borderId="1" xfId="1" applyNumberFormat="1" applyFont="1" applyFill="1" applyBorder="1" applyAlignment="1">
      <alignment horizontal="center" vertical="center"/>
    </xf>
    <xf numFmtId="177" fontId="3" fillId="0" borderId="1" xfId="64" applyFont="1" applyFill="1" applyBorder="1" applyAlignment="1">
      <alignment vertical="center"/>
    </xf>
    <xf numFmtId="180" fontId="3" fillId="0" borderId="1" xfId="69" applyNumberFormat="1" applyFont="1" applyFill="1" applyBorder="1" applyAlignment="1">
      <alignment horizontal="left" vertical="center" wrapText="1"/>
    </xf>
    <xf numFmtId="177" fontId="1" fillId="0" borderId="1" xfId="64" applyFont="1" applyFill="1" applyBorder="1" applyAlignment="1">
      <alignment horizontal="left" vertical="center" wrapText="1"/>
    </xf>
    <xf numFmtId="177" fontId="5" fillId="0" borderId="1" xfId="69" applyFont="1" applyBorder="1" applyAlignment="1">
      <alignment horizontal="left" vertical="center" wrapText="1"/>
    </xf>
    <xf numFmtId="177" fontId="1" fillId="0" borderId="1" xfId="1" applyNumberFormat="1" applyFont="1" applyFill="1" applyBorder="1" applyAlignment="1">
      <alignment horizontal="left" vertical="center" wrapText="1"/>
    </xf>
    <xf numFmtId="49" fontId="1" fillId="0" borderId="1" xfId="51" applyNumberFormat="1" applyFont="1" applyBorder="1" applyAlignment="1">
      <alignment horizontal="left" vertical="center"/>
    </xf>
    <xf numFmtId="179" fontId="1" fillId="0" borderId="1" xfId="86" applyFont="1" applyBorder="1" applyAlignment="1">
      <alignment horizontal="left" vertical="center" wrapText="1"/>
    </xf>
    <xf numFmtId="49" fontId="2" fillId="4" borderId="5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184" fontId="2" fillId="4" borderId="5" xfId="1" applyNumberFormat="1" applyFont="1" applyFill="1" applyBorder="1" applyAlignment="1">
      <alignment horizontal="left" vertical="center"/>
    </xf>
    <xf numFmtId="177" fontId="2" fillId="4" borderId="5" xfId="0" applyNumberFormat="1" applyFont="1" applyFill="1" applyBorder="1" applyAlignment="1">
      <alignment vertical="center"/>
    </xf>
    <xf numFmtId="177" fontId="2" fillId="4" borderId="5" xfId="0" applyNumberFormat="1" applyFont="1" applyFill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84" fontId="2" fillId="0" borderId="7" xfId="1" applyNumberFormat="1" applyFont="1" applyFill="1" applyBorder="1" applyAlignment="1">
      <alignment horizontal="left" vertical="center"/>
    </xf>
    <xf numFmtId="177" fontId="2" fillId="0" borderId="7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horizontal="left" vertical="center"/>
    </xf>
    <xf numFmtId="49" fontId="2" fillId="4" borderId="9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184" fontId="2" fillId="4" borderId="9" xfId="1" applyNumberFormat="1" applyFont="1" applyFill="1" applyBorder="1" applyAlignment="1">
      <alignment horizontal="left" vertical="center"/>
    </xf>
    <xf numFmtId="177" fontId="2" fillId="4" borderId="9" xfId="0" applyNumberFormat="1" applyFont="1" applyFill="1" applyBorder="1" applyAlignment="1">
      <alignment vertical="center"/>
    </xf>
    <xf numFmtId="180" fontId="2" fillId="4" borderId="9" xfId="0" applyNumberFormat="1" applyFont="1" applyFill="1" applyBorder="1" applyAlignment="1">
      <alignment horizontal="left" vertical="center"/>
    </xf>
    <xf numFmtId="177" fontId="2" fillId="2" borderId="1" xfId="52" applyFont="1" applyFill="1" applyBorder="1" applyAlignment="1">
      <alignment horizontal="left" vertical="center" wrapText="1"/>
    </xf>
    <xf numFmtId="177" fontId="2" fillId="4" borderId="1" xfId="52" applyFont="1" applyFill="1" applyBorder="1" applyAlignment="1">
      <alignment horizontal="left" vertical="center" wrapText="1"/>
    </xf>
    <xf numFmtId="49" fontId="2" fillId="5" borderId="8" xfId="78" applyNumberFormat="1" applyFont="1" applyFill="1" applyBorder="1" applyAlignment="1">
      <alignment horizontal="left" vertical="center"/>
    </xf>
    <xf numFmtId="177" fontId="1" fillId="0" borderId="1" xfId="64" applyFont="1" applyBorder="1" applyAlignment="1">
      <alignment vertical="center" wrapText="1"/>
    </xf>
    <xf numFmtId="177" fontId="2" fillId="3" borderId="10" xfId="52" applyFont="1" applyFill="1" applyBorder="1" applyAlignment="1">
      <alignment horizontal="left" vertical="center" wrapText="1"/>
    </xf>
    <xf numFmtId="49" fontId="2" fillId="5" borderId="8" xfId="78" applyNumberFormat="1" applyFont="1" applyFill="1" applyBorder="1" applyAlignment="1">
      <alignment horizontal="left" vertical="center" wrapText="1"/>
    </xf>
    <xf numFmtId="177" fontId="1" fillId="0" borderId="1" xfId="69" applyFont="1" applyFill="1" applyBorder="1" applyAlignment="1">
      <alignment horizontal="left" vertical="center" wrapText="1"/>
    </xf>
    <xf numFmtId="177" fontId="1" fillId="0" borderId="1" xfId="69" applyFont="1" applyBorder="1" applyAlignment="1">
      <alignment horizontal="left" vertical="center" wrapText="1"/>
    </xf>
    <xf numFmtId="177" fontId="5" fillId="0" borderId="8" xfId="69" applyFont="1" applyBorder="1" applyAlignment="1">
      <alignment horizontal="left" vertical="center" wrapText="1"/>
    </xf>
    <xf numFmtId="177" fontId="5" fillId="0" borderId="1" xfId="69" applyFont="1" applyFill="1" applyBorder="1" applyAlignment="1">
      <alignment horizontal="left" vertical="center" wrapText="1"/>
    </xf>
    <xf numFmtId="177" fontId="1" fillId="0" borderId="8" xfId="69" applyFont="1" applyBorder="1" applyAlignment="1">
      <alignment horizontal="left" vertical="center" wrapText="1"/>
    </xf>
    <xf numFmtId="185" fontId="1" fillId="0" borderId="1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/>
    <xf numFmtId="0" fontId="6" fillId="0" borderId="0" xfId="0" applyFont="1"/>
    <xf numFmtId="0" fontId="7" fillId="0" borderId="0" xfId="70" applyFont="1" applyFill="1" applyAlignment="1"/>
    <xf numFmtId="49" fontId="8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40" fontId="6" fillId="7" borderId="1" xfId="0" applyNumberFormat="1" applyFont="1" applyFill="1" applyBorder="1" applyAlignment="1">
      <alignment horizontal="center" vertical="center"/>
    </xf>
    <xf numFmtId="49" fontId="9" fillId="8" borderId="1" xfId="0" applyNumberFormat="1" applyFont="1" applyFill="1" applyBorder="1" applyAlignment="1">
      <alignment vertical="center"/>
    </xf>
    <xf numFmtId="40" fontId="9" fillId="8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vertical="center"/>
    </xf>
    <xf numFmtId="186" fontId="10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40" fontId="6" fillId="8" borderId="1" xfId="0" applyNumberFormat="1" applyFont="1" applyFill="1" applyBorder="1" applyAlignment="1">
      <alignment horizontal="center" vertical="center"/>
    </xf>
    <xf numFmtId="49" fontId="6" fillId="7" borderId="6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6" applyNumberFormat="1" applyFont="1" applyBorder="1" applyAlignment="1" applyProtection="1">
      <alignment horizontal="center" vertical="center" wrapText="1"/>
    </xf>
    <xf numFmtId="0" fontId="6" fillId="7" borderId="5" xfId="0" applyFont="1" applyFill="1" applyBorder="1" applyAlignment="1">
      <alignment vertical="center"/>
    </xf>
    <xf numFmtId="14" fontId="10" fillId="0" borderId="11" xfId="0" applyNumberFormat="1" applyFont="1" applyFill="1" applyBorder="1" applyAlignment="1">
      <alignment horizontal="center" vertical="center"/>
    </xf>
    <xf numFmtId="40" fontId="6" fillId="7" borderId="1" xfId="0" applyNumberFormat="1" applyFont="1" applyFill="1" applyBorder="1" applyAlignment="1">
      <alignment vertical="center"/>
    </xf>
    <xf numFmtId="14" fontId="13" fillId="0" borderId="1" xfId="0" applyNumberFormat="1" applyFont="1" applyFill="1" applyBorder="1" applyAlignment="1">
      <alignment horizontal="left" vertical="center"/>
    </xf>
    <xf numFmtId="40" fontId="14" fillId="7" borderId="1" xfId="0" applyNumberFormat="1" applyFont="1" applyFill="1" applyBorder="1" applyAlignment="1">
      <alignment vertical="center"/>
    </xf>
    <xf numFmtId="187" fontId="9" fillId="8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15" fillId="8" borderId="1" xfId="0" applyNumberFormat="1" applyFont="1" applyFill="1" applyBorder="1" applyAlignment="1">
      <alignment horizontal="left" vertical="center" wrapText="1"/>
    </xf>
    <xf numFmtId="188" fontId="9" fillId="8" borderId="1" xfId="0" applyNumberFormat="1" applyFont="1" applyFill="1" applyBorder="1" applyAlignment="1">
      <alignment vertical="center"/>
    </xf>
    <xf numFmtId="0" fontId="6" fillId="7" borderId="12" xfId="0" applyFont="1" applyFill="1" applyBorder="1" applyAlignment="1">
      <alignment vertical="center"/>
    </xf>
    <xf numFmtId="40" fontId="6" fillId="7" borderId="13" xfId="0" applyNumberFormat="1" applyFont="1" applyFill="1" applyBorder="1" applyAlignment="1">
      <alignment vertical="center"/>
    </xf>
    <xf numFmtId="49" fontId="6" fillId="7" borderId="12" xfId="0" applyNumberFormat="1" applyFont="1" applyFill="1" applyBorder="1" applyAlignment="1">
      <alignment horizontal="left" vertical="center" wrapText="1"/>
    </xf>
    <xf numFmtId="49" fontId="6" fillId="7" borderId="13" xfId="0" applyNumberFormat="1" applyFont="1" applyFill="1" applyBorder="1" applyAlignment="1">
      <alignment horizontal="left" vertical="center" wrapText="1"/>
    </xf>
    <xf numFmtId="49" fontId="6" fillId="7" borderId="14" xfId="0" applyNumberFormat="1" applyFont="1" applyFill="1" applyBorder="1" applyAlignment="1">
      <alignment horizontal="left" vertical="center" wrapText="1"/>
    </xf>
    <xf numFmtId="49" fontId="6" fillId="7" borderId="15" xfId="0" applyNumberFormat="1" applyFont="1" applyFill="1" applyBorder="1" applyAlignment="1">
      <alignment horizontal="left" vertical="center" wrapText="1"/>
    </xf>
    <xf numFmtId="40" fontId="6" fillId="0" borderId="0" xfId="0" applyNumberFormat="1" applyFont="1" applyFill="1" applyAlignment="1">
      <alignment horizontal="right"/>
    </xf>
    <xf numFmtId="40" fontId="6" fillId="0" borderId="0" xfId="0" applyNumberFormat="1" applyFont="1" applyFill="1" applyAlignment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 2" xfId="49"/>
    <cellStyle name="0,0_x000d__x000a_NA_x000d__x000a_" xfId="50"/>
    <cellStyle name="Normal 2" xfId="51"/>
    <cellStyle name="Normal 2 2" xfId="52"/>
    <cellStyle name="Normal 2 2 2" xfId="53"/>
    <cellStyle name="Normal 2 2 2 2" xfId="54"/>
    <cellStyle name="Normal 2 2 2 3" xfId="55"/>
    <cellStyle name="Normal 2 2 2 3 2" xfId="56"/>
    <cellStyle name="Normal 2 2 2 4" xfId="57"/>
    <cellStyle name="Normal 2 2 3" xfId="58"/>
    <cellStyle name="Normal 2 2 3 2" xfId="59"/>
    <cellStyle name="Normal 2 2 3 2 2" xfId="60"/>
    <cellStyle name="Normal 2 2 4" xfId="61"/>
    <cellStyle name="Normal 2 2 4 2" xfId="62"/>
    <cellStyle name="Normal 2 3" xfId="63"/>
    <cellStyle name="Normal 3" xfId="64"/>
    <cellStyle name="Normal 3 7" xfId="65"/>
    <cellStyle name="Normal 4" xfId="66"/>
    <cellStyle name="Normal 5" xfId="67"/>
    <cellStyle name="Normal 6" xfId="68"/>
    <cellStyle name="Normal_mck_ceocircle_20060228 2" xfId="69"/>
    <cellStyle name="Normal_mck_ceocircle_20060228_budget_mini_ava_041207.xls" xfId="70"/>
    <cellStyle name="千位分隔 2 2" xfId="71"/>
    <cellStyle name="常规 14" xfId="72"/>
    <cellStyle name="常规 3" xfId="73"/>
    <cellStyle name="常规 3 2" xfId="74"/>
    <cellStyle name="常规 3 3" xfId="75"/>
    <cellStyle name="常规 5 2 2" xfId="76"/>
    <cellStyle name="常规 5 2 2 2" xfId="77"/>
    <cellStyle name="常规 5 2 2 3" xfId="78"/>
    <cellStyle name="常规 6" xfId="79"/>
    <cellStyle name="常规 9" xfId="80"/>
    <cellStyle name="样式 1" xfId="81"/>
    <cellStyle name="样式 1 2" xfId="82"/>
    <cellStyle name="样式 1 2 2" xfId="83"/>
    <cellStyle name="样式 1 2 2 2" xfId="84"/>
    <cellStyle name="样式 1 2 2 2 2" xfId="85"/>
    <cellStyle name="样式 1 2 2 2 2 2" xfId="86"/>
    <cellStyle name="样式 1 2 2 3" xfId="87"/>
    <cellStyle name="样式 1 2 4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siti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1"/>
  <sheetViews>
    <sheetView tabSelected="1" zoomScale="110" zoomScaleNormal="110" zoomScalePageLayoutView="75" workbookViewId="0">
      <selection activeCell="D8" sqref="D8"/>
    </sheetView>
  </sheetViews>
  <sheetFormatPr defaultColWidth="13" defaultRowHeight="14" outlineLevelCol="1"/>
  <cols>
    <col min="1" max="1" width="29.25" style="88" customWidth="1"/>
    <col min="2" max="2" width="43.1293103448276" style="88" customWidth="1"/>
    <col min="3" max="16384" width="13" style="88"/>
  </cols>
  <sheetData>
    <row r="1" s="86" customFormat="1" ht="30" customHeight="1" spans="1:2">
      <c r="A1" s="89" t="s">
        <v>0</v>
      </c>
      <c r="B1" s="89"/>
    </row>
    <row r="2" s="86" customFormat="1" ht="18" customHeight="1" spans="1:2">
      <c r="A2" s="90"/>
      <c r="B2" s="91"/>
    </row>
    <row r="3" s="86" customFormat="1" ht="24.95" customHeight="1" spans="1:2">
      <c r="A3" s="92" t="s">
        <v>1</v>
      </c>
      <c r="B3" s="93" t="s">
        <v>2</v>
      </c>
    </row>
    <row r="4" s="86" customFormat="1" ht="21" customHeight="1" spans="1:2">
      <c r="A4" s="94" t="s">
        <v>3</v>
      </c>
      <c r="B4" s="95" t="s">
        <v>4</v>
      </c>
    </row>
    <row r="5" s="86" customFormat="1" ht="21" customHeight="1" spans="1:2">
      <c r="A5" s="94" t="s">
        <v>5</v>
      </c>
      <c r="B5" s="95">
        <v>45259</v>
      </c>
    </row>
    <row r="6" s="86" customFormat="1" ht="21" customHeight="1" spans="1:2">
      <c r="A6" s="94" t="s">
        <v>6</v>
      </c>
      <c r="B6" s="96" t="s">
        <v>7</v>
      </c>
    </row>
    <row r="7" s="86" customFormat="1" ht="18" customHeight="1" spans="1:2">
      <c r="A7" s="90"/>
      <c r="B7" s="91"/>
    </row>
    <row r="8" s="86" customFormat="1" ht="24.95" customHeight="1" spans="1:2">
      <c r="A8" s="92" t="s">
        <v>8</v>
      </c>
      <c r="B8" s="97"/>
    </row>
    <row r="9" s="86" customFormat="1" ht="18" customHeight="1" spans="1:2">
      <c r="A9" s="98" t="s">
        <v>9</v>
      </c>
      <c r="B9" s="99" t="s">
        <v>10</v>
      </c>
    </row>
    <row r="10" s="86" customFormat="1" ht="18" customHeight="1" spans="1:2">
      <c r="A10" s="98" t="s">
        <v>11</v>
      </c>
      <c r="B10" s="99" t="s">
        <v>12</v>
      </c>
    </row>
    <row r="11" s="86" customFormat="1" ht="18" customHeight="1" spans="1:2">
      <c r="A11" s="98" t="s">
        <v>13</v>
      </c>
      <c r="B11" s="99" t="s">
        <v>14</v>
      </c>
    </row>
    <row r="12" s="86" customFormat="1" ht="18" customHeight="1" spans="1:2">
      <c r="A12" s="98" t="s">
        <v>15</v>
      </c>
      <c r="B12" s="99">
        <v>15614419726</v>
      </c>
    </row>
    <row r="13" s="86" customFormat="1" ht="18" customHeight="1" spans="1:2">
      <c r="A13" s="98" t="s">
        <v>16</v>
      </c>
      <c r="B13" s="99"/>
    </row>
    <row r="14" s="86" customFormat="1" ht="18" customHeight="1" spans="1:2">
      <c r="A14" s="98" t="s">
        <v>17</v>
      </c>
      <c r="B14" s="100" t="s">
        <v>18</v>
      </c>
    </row>
    <row r="15" s="86" customFormat="1" ht="18" customHeight="1" spans="1:2">
      <c r="A15" s="101"/>
      <c r="B15" s="102"/>
    </row>
    <row r="16" s="86" customFormat="1" ht="24.95" customHeight="1" spans="1:2">
      <c r="A16" s="92" t="s">
        <v>19</v>
      </c>
      <c r="B16" s="97" t="s">
        <v>20</v>
      </c>
    </row>
    <row r="17" s="86" customFormat="1" ht="18" customHeight="1" spans="1:2">
      <c r="A17" s="98" t="s">
        <v>21</v>
      </c>
      <c r="B17" s="103">
        <f>'Standard Conference Small'!H1</f>
        <v>23219.99996</v>
      </c>
    </row>
    <row r="18" s="86" customFormat="1" ht="18" customHeight="1" spans="1:2">
      <c r="A18" s="104"/>
      <c r="B18" s="103"/>
    </row>
    <row r="19" s="86" customFormat="1" ht="18" customHeight="1" spans="1:2">
      <c r="A19" s="104"/>
      <c r="B19" s="105"/>
    </row>
    <row r="20" s="86" customFormat="1" ht="24.95" customHeight="1" spans="1:2">
      <c r="A20" s="92" t="s">
        <v>22</v>
      </c>
      <c r="B20" s="106">
        <f>B17</f>
        <v>23219.99996</v>
      </c>
    </row>
    <row r="21" s="86" customFormat="1" ht="18" customHeight="1" spans="1:2">
      <c r="A21" s="90"/>
      <c r="B21" s="107"/>
    </row>
    <row r="22" s="86" customFormat="1" ht="24.95" customHeight="1" spans="1:2">
      <c r="A22" s="108" t="s">
        <v>23</v>
      </c>
      <c r="B22" s="109">
        <f>B20*0.06</f>
        <v>1393.1999976</v>
      </c>
    </row>
    <row r="23" s="86" customFormat="1" ht="24.95" customHeight="1" spans="1:2">
      <c r="A23" s="92" t="s">
        <v>24</v>
      </c>
      <c r="B23" s="109">
        <f>B20+B22</f>
        <v>24613.1999576</v>
      </c>
    </row>
    <row r="24" s="86" customFormat="1" ht="15" customHeight="1" spans="1:2">
      <c r="A24" s="110"/>
      <c r="B24" s="111"/>
    </row>
    <row r="25" s="86" customFormat="1" ht="42" customHeight="1" spans="1:2">
      <c r="A25" s="112" t="s">
        <v>25</v>
      </c>
      <c r="B25" s="113"/>
    </row>
    <row r="26" s="86" customFormat="1" ht="42" customHeight="1" spans="1:2">
      <c r="A26" s="114" t="s">
        <v>26</v>
      </c>
      <c r="B26" s="115"/>
    </row>
    <row r="27" s="86" customFormat="1" spans="1:2">
      <c r="A27" s="88"/>
      <c r="B27" s="116"/>
    </row>
    <row r="28" s="86" customFormat="1" spans="1:2">
      <c r="A28" s="88"/>
      <c r="B28" s="117"/>
    </row>
    <row r="29" s="87" customFormat="1" spans="1:2">
      <c r="A29" s="88"/>
      <c r="B29" s="88"/>
    </row>
    <row r="30" s="87" customFormat="1" spans="1:2">
      <c r="A30" s="88"/>
      <c r="B30" s="88"/>
    </row>
    <row r="31" s="87" customFormat="1" spans="1:2">
      <c r="A31" s="88"/>
      <c r="B31" s="88"/>
    </row>
  </sheetData>
  <mergeCells count="3">
    <mergeCell ref="A1:B1"/>
    <mergeCell ref="A25:B25"/>
    <mergeCell ref="A26:B26"/>
  </mergeCells>
  <hyperlinks>
    <hyperlink ref="B14" r:id="rId1" display="lisitian@cct.cn"/>
  </hyperlink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I121"/>
  <sheetViews>
    <sheetView zoomScale="65" zoomScaleNormal="65" zoomScalePageLayoutView="60" workbookViewId="0">
      <pane ySplit="2" topLeftCell="A3" activePane="bottomLeft" state="frozen"/>
      <selection/>
      <selection pane="bottomLeft" activeCell="G6" sqref="G6"/>
    </sheetView>
  </sheetViews>
  <sheetFormatPr defaultColWidth="46.8189655172414" defaultRowHeight="17.35"/>
  <cols>
    <col min="1" max="1" width="18.4568965517241" style="2" customWidth="1"/>
    <col min="2" max="2" width="50.8189655172414" style="3" customWidth="1"/>
    <col min="3" max="3" width="18.8189655172414" style="4" customWidth="1"/>
    <col min="4" max="4" width="21.0862068965517" style="4" customWidth="1"/>
    <col min="5" max="5" width="20.0862068965517" style="4" customWidth="1"/>
    <col min="6" max="6" width="8.45689655172414" style="4" customWidth="1"/>
    <col min="7" max="7" width="17" style="3" customWidth="1"/>
    <col min="8" max="8" width="20.4568965517241" style="5" customWidth="1"/>
    <col min="9" max="9" width="91.4568965517241" style="3" customWidth="1"/>
    <col min="10" max="32" width="9.36206896551724" style="3" customWidth="1"/>
    <col min="33" max="16384" width="46.8189655172414" style="3"/>
  </cols>
  <sheetData>
    <row r="1" ht="31.5" customHeight="1" spans="1:9">
      <c r="A1" s="6"/>
      <c r="B1" s="7" t="s">
        <v>27</v>
      </c>
      <c r="C1" s="8"/>
      <c r="D1" s="8"/>
      <c r="E1" s="8"/>
      <c r="F1" s="8"/>
      <c r="G1" s="9"/>
      <c r="H1" s="10">
        <f>H13+H24+H39+H48+H56+H62+H69</f>
        <v>23219.99996</v>
      </c>
      <c r="I1" s="74"/>
    </row>
    <row r="2" ht="17" customHeight="1" spans="1:9">
      <c r="A2" s="11" t="s">
        <v>28</v>
      </c>
      <c r="B2" s="11" t="s">
        <v>29</v>
      </c>
      <c r="C2" s="12" t="s">
        <v>30</v>
      </c>
      <c r="D2" s="12" t="s">
        <v>31</v>
      </c>
      <c r="E2" s="13" t="s">
        <v>32</v>
      </c>
      <c r="F2" s="13" t="s">
        <v>33</v>
      </c>
      <c r="G2" s="14" t="s">
        <v>34</v>
      </c>
      <c r="H2" s="14" t="s">
        <v>35</v>
      </c>
      <c r="I2" s="14" t="s">
        <v>36</v>
      </c>
    </row>
    <row r="3" ht="37" customHeight="1" outlineLevel="1" spans="1:9">
      <c r="A3" s="15"/>
      <c r="B3" s="16" t="s">
        <v>37</v>
      </c>
      <c r="C3" s="17"/>
      <c r="D3" s="17"/>
      <c r="E3" s="17"/>
      <c r="F3" s="17"/>
      <c r="G3" s="18"/>
      <c r="H3" s="19"/>
      <c r="I3" s="75"/>
    </row>
    <row r="4" ht="37" customHeight="1" outlineLevel="2" spans="1:9">
      <c r="A4" s="20"/>
      <c r="B4" s="21" t="s">
        <v>38</v>
      </c>
      <c r="C4" s="22"/>
      <c r="D4" s="22"/>
      <c r="E4" s="23"/>
      <c r="F4" s="22"/>
      <c r="G4" s="21"/>
      <c r="H4" s="24"/>
      <c r="I4" s="76"/>
    </row>
    <row r="5" ht="39" customHeight="1" outlineLevel="2" spans="1:9">
      <c r="A5" s="25" t="s">
        <v>39</v>
      </c>
      <c r="B5" s="26" t="s">
        <v>40</v>
      </c>
      <c r="C5" s="27" t="s">
        <v>41</v>
      </c>
      <c r="D5" s="28">
        <v>1</v>
      </c>
      <c r="E5" s="29">
        <v>1</v>
      </c>
      <c r="F5" s="28">
        <v>1</v>
      </c>
      <c r="G5" s="30">
        <v>1504.4</v>
      </c>
      <c r="H5" s="31">
        <f>D5*E5*F5*G5</f>
        <v>1504.4</v>
      </c>
      <c r="I5" s="77"/>
    </row>
    <row r="6" ht="37" customHeight="1" outlineLevel="2" spans="1:9">
      <c r="A6" s="25" t="s">
        <v>42</v>
      </c>
      <c r="B6" s="26" t="s">
        <v>43</v>
      </c>
      <c r="C6" s="27" t="s">
        <v>41</v>
      </c>
      <c r="D6" s="27"/>
      <c r="E6" s="27"/>
      <c r="F6" s="27"/>
      <c r="G6" s="32"/>
      <c r="H6" s="33">
        <f>D6*E6*F6*G6</f>
        <v>0</v>
      </c>
      <c r="I6" s="77"/>
    </row>
    <row r="7" ht="37" customHeight="1" outlineLevel="2" spans="1:9">
      <c r="A7" s="25" t="s">
        <v>44</v>
      </c>
      <c r="B7" s="26" t="s">
        <v>45</v>
      </c>
      <c r="C7" s="27" t="s">
        <v>41</v>
      </c>
      <c r="D7" s="27"/>
      <c r="E7" s="27"/>
      <c r="F7" s="27"/>
      <c r="G7" s="34"/>
      <c r="H7" s="33">
        <f>D7*E7*F7*G7</f>
        <v>0</v>
      </c>
      <c r="I7" s="77"/>
    </row>
    <row r="8" ht="37" customHeight="1" outlineLevel="1" spans="1:9">
      <c r="A8" s="35" t="s">
        <v>46</v>
      </c>
      <c r="B8" s="36" t="s">
        <v>47</v>
      </c>
      <c r="C8" s="37"/>
      <c r="D8" s="37"/>
      <c r="E8" s="38"/>
      <c r="F8" s="38"/>
      <c r="G8" s="39"/>
      <c r="H8" s="40">
        <f>SUM(H5:H7)</f>
        <v>1504.4</v>
      </c>
      <c r="I8" s="78"/>
    </row>
    <row r="9" ht="37" customHeight="1" outlineLevel="2" spans="1:9">
      <c r="A9" s="20"/>
      <c r="B9" s="21" t="s">
        <v>48</v>
      </c>
      <c r="C9" s="22"/>
      <c r="D9" s="22"/>
      <c r="E9" s="23"/>
      <c r="F9" s="22"/>
      <c r="G9" s="41"/>
      <c r="H9" s="24"/>
      <c r="I9" s="24"/>
    </row>
    <row r="10" ht="37" customHeight="1" outlineLevel="2" spans="1:9">
      <c r="A10" s="42" t="s">
        <v>49</v>
      </c>
      <c r="B10" s="26" t="s">
        <v>50</v>
      </c>
      <c r="C10" s="27" t="s">
        <v>41</v>
      </c>
      <c r="D10" s="27"/>
      <c r="E10" s="27"/>
      <c r="F10" s="27"/>
      <c r="G10" s="32"/>
      <c r="H10" s="43">
        <f>D10*E10*F10*G10</f>
        <v>0</v>
      </c>
      <c r="I10" s="77"/>
    </row>
    <row r="11" ht="37" customHeight="1" outlineLevel="2" spans="1:9">
      <c r="A11" s="42" t="s">
        <v>51</v>
      </c>
      <c r="B11" s="26" t="s">
        <v>52</v>
      </c>
      <c r="C11" s="27" t="s">
        <v>41</v>
      </c>
      <c r="D11" s="27"/>
      <c r="E11" s="27"/>
      <c r="F11" s="27"/>
      <c r="G11" s="32"/>
      <c r="H11" s="43">
        <f>D11*E11*F11*G11</f>
        <v>0</v>
      </c>
      <c r="I11" s="77"/>
    </row>
    <row r="12" ht="37" customHeight="1" outlineLevel="1" spans="1:9">
      <c r="A12" s="35" t="s">
        <v>53</v>
      </c>
      <c r="B12" s="36" t="s">
        <v>54</v>
      </c>
      <c r="C12" s="37"/>
      <c r="D12" s="37"/>
      <c r="E12" s="38"/>
      <c r="F12" s="38"/>
      <c r="G12" s="39"/>
      <c r="H12" s="40">
        <f>SUM(H10:H11)</f>
        <v>0</v>
      </c>
      <c r="I12" s="78"/>
    </row>
    <row r="13" ht="37" customHeight="1" spans="1:9">
      <c r="A13" s="15" t="s">
        <v>55</v>
      </c>
      <c r="B13" s="16" t="s">
        <v>56</v>
      </c>
      <c r="C13" s="17"/>
      <c r="D13" s="17"/>
      <c r="E13" s="17"/>
      <c r="F13" s="17"/>
      <c r="G13" s="44"/>
      <c r="H13" s="19">
        <f>H8+H12</f>
        <v>1504.4</v>
      </c>
      <c r="I13" s="75"/>
    </row>
    <row r="14" ht="37" customHeight="1" spans="7:7">
      <c r="G14" s="45"/>
    </row>
    <row r="15" ht="37" customHeight="1" outlineLevel="1" spans="1:9">
      <c r="A15" s="15"/>
      <c r="B15" s="16" t="s">
        <v>57</v>
      </c>
      <c r="C15" s="17"/>
      <c r="D15" s="17"/>
      <c r="E15" s="17"/>
      <c r="F15" s="17"/>
      <c r="G15" s="44"/>
      <c r="H15" s="19"/>
      <c r="I15" s="75"/>
    </row>
    <row r="16" ht="37" customHeight="1" outlineLevel="1" spans="1:9">
      <c r="A16" s="11" t="s">
        <v>28</v>
      </c>
      <c r="B16" s="11" t="s">
        <v>29</v>
      </c>
      <c r="C16" s="12" t="s">
        <v>30</v>
      </c>
      <c r="D16" s="12" t="s">
        <v>58</v>
      </c>
      <c r="E16" s="12" t="s">
        <v>32</v>
      </c>
      <c r="F16" s="13" t="s">
        <v>33</v>
      </c>
      <c r="G16" s="46" t="s">
        <v>34</v>
      </c>
      <c r="H16" s="14" t="s">
        <v>35</v>
      </c>
      <c r="I16" s="14" t="s">
        <v>59</v>
      </c>
    </row>
    <row r="17" ht="37" customHeight="1" outlineLevel="2" spans="1:9">
      <c r="A17" s="20"/>
      <c r="B17" s="21" t="s">
        <v>60</v>
      </c>
      <c r="C17" s="22"/>
      <c r="D17" s="22"/>
      <c r="E17" s="23"/>
      <c r="F17" s="22"/>
      <c r="G17" s="41"/>
      <c r="H17" s="24"/>
      <c r="I17" s="79" t="s">
        <v>61</v>
      </c>
    </row>
    <row r="18" ht="37" customHeight="1" outlineLevel="2" spans="1:9">
      <c r="A18" s="25" t="s">
        <v>62</v>
      </c>
      <c r="B18" s="26" t="s">
        <v>63</v>
      </c>
      <c r="C18" s="27" t="s">
        <v>64</v>
      </c>
      <c r="D18" s="27"/>
      <c r="E18" s="27"/>
      <c r="F18" s="27"/>
      <c r="G18" s="47"/>
      <c r="H18" s="48">
        <f t="shared" ref="H18:H22" si="0">D18*E18*F18*G18</f>
        <v>0</v>
      </c>
      <c r="I18" s="77"/>
    </row>
    <row r="19" ht="37" customHeight="1" outlineLevel="2" spans="1:9">
      <c r="A19" s="25" t="s">
        <v>65</v>
      </c>
      <c r="B19" s="26" t="s">
        <v>66</v>
      </c>
      <c r="C19" s="27" t="s">
        <v>64</v>
      </c>
      <c r="D19" s="27"/>
      <c r="E19" s="27"/>
      <c r="F19" s="27"/>
      <c r="G19" s="47"/>
      <c r="H19" s="48">
        <f t="shared" si="0"/>
        <v>0</v>
      </c>
      <c r="I19" s="77"/>
    </row>
    <row r="20" ht="37" customHeight="1" outlineLevel="2" spans="1:9">
      <c r="A20" s="25" t="s">
        <v>67</v>
      </c>
      <c r="B20" s="26" t="s">
        <v>68</v>
      </c>
      <c r="C20" s="27" t="s">
        <v>69</v>
      </c>
      <c r="D20" s="27"/>
      <c r="E20" s="27"/>
      <c r="F20" s="27"/>
      <c r="G20" s="49"/>
      <c r="H20" s="48">
        <f t="shared" si="0"/>
        <v>0</v>
      </c>
      <c r="I20" s="77"/>
    </row>
    <row r="21" ht="37" customHeight="1" outlineLevel="2" spans="1:9">
      <c r="A21" s="25" t="s">
        <v>70</v>
      </c>
      <c r="B21" s="26" t="s">
        <v>71</v>
      </c>
      <c r="C21" s="27" t="s">
        <v>69</v>
      </c>
      <c r="D21" s="27"/>
      <c r="E21" s="27"/>
      <c r="F21" s="27"/>
      <c r="G21" s="49"/>
      <c r="H21" s="48">
        <f t="shared" si="0"/>
        <v>0</v>
      </c>
      <c r="I21" s="77"/>
    </row>
    <row r="22" ht="37" customHeight="1" outlineLevel="2" spans="1:9">
      <c r="A22" s="25" t="s">
        <v>72</v>
      </c>
      <c r="B22" s="26" t="s">
        <v>73</v>
      </c>
      <c r="C22" s="27" t="s">
        <v>74</v>
      </c>
      <c r="D22" s="27"/>
      <c r="E22" s="27"/>
      <c r="F22" s="27"/>
      <c r="G22" s="49"/>
      <c r="H22" s="48">
        <f t="shared" si="0"/>
        <v>0</v>
      </c>
      <c r="I22" s="77"/>
    </row>
    <row r="23" ht="37" customHeight="1" outlineLevel="1" spans="1:9">
      <c r="A23" s="20" t="s">
        <v>75</v>
      </c>
      <c r="B23" s="21" t="s">
        <v>76</v>
      </c>
      <c r="C23" s="22"/>
      <c r="D23" s="22"/>
      <c r="E23" s="23"/>
      <c r="F23" s="22"/>
      <c r="G23" s="41"/>
      <c r="H23" s="24">
        <f>SUM(H18:H22)</f>
        <v>0</v>
      </c>
      <c r="I23" s="77"/>
    </row>
    <row r="24" ht="37" customHeight="1" spans="1:9">
      <c r="A24" s="15" t="s">
        <v>77</v>
      </c>
      <c r="B24" s="16" t="s">
        <v>78</v>
      </c>
      <c r="C24" s="17"/>
      <c r="D24" s="17"/>
      <c r="E24" s="17"/>
      <c r="F24" s="17"/>
      <c r="G24" s="44"/>
      <c r="H24" s="18">
        <f>H23</f>
        <v>0</v>
      </c>
      <c r="I24" s="75"/>
    </row>
    <row r="25" ht="37" customHeight="1" spans="7:7">
      <c r="G25" s="45"/>
    </row>
    <row r="26" ht="37" customHeight="1" outlineLevel="1" spans="1:9">
      <c r="A26" s="15"/>
      <c r="B26" s="16" t="s">
        <v>79</v>
      </c>
      <c r="C26" s="17"/>
      <c r="D26" s="17"/>
      <c r="E26" s="17"/>
      <c r="F26" s="17"/>
      <c r="G26" s="44"/>
      <c r="H26" s="19"/>
      <c r="I26" s="75"/>
    </row>
    <row r="27" ht="37" customHeight="1" outlineLevel="1" spans="1:9">
      <c r="A27" s="11" t="s">
        <v>28</v>
      </c>
      <c r="B27" s="11" t="s">
        <v>29</v>
      </c>
      <c r="C27" s="12" t="s">
        <v>30</v>
      </c>
      <c r="D27" s="12" t="s">
        <v>58</v>
      </c>
      <c r="E27" s="12" t="s">
        <v>32</v>
      </c>
      <c r="F27" s="13" t="s">
        <v>33</v>
      </c>
      <c r="G27" s="46" t="s">
        <v>34</v>
      </c>
      <c r="H27" s="14" t="s">
        <v>35</v>
      </c>
      <c r="I27" s="14" t="s">
        <v>59</v>
      </c>
    </row>
    <row r="28" ht="37" customHeight="1" outlineLevel="2" spans="1:9">
      <c r="A28" s="20"/>
      <c r="B28" s="21" t="s">
        <v>80</v>
      </c>
      <c r="C28" s="22"/>
      <c r="D28" s="22"/>
      <c r="E28" s="23"/>
      <c r="F28" s="22"/>
      <c r="G28" s="41"/>
      <c r="H28" s="24"/>
      <c r="I28" s="76"/>
    </row>
    <row r="29" ht="37" customHeight="1" outlineLevel="2" spans="1:9">
      <c r="A29" s="25" t="s">
        <v>81</v>
      </c>
      <c r="B29" s="26" t="s">
        <v>82</v>
      </c>
      <c r="C29" s="27" t="s">
        <v>74</v>
      </c>
      <c r="D29" s="50">
        <v>1</v>
      </c>
      <c r="E29" s="51">
        <v>1</v>
      </c>
      <c r="F29" s="28">
        <v>2</v>
      </c>
      <c r="G29" s="52">
        <v>2300</v>
      </c>
      <c r="H29" s="53">
        <f>D29*E29*F29*G29</f>
        <v>4600</v>
      </c>
      <c r="I29" s="80" t="s">
        <v>83</v>
      </c>
    </row>
    <row r="30" ht="37" customHeight="1" outlineLevel="2" spans="1:9">
      <c r="A30" s="25" t="s">
        <v>84</v>
      </c>
      <c r="B30" s="26" t="s">
        <v>85</v>
      </c>
      <c r="C30" s="27" t="s">
        <v>74</v>
      </c>
      <c r="D30" s="50">
        <v>1</v>
      </c>
      <c r="E30" s="51">
        <v>1</v>
      </c>
      <c r="F30" s="28">
        <v>3</v>
      </c>
      <c r="G30" s="52">
        <v>3295</v>
      </c>
      <c r="H30" s="53">
        <f>D30*E30*F30*G30</f>
        <v>9885</v>
      </c>
      <c r="I30" s="80" t="s">
        <v>86</v>
      </c>
    </row>
    <row r="31" ht="37" customHeight="1" outlineLevel="1" spans="1:9">
      <c r="A31" s="35" t="s">
        <v>87</v>
      </c>
      <c r="B31" s="36" t="s">
        <v>88</v>
      </c>
      <c r="C31" s="37"/>
      <c r="D31" s="37"/>
      <c r="E31" s="38"/>
      <c r="F31" s="38"/>
      <c r="G31" s="39"/>
      <c r="H31" s="40">
        <f>SUM(H29:H30)</f>
        <v>14485</v>
      </c>
      <c r="I31" s="78"/>
    </row>
    <row r="32" ht="37" customHeight="1" outlineLevel="2" spans="1:9">
      <c r="A32" s="20"/>
      <c r="B32" s="21" t="s">
        <v>89</v>
      </c>
      <c r="C32" s="22"/>
      <c r="D32" s="22"/>
      <c r="E32" s="23"/>
      <c r="F32" s="22"/>
      <c r="G32" s="46" t="s">
        <v>34</v>
      </c>
      <c r="H32" s="24"/>
      <c r="I32" s="76"/>
    </row>
    <row r="33" ht="37" customHeight="1" outlineLevel="2" spans="1:9">
      <c r="A33" s="25" t="s">
        <v>90</v>
      </c>
      <c r="B33" s="26" t="s">
        <v>91</v>
      </c>
      <c r="C33" s="27" t="s">
        <v>74</v>
      </c>
      <c r="D33" s="27"/>
      <c r="E33" s="27"/>
      <c r="F33" s="27"/>
      <c r="G33" s="49"/>
      <c r="H33" s="48">
        <f>D33*E33*F33*G33</f>
        <v>0</v>
      </c>
      <c r="I33" s="81" t="s">
        <v>92</v>
      </c>
    </row>
    <row r="34" ht="37" customHeight="1" outlineLevel="2" spans="1:9">
      <c r="A34" s="25" t="s">
        <v>93</v>
      </c>
      <c r="B34" s="26" t="s">
        <v>94</v>
      </c>
      <c r="C34" s="27" t="s">
        <v>74</v>
      </c>
      <c r="D34" s="27"/>
      <c r="E34" s="27"/>
      <c r="F34" s="27"/>
      <c r="G34" s="49"/>
      <c r="H34" s="48">
        <f>D34*E34*F34*G34</f>
        <v>0</v>
      </c>
      <c r="I34" s="55" t="s">
        <v>95</v>
      </c>
    </row>
    <row r="35" ht="37" customHeight="1" outlineLevel="2" spans="1:9">
      <c r="A35" s="25" t="s">
        <v>96</v>
      </c>
      <c r="B35" s="26" t="s">
        <v>97</v>
      </c>
      <c r="C35" s="27" t="s">
        <v>98</v>
      </c>
      <c r="D35" s="27"/>
      <c r="E35" s="27"/>
      <c r="F35" s="27"/>
      <c r="G35" s="49"/>
      <c r="H35" s="48">
        <f>D35*E35*F35*G35</f>
        <v>0</v>
      </c>
      <c r="I35" s="55" t="s">
        <v>99</v>
      </c>
    </row>
    <row r="36" ht="37" customHeight="1" outlineLevel="2" spans="1:9">
      <c r="A36" s="25" t="s">
        <v>100</v>
      </c>
      <c r="B36" s="26" t="s">
        <v>101</v>
      </c>
      <c r="C36" s="27" t="s">
        <v>74</v>
      </c>
      <c r="D36" s="27"/>
      <c r="E36" s="27"/>
      <c r="F36" s="27"/>
      <c r="G36" s="49"/>
      <c r="H36" s="48">
        <f>D36*E36*F36*G36</f>
        <v>0</v>
      </c>
      <c r="I36" s="55" t="s">
        <v>102</v>
      </c>
    </row>
    <row r="37" ht="37" customHeight="1" outlineLevel="2" spans="1:9">
      <c r="A37" s="25" t="s">
        <v>103</v>
      </c>
      <c r="B37" s="26" t="s">
        <v>104</v>
      </c>
      <c r="C37" s="27" t="s">
        <v>105</v>
      </c>
      <c r="D37" s="27"/>
      <c r="E37" s="27"/>
      <c r="F37" s="27"/>
      <c r="G37" s="49"/>
      <c r="H37" s="48">
        <f>D37*E37*F37*G37</f>
        <v>0</v>
      </c>
      <c r="I37" s="82" t="s">
        <v>106</v>
      </c>
    </row>
    <row r="38" ht="37" customHeight="1" outlineLevel="1" spans="1:9">
      <c r="A38" s="35" t="s">
        <v>107</v>
      </c>
      <c r="B38" s="21" t="s">
        <v>108</v>
      </c>
      <c r="C38" s="22"/>
      <c r="D38" s="22"/>
      <c r="E38" s="23"/>
      <c r="F38" s="22"/>
      <c r="G38" s="41"/>
      <c r="H38" s="24">
        <f>SUM(H33:H37)</f>
        <v>0</v>
      </c>
      <c r="I38" s="76"/>
    </row>
    <row r="39" ht="37" customHeight="1" outlineLevel="2" spans="1:9">
      <c r="A39" s="15" t="s">
        <v>109</v>
      </c>
      <c r="B39" s="16" t="s">
        <v>110</v>
      </c>
      <c r="C39" s="17"/>
      <c r="D39" s="17"/>
      <c r="E39" s="17"/>
      <c r="F39" s="17"/>
      <c r="G39" s="44"/>
      <c r="H39" s="18">
        <f>H38+H31</f>
        <v>14485</v>
      </c>
      <c r="I39" s="18"/>
    </row>
    <row r="40" ht="37" customHeight="1" outlineLevel="2" spans="7:7">
      <c r="G40" s="45"/>
    </row>
    <row r="41" ht="37" customHeight="1" outlineLevel="2" spans="1:9">
      <c r="A41" s="15"/>
      <c r="B41" s="16" t="s">
        <v>111</v>
      </c>
      <c r="C41" s="17"/>
      <c r="D41" s="17"/>
      <c r="E41" s="17"/>
      <c r="F41" s="17"/>
      <c r="G41" s="44"/>
      <c r="H41" s="19"/>
      <c r="I41" s="75"/>
    </row>
    <row r="42" ht="37" customHeight="1" outlineLevel="2" spans="1:9">
      <c r="A42" s="11"/>
      <c r="B42" s="11" t="s">
        <v>29</v>
      </c>
      <c r="C42" s="12" t="s">
        <v>30</v>
      </c>
      <c r="D42" s="12" t="s">
        <v>58</v>
      </c>
      <c r="E42" s="12" t="s">
        <v>32</v>
      </c>
      <c r="F42" s="13" t="s">
        <v>33</v>
      </c>
      <c r="G42" s="46" t="s">
        <v>34</v>
      </c>
      <c r="H42" s="14" t="s">
        <v>35</v>
      </c>
      <c r="I42" s="14" t="s">
        <v>59</v>
      </c>
    </row>
    <row r="43" ht="37" customHeight="1" outlineLevel="2" spans="1:9">
      <c r="A43" s="26" t="s">
        <v>112</v>
      </c>
      <c r="B43" s="26" t="s">
        <v>113</v>
      </c>
      <c r="C43" s="27" t="s">
        <v>114</v>
      </c>
      <c r="D43" s="27"/>
      <c r="E43" s="27"/>
      <c r="F43" s="27"/>
      <c r="G43" s="47"/>
      <c r="H43" s="48">
        <f t="shared" ref="H43:H46" si="1">D43*E43*F43*G43</f>
        <v>0</v>
      </c>
      <c r="I43" s="55" t="s">
        <v>115</v>
      </c>
    </row>
    <row r="44" s="1" customFormat="1" ht="36.95" customHeight="1" outlineLevel="2" spans="1:9">
      <c r="A44" s="54" t="s">
        <v>116</v>
      </c>
      <c r="B44" s="54" t="s">
        <v>117</v>
      </c>
      <c r="C44" s="27" t="s">
        <v>114</v>
      </c>
      <c r="D44" s="28">
        <v>1</v>
      </c>
      <c r="E44" s="29">
        <v>31</v>
      </c>
      <c r="F44" s="28">
        <v>2</v>
      </c>
      <c r="G44" s="52">
        <v>47.080645</v>
      </c>
      <c r="H44" s="53">
        <f t="shared" si="1"/>
        <v>2918.99999</v>
      </c>
      <c r="I44" s="83"/>
    </row>
    <row r="45" s="1" customFormat="1" ht="36.95" customHeight="1" outlineLevel="2" spans="1:9">
      <c r="A45" s="54" t="s">
        <v>118</v>
      </c>
      <c r="B45" s="54" t="s">
        <v>119</v>
      </c>
      <c r="C45" s="27" t="s">
        <v>114</v>
      </c>
      <c r="D45" s="28">
        <v>1</v>
      </c>
      <c r="E45" s="29">
        <v>31</v>
      </c>
      <c r="F45" s="28">
        <v>2</v>
      </c>
      <c r="G45" s="52">
        <v>25.445161</v>
      </c>
      <c r="H45" s="53">
        <f t="shared" si="1"/>
        <v>1577.599982</v>
      </c>
      <c r="I45" s="83"/>
    </row>
    <row r="46" s="1" customFormat="1" ht="36.95" customHeight="1" outlineLevel="2" spans="1:9">
      <c r="A46" s="54" t="s">
        <v>120</v>
      </c>
      <c r="B46" s="54" t="s">
        <v>121</v>
      </c>
      <c r="C46" s="27" t="s">
        <v>114</v>
      </c>
      <c r="D46" s="28">
        <v>1</v>
      </c>
      <c r="E46" s="29">
        <v>31</v>
      </c>
      <c r="F46" s="28">
        <v>1</v>
      </c>
      <c r="G46" s="52">
        <v>88.193548</v>
      </c>
      <c r="H46" s="53">
        <f t="shared" si="1"/>
        <v>2733.999988</v>
      </c>
      <c r="I46" s="83"/>
    </row>
    <row r="47" ht="37" customHeight="1" outlineLevel="2" spans="1:9">
      <c r="A47" s="35" t="s">
        <v>122</v>
      </c>
      <c r="B47" s="36" t="s">
        <v>123</v>
      </c>
      <c r="C47" s="37"/>
      <c r="D47" s="37"/>
      <c r="E47" s="38"/>
      <c r="F47" s="38"/>
      <c r="G47" s="39"/>
      <c r="H47" s="40">
        <f>SUM(H43:H46)</f>
        <v>7230.59996</v>
      </c>
      <c r="I47" s="78"/>
    </row>
    <row r="48" ht="37" customHeight="1" outlineLevel="2" spans="1:9">
      <c r="A48" s="15" t="s">
        <v>124</v>
      </c>
      <c r="B48" s="16" t="s">
        <v>125</v>
      </c>
      <c r="C48" s="17"/>
      <c r="D48" s="17"/>
      <c r="E48" s="17"/>
      <c r="F48" s="17"/>
      <c r="G48" s="44"/>
      <c r="H48" s="19">
        <f>H47</f>
        <v>7230.59996</v>
      </c>
      <c r="I48" s="75"/>
    </row>
    <row r="49" ht="37" customHeight="1" outlineLevel="2" spans="7:7">
      <c r="G49" s="45"/>
    </row>
    <row r="50" ht="37" customHeight="1" outlineLevel="2" spans="1:9">
      <c r="A50" s="15"/>
      <c r="B50" s="16" t="s">
        <v>126</v>
      </c>
      <c r="C50" s="17"/>
      <c r="D50" s="17"/>
      <c r="E50" s="17"/>
      <c r="F50" s="17"/>
      <c r="G50" s="44"/>
      <c r="H50" s="19"/>
      <c r="I50" s="75" t="s">
        <v>127</v>
      </c>
    </row>
    <row r="51" ht="37" customHeight="1" outlineLevel="2" spans="1:9">
      <c r="A51" s="11"/>
      <c r="B51" s="11" t="s">
        <v>29</v>
      </c>
      <c r="C51" s="12" t="s">
        <v>30</v>
      </c>
      <c r="D51" s="12" t="s">
        <v>58</v>
      </c>
      <c r="E51" s="12" t="s">
        <v>32</v>
      </c>
      <c r="F51" s="13" t="s">
        <v>33</v>
      </c>
      <c r="G51" s="46" t="s">
        <v>34</v>
      </c>
      <c r="H51" s="14" t="s">
        <v>35</v>
      </c>
      <c r="I51" s="14" t="s">
        <v>128</v>
      </c>
    </row>
    <row r="52" ht="37" customHeight="1" spans="1:9">
      <c r="A52" s="25" t="s">
        <v>129</v>
      </c>
      <c r="B52" s="55" t="s">
        <v>130</v>
      </c>
      <c r="C52" s="56" t="s">
        <v>74</v>
      </c>
      <c r="D52" s="27"/>
      <c r="E52" s="27"/>
      <c r="F52" s="27"/>
      <c r="G52" s="47"/>
      <c r="H52" s="48">
        <f t="shared" ref="H52:H54" si="2">D52*E52*F52*G52</f>
        <v>0</v>
      </c>
      <c r="I52" s="55" t="s">
        <v>131</v>
      </c>
    </row>
    <row r="53" ht="37" customHeight="1" spans="1:9">
      <c r="A53" s="25" t="s">
        <v>132</v>
      </c>
      <c r="B53" s="55" t="s">
        <v>133</v>
      </c>
      <c r="C53" s="56" t="s">
        <v>74</v>
      </c>
      <c r="D53" s="27"/>
      <c r="E53" s="27"/>
      <c r="F53" s="27"/>
      <c r="G53" s="47"/>
      <c r="H53" s="48">
        <f t="shared" si="2"/>
        <v>0</v>
      </c>
      <c r="I53" s="55" t="s">
        <v>134</v>
      </c>
    </row>
    <row r="54" ht="37" customHeight="1" spans="1:9">
      <c r="A54" s="25" t="s">
        <v>135</v>
      </c>
      <c r="B54" s="55" t="s">
        <v>136</v>
      </c>
      <c r="C54" s="56" t="s">
        <v>74</v>
      </c>
      <c r="D54" s="27"/>
      <c r="E54" s="27"/>
      <c r="F54" s="27"/>
      <c r="G54" s="49"/>
      <c r="H54" s="48">
        <f t="shared" si="2"/>
        <v>0</v>
      </c>
      <c r="I54" s="55" t="s">
        <v>137</v>
      </c>
    </row>
    <row r="55" ht="37" customHeight="1" outlineLevel="2" spans="1:9">
      <c r="A55" s="35" t="s">
        <v>138</v>
      </c>
      <c r="B55" s="36" t="s">
        <v>139</v>
      </c>
      <c r="C55" s="37"/>
      <c r="D55" s="37"/>
      <c r="E55" s="38"/>
      <c r="F55" s="38"/>
      <c r="G55" s="39"/>
      <c r="H55" s="40">
        <f>SUM(H52:H54)</f>
        <v>0</v>
      </c>
      <c r="I55" s="78"/>
    </row>
    <row r="56" ht="37" customHeight="1" outlineLevel="2" spans="1:9">
      <c r="A56" s="15" t="s">
        <v>140</v>
      </c>
      <c r="B56" s="16" t="s">
        <v>141</v>
      </c>
      <c r="C56" s="17"/>
      <c r="D56" s="17"/>
      <c r="E56" s="17"/>
      <c r="F56" s="17"/>
      <c r="G56" s="44"/>
      <c r="H56" s="18">
        <f>H55</f>
        <v>0</v>
      </c>
      <c r="I56" s="75"/>
    </row>
    <row r="57" ht="37" customHeight="1" outlineLevel="2" spans="7:9">
      <c r="G57" s="45"/>
      <c r="I57" s="81"/>
    </row>
    <row r="58" ht="37" customHeight="1" outlineLevel="2" spans="1:9">
      <c r="A58" s="15" t="s">
        <v>142</v>
      </c>
      <c r="B58" s="16" t="s">
        <v>143</v>
      </c>
      <c r="C58" s="17"/>
      <c r="D58" s="17"/>
      <c r="E58" s="17"/>
      <c r="F58" s="17"/>
      <c r="G58" s="44"/>
      <c r="H58" s="19"/>
      <c r="I58" s="19"/>
    </row>
    <row r="59" ht="37" customHeight="1" outlineLevel="2" spans="1:9">
      <c r="A59" s="11"/>
      <c r="B59" s="11" t="s">
        <v>29</v>
      </c>
      <c r="C59" s="12" t="s">
        <v>30</v>
      </c>
      <c r="D59" s="12" t="s">
        <v>58</v>
      </c>
      <c r="E59" s="12" t="s">
        <v>32</v>
      </c>
      <c r="F59" s="13" t="s">
        <v>33</v>
      </c>
      <c r="G59" s="46" t="s">
        <v>34</v>
      </c>
      <c r="H59" s="14" t="s">
        <v>35</v>
      </c>
      <c r="I59" s="14" t="s">
        <v>59</v>
      </c>
    </row>
    <row r="60" ht="37" customHeight="1" outlineLevel="2" spans="1:9">
      <c r="A60" s="57" t="s">
        <v>144</v>
      </c>
      <c r="B60" s="58" t="s">
        <v>143</v>
      </c>
      <c r="C60" s="56" t="s">
        <v>74</v>
      </c>
      <c r="D60" s="27"/>
      <c r="E60" s="27"/>
      <c r="F60" s="27"/>
      <c r="G60" s="47"/>
      <c r="H60" s="48">
        <f>E60*F60*G60*D60</f>
        <v>0</v>
      </c>
      <c r="I60" s="55" t="s">
        <v>145</v>
      </c>
    </row>
    <row r="61" ht="37" customHeight="1" outlineLevel="2" spans="1:9">
      <c r="A61" s="35" t="s">
        <v>146</v>
      </c>
      <c r="B61" s="36" t="s">
        <v>147</v>
      </c>
      <c r="C61" s="37"/>
      <c r="D61" s="37"/>
      <c r="E61" s="38"/>
      <c r="F61" s="38"/>
      <c r="G61" s="39"/>
      <c r="H61" s="40">
        <f>SUM(H60:H60)</f>
        <v>0</v>
      </c>
      <c r="I61" s="78"/>
    </row>
    <row r="62" ht="37" customHeight="1" outlineLevel="2" spans="1:9">
      <c r="A62" s="59" t="s">
        <v>142</v>
      </c>
      <c r="B62" s="60" t="s">
        <v>148</v>
      </c>
      <c r="C62" s="61"/>
      <c r="D62" s="61"/>
      <c r="E62" s="61"/>
      <c r="F62" s="61"/>
      <c r="G62" s="62"/>
      <c r="H62" s="63">
        <f>SUM(H61)</f>
        <v>0</v>
      </c>
      <c r="I62" s="75"/>
    </row>
    <row r="63" ht="37" customHeight="1" outlineLevel="2" spans="1:9">
      <c r="A63" s="64"/>
      <c r="B63" s="65"/>
      <c r="C63" s="66"/>
      <c r="D63" s="66"/>
      <c r="E63" s="66"/>
      <c r="F63" s="66"/>
      <c r="G63" s="67"/>
      <c r="H63" s="68"/>
      <c r="I63" s="84"/>
    </row>
    <row r="64" ht="37" customHeight="1" outlineLevel="1" spans="1:9">
      <c r="A64" s="69"/>
      <c r="B64" s="70" t="s">
        <v>149</v>
      </c>
      <c r="C64" s="71"/>
      <c r="D64" s="71"/>
      <c r="E64" s="71"/>
      <c r="F64" s="71"/>
      <c r="G64" s="72"/>
      <c r="H64" s="73"/>
      <c r="I64" s="19"/>
    </row>
    <row r="65" ht="37" customHeight="1" outlineLevel="2" spans="1:9">
      <c r="A65" s="11"/>
      <c r="B65" s="11" t="s">
        <v>29</v>
      </c>
      <c r="C65" s="12" t="s">
        <v>30</v>
      </c>
      <c r="D65" s="12" t="s">
        <v>58</v>
      </c>
      <c r="E65" s="12" t="s">
        <v>32</v>
      </c>
      <c r="F65" s="12" t="s">
        <v>33</v>
      </c>
      <c r="G65" s="46" t="s">
        <v>34</v>
      </c>
      <c r="H65" s="12" t="s">
        <v>35</v>
      </c>
      <c r="I65" s="14"/>
    </row>
    <row r="66" ht="37" customHeight="1" outlineLevel="2" spans="1:9">
      <c r="A66" s="35"/>
      <c r="B66" s="36" t="s">
        <v>150</v>
      </c>
      <c r="C66" s="37"/>
      <c r="D66" s="37"/>
      <c r="E66" s="38"/>
      <c r="F66" s="38"/>
      <c r="G66" s="39"/>
      <c r="H66" s="40"/>
      <c r="I66" s="78"/>
    </row>
    <row r="67" ht="37" customHeight="1" outlineLevel="2" spans="1:9">
      <c r="A67" s="42" t="s">
        <v>151</v>
      </c>
      <c r="B67" s="26" t="s">
        <v>152</v>
      </c>
      <c r="C67" s="27" t="s">
        <v>153</v>
      </c>
      <c r="D67" s="27"/>
      <c r="E67" s="85"/>
      <c r="F67" s="27"/>
      <c r="G67" s="49"/>
      <c r="H67" s="48">
        <f>D67*E67*F67*G67</f>
        <v>0</v>
      </c>
      <c r="I67" s="81" t="s">
        <v>154</v>
      </c>
    </row>
    <row r="68" ht="37" customHeight="1" outlineLevel="2" spans="1:9">
      <c r="A68" s="35" t="s">
        <v>155</v>
      </c>
      <c r="B68" s="36" t="str">
        <f>CONCATENATE("Subtotal ",B66)</f>
        <v>Subtotal Photo &amp;Video crew</v>
      </c>
      <c r="C68" s="37"/>
      <c r="D68" s="37"/>
      <c r="E68" s="38"/>
      <c r="F68" s="38"/>
      <c r="G68" s="39"/>
      <c r="H68" s="40">
        <f>H67</f>
        <v>0</v>
      </c>
      <c r="I68" s="78"/>
    </row>
    <row r="69" ht="37" customHeight="1" outlineLevel="1" spans="1:9">
      <c r="A69" s="15" t="s">
        <v>156</v>
      </c>
      <c r="B69" s="16" t="s">
        <v>157</v>
      </c>
      <c r="C69" s="17"/>
      <c r="D69" s="17"/>
      <c r="E69" s="17"/>
      <c r="F69" s="17"/>
      <c r="G69" s="44"/>
      <c r="H69" s="19">
        <f>H68</f>
        <v>0</v>
      </c>
      <c r="I69" s="75"/>
    </row>
    <row r="70" ht="37" customHeight="1" spans="1:8">
      <c r="A70" s="3"/>
      <c r="H70" s="3"/>
    </row>
    <row r="71" ht="37" customHeight="1"/>
    <row r="72" ht="37" customHeight="1" outlineLevel="1"/>
    <row r="73" ht="37" customHeight="1" outlineLevel="1"/>
    <row r="74" ht="37" customHeight="1" outlineLevel="2"/>
    <row r="75" ht="37" customHeight="1" outlineLevel="2" spans="1:8">
      <c r="A75" s="3"/>
      <c r="H75" s="3"/>
    </row>
    <row r="76" ht="37" customHeight="1" outlineLevel="2"/>
    <row r="77" ht="37" customHeight="1" outlineLevel="2"/>
    <row r="78" ht="37" customHeight="1" outlineLevel="2"/>
    <row r="79" ht="37" customHeight="1" outlineLevel="2"/>
    <row r="80" ht="37" customHeight="1" outlineLevel="2"/>
    <row r="81" ht="37" customHeight="1" outlineLevel="2"/>
    <row r="82" ht="37" customHeight="1" outlineLevel="2"/>
    <row r="83" ht="37" customHeight="1" outlineLevel="2"/>
    <row r="84" ht="37" customHeight="1" outlineLevel="2"/>
    <row r="85" ht="37" customHeight="1" outlineLevel="1"/>
    <row r="86" ht="37" customHeight="1" outlineLevel="2"/>
    <row r="87" ht="37" customHeight="1" outlineLevel="2"/>
    <row r="88" ht="37" customHeight="1" outlineLevel="2"/>
    <row r="89" outlineLevel="2"/>
    <row r="90" outlineLevel="2"/>
    <row r="91" outlineLevel="2"/>
    <row r="92" outlineLevel="2"/>
    <row r="93" outlineLevel="2"/>
    <row r="94" outlineLevel="2"/>
    <row r="95" outlineLevel="2"/>
    <row r="96" outlineLevel="2"/>
    <row r="97" outlineLevel="1"/>
    <row r="98" outlineLevel="2"/>
    <row r="99" outlineLevel="2"/>
    <row r="100" outlineLevel="2"/>
    <row r="101" outlineLevel="2"/>
    <row r="102" outlineLevel="2"/>
    <row r="103" outlineLevel="2"/>
    <row r="104" outlineLevel="2"/>
    <row r="105" outlineLevel="2"/>
    <row r="106" outlineLevel="2"/>
    <row r="107" outlineLevel="2"/>
    <row r="108" outlineLevel="2"/>
    <row r="109" outlineLevel="1"/>
    <row r="110" outlineLevel="2"/>
    <row r="111" outlineLevel="2"/>
    <row r="112" outlineLevel="2"/>
    <row r="113" outlineLevel="2"/>
    <row r="114" outlineLevel="2"/>
    <row r="115" outlineLevel="2"/>
    <row r="116" outlineLevel="2"/>
    <row r="117" outlineLevel="2"/>
    <row r="118" outlineLevel="2"/>
    <row r="119" outlineLevel="2"/>
    <row r="120" outlineLevel="2"/>
    <row r="121" outlineLevel="1"/>
  </sheetData>
  <printOptions horizontalCentered="1"/>
  <pageMargins left="0.196527777777778" right="0.196527777777778" top="0.161111111111111" bottom="0.161111111111111" header="0.298611111111111" footer="0.298611111111111"/>
  <pageSetup paperSize="9" scale="33" orientation="portrait" horizontalDpi="600"/>
  <headerFooter/>
  <rowBreaks count="1" manualBreakCount="1"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BMW Group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Standard Conference Small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qzuser</cp:lastModifiedBy>
  <dcterms:created xsi:type="dcterms:W3CDTF">2016-11-15T09:10:00Z</dcterms:created>
  <cp:lastPrinted>2021-12-09T06:55:00Z</cp:lastPrinted>
  <dcterms:modified xsi:type="dcterms:W3CDTF">2023-12-18T07:11:48Z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AD3BD6E886B54799BEA85F578E0FF63C_12</vt:lpwstr>
  </property>
  <property fmtid="{D5CDD505-2E9C-101B-9397-08002B2CF9AE}" pid="3" name="KSOProductBuildVer">
    <vt:lpwstr>2052-12.1.0.15990</vt:lpwstr>
  </property>
</Properties>
</file>