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报价" sheetId="8" r:id="rId1"/>
  </sheets>
  <calcPr calcId="144525"/>
</workbook>
</file>

<file path=xl/sharedStrings.xml><?xml version="1.0" encoding="utf-8"?>
<sst xmlns="http://schemas.openxmlformats.org/spreadsheetml/2006/main" count="149" uniqueCount="99">
  <si>
    <t>Quotation 报价单</t>
  </si>
  <si>
    <t>Agency服务商：</t>
  </si>
  <si>
    <t>康辉集团北京国际会议展览有限公司</t>
  </si>
  <si>
    <t>Contacts联系人：</t>
  </si>
  <si>
    <t>马可</t>
  </si>
  <si>
    <t>Date日期：</t>
  </si>
  <si>
    <t>8月12日-8月18日</t>
  </si>
  <si>
    <t>Contact联系方式：</t>
  </si>
  <si>
    <t>make@cct.cn</t>
  </si>
  <si>
    <t>Project项目：</t>
  </si>
  <si>
    <t>Date of Quotation报价日期：</t>
  </si>
  <si>
    <t>Pax人数：</t>
  </si>
  <si>
    <t>Quotation Time Limit报价时限：</t>
  </si>
  <si>
    <t>72 hours</t>
  </si>
  <si>
    <t>Location地点：</t>
  </si>
  <si>
    <t>奥地利+捷克</t>
  </si>
  <si>
    <t>Currency货币单位：</t>
  </si>
  <si>
    <t>Euro欧元</t>
  </si>
  <si>
    <t>项目Items</t>
  </si>
  <si>
    <t>价格Price</t>
  </si>
  <si>
    <t>描述（所包含服务/内容）Remarks</t>
  </si>
  <si>
    <t>分项Category</t>
  </si>
  <si>
    <t>项目Subject</t>
  </si>
  <si>
    <t>数量Quota A</t>
  </si>
  <si>
    <t>单位Unit A</t>
  </si>
  <si>
    <t>数量QuotaB</t>
  </si>
  <si>
    <t>单位Unit B</t>
  </si>
  <si>
    <t>单价 Price</t>
  </si>
  <si>
    <t>小计Subtotal</t>
  </si>
  <si>
    <t>人民币计算</t>
  </si>
  <si>
    <t xml:space="preserve">客人机票
（价格含税）
</t>
  </si>
  <si>
    <t xml:space="preserve">1. EK303   08月12日  上海浦东 - 迪拜  00:05  04:55    
2. EK139   08月12日  迪拜 - 布拉格 鲁兹耶内  08:35  13:00      
3. EK126   08月18日  维也纳 - 迪拜  22:40  06:15+1    
4. EK304   08月19日  迪拜 - 上海浦东  09:35  22:20    </t>
  </si>
  <si>
    <t>人</t>
  </si>
  <si>
    <t>趟</t>
  </si>
  <si>
    <t>费用合计Subtotal：</t>
  </si>
  <si>
    <t>酒店
（价格含早含税）
Hotels
（VAT inclu.）</t>
  </si>
  <si>
    <t>Grand Majestic Hotel Prague</t>
  </si>
  <si>
    <t>间room</t>
  </si>
  <si>
    <t>晚night</t>
  </si>
  <si>
    <t>布拉格，单人住大床房</t>
  </si>
  <si>
    <t>Germania Boutique Hotel</t>
  </si>
  <si>
    <t>慕尼黑，单人住大床房</t>
  </si>
  <si>
    <t>Lindwurm</t>
  </si>
  <si>
    <t>湖区，单人住大床房</t>
  </si>
  <si>
    <t>Austria Trend Hotel Zoo Wien</t>
  </si>
  <si>
    <t>维也纳，单人住大床房</t>
  </si>
  <si>
    <t>司机兼导游
Mini-van 
with driver</t>
  </si>
  <si>
    <t>7-9座导游兼司机</t>
  </si>
  <si>
    <t>辆per</t>
  </si>
  <si>
    <t>天day</t>
  </si>
  <si>
    <t xml:space="preserve">工作12小时（08:30-20:30）  </t>
  </si>
  <si>
    <t>7-9座导游兼司机接送机</t>
  </si>
  <si>
    <t>次per</t>
  </si>
  <si>
    <t xml:space="preserve">工作2小时  </t>
  </si>
  <si>
    <t>空返费用（司兼导）</t>
  </si>
  <si>
    <t>起始地相距 km</t>
  </si>
  <si>
    <t>超时费用（司兼导）</t>
  </si>
  <si>
    <t>小时hour</t>
  </si>
  <si>
    <t>超时费每小时70欧元</t>
  </si>
  <si>
    <t>用餐及酒水
Dining&amp;Drink</t>
  </si>
  <si>
    <t>中餐8菜一汤</t>
  </si>
  <si>
    <t>人person</t>
  </si>
  <si>
    <t>顿per</t>
  </si>
  <si>
    <t>午餐西餐三道式</t>
  </si>
  <si>
    <t>晚餐西餐三道式</t>
  </si>
  <si>
    <t>特色西餐三道式</t>
  </si>
  <si>
    <t>米其林星级五道式</t>
  </si>
  <si>
    <t>酒水费用（一杯餐酒）</t>
  </si>
  <si>
    <t>门票及拓展活动
Entrance fees&amp;
Incentive</t>
  </si>
  <si>
    <t>布拉格城堡门票</t>
  </si>
  <si>
    <t>布拉格啤酒浴（2小时）</t>
  </si>
  <si>
    <t>组group</t>
  </si>
  <si>
    <t>1-6人为一组</t>
  </si>
  <si>
    <t>哈尔施塔特矿车</t>
  </si>
  <si>
    <t>梅尔克修道院门票</t>
  </si>
  <si>
    <t>霍夫堡皇宫门票</t>
  </si>
  <si>
    <t>美泉宫门票</t>
  </si>
  <si>
    <t>维也纳音乐会（种类A）</t>
  </si>
  <si>
    <t>分为VIP，A，B三类</t>
  </si>
  <si>
    <t>其他</t>
  </si>
  <si>
    <t>签证</t>
  </si>
  <si>
    <t>捷克个人旅游签</t>
  </si>
  <si>
    <t>保险</t>
  </si>
  <si>
    <t>万国游踪</t>
  </si>
  <si>
    <t>出行物料包</t>
  </si>
  <si>
    <t>套per</t>
  </si>
  <si>
    <t>工作人员费用
Staffs</t>
  </si>
  <si>
    <t>矿泉水</t>
  </si>
  <si>
    <t>瓶bottle</t>
  </si>
  <si>
    <t>矿泉水500毫升/瓶</t>
  </si>
  <si>
    <t>工作人员小费</t>
  </si>
  <si>
    <t>包含</t>
  </si>
  <si>
    <t>工作人员住宿</t>
  </si>
  <si>
    <t>间</t>
  </si>
  <si>
    <t>提前一晚抵达布拉格</t>
  </si>
  <si>
    <t>工作人员餐费补助</t>
  </si>
  <si>
    <t>总计 Total Price</t>
  </si>
  <si>
    <t>服务费</t>
  </si>
  <si>
    <r>
      <rPr>
        <b/>
        <sz val="14"/>
        <color theme="0"/>
        <rFont val="Microsoft YaHei Light"/>
        <charset val="134"/>
      </rPr>
      <t>费用合计</t>
    </r>
    <r>
      <rPr>
        <b/>
        <u/>
        <sz val="14"/>
        <color theme="0"/>
        <rFont val="Microsoft YaHei Light"/>
        <charset val="134"/>
      </rPr>
      <t xml:space="preserve"> Total Price</t>
    </r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</si>
</sst>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813]\ #,##0.00"/>
    <numFmt numFmtId="177" formatCode="0.00_ "/>
  </numFmts>
  <fonts count="31">
    <font>
      <sz val="12"/>
      <name val="宋体"/>
      <charset val="134"/>
    </font>
    <font>
      <sz val="10"/>
      <name val="Microsoft YaHei Light"/>
      <charset val="134"/>
    </font>
    <font>
      <b/>
      <sz val="16"/>
      <name val="微软雅黑"/>
      <charset val="134"/>
    </font>
    <font>
      <sz val="11"/>
      <name val="Microsoft YaHei Light"/>
      <charset val="134"/>
    </font>
    <font>
      <u/>
      <sz val="12"/>
      <color indexed="12"/>
      <name val="宋体"/>
      <charset val="134"/>
    </font>
    <font>
      <b/>
      <sz val="11"/>
      <name val="Microsoft YaHei Light"/>
      <charset val="134"/>
    </font>
    <font>
      <b/>
      <sz val="10"/>
      <color theme="0"/>
      <name val="Microsoft YaHei Light"/>
      <charset val="134"/>
    </font>
    <font>
      <b/>
      <sz val="10"/>
      <name val="Microsoft YaHei Light"/>
      <charset val="134"/>
    </font>
    <font>
      <b/>
      <i/>
      <sz val="10"/>
      <color theme="3"/>
      <name val="Microsoft YaHei Light"/>
      <charset val="134"/>
    </font>
    <font>
      <sz val="10"/>
      <color theme="0"/>
      <name val="Microsoft YaHei Light"/>
      <charset val="134"/>
    </font>
    <font>
      <b/>
      <u/>
      <sz val="14"/>
      <color theme="0"/>
      <name val="Microsoft YaHei Light"/>
      <charset val="134"/>
    </font>
    <font>
      <b/>
      <sz val="14"/>
      <color theme="0"/>
      <name val="Microsoft YaHei Light"/>
      <charset val="134"/>
    </font>
    <font>
      <b/>
      <u/>
      <sz val="14"/>
      <color indexed="12"/>
      <name val="Microsoft YaHei Light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10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1" fillId="2" borderId="0" xfId="0" applyFont="1" applyFill="1"/>
    <xf numFmtId="176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4" fillId="2" borderId="0" xfId="10" applyFill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176" fontId="9" fillId="4" borderId="2" xfId="0" applyNumberFormat="1" applyFont="1" applyFill="1" applyBorder="1" applyAlignment="1">
      <alignment horizontal="center" vertical="center"/>
    </xf>
    <xf numFmtId="4" fontId="1" fillId="2" borderId="2" xfId="4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3" fontId="1" fillId="2" borderId="2" xfId="4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76" fontId="10" fillId="3" borderId="2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7" fontId="9" fillId="4" borderId="2" xfId="0" applyNumberFormat="1" applyFont="1" applyFill="1" applyBorder="1" applyAlignment="1">
      <alignment horizontal="center" vertical="center"/>
    </xf>
    <xf numFmtId="7" fontId="1" fillId="2" borderId="2" xfId="4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7" fontId="10" fillId="3" borderId="2" xfId="0" applyNumberFormat="1" applyFont="1" applyFill="1" applyBorder="1" applyAlignment="1">
      <alignment horizontal="right" vertical="center"/>
    </xf>
    <xf numFmtId="49" fontId="12" fillId="3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79646"/>
      <color rgb="000070C0"/>
      <color rgb="001F497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zoomScale="87" zoomScaleNormal="87" zoomScaleSheetLayoutView="60" topLeftCell="A36" workbookViewId="0">
      <selection activeCell="M27" sqref="M27"/>
    </sheetView>
  </sheetViews>
  <sheetFormatPr defaultColWidth="9" defaultRowHeight="15"/>
  <cols>
    <col min="1" max="1" width="16.3333333333333" style="3" customWidth="1"/>
    <col min="2" max="2" width="32.3333333333333" style="4" customWidth="1"/>
    <col min="3" max="3" width="11.3333333333333" style="4"/>
    <col min="4" max="4" width="9.5" style="4"/>
    <col min="5" max="5" width="10.6666666666667" style="4"/>
    <col min="6" max="6" width="9.33333333333333" style="4"/>
    <col min="7" max="7" width="10" style="5"/>
    <col min="8" max="9" width="19.3333333333333" style="5" customWidth="1"/>
    <col min="10" max="10" width="31.1666666666667" style="4" customWidth="1"/>
    <col min="11" max="16384" width="9" style="4"/>
  </cols>
  <sheetData>
    <row r="1" ht="46" customHeight="1"/>
    <row r="2" s="1" customFormat="1" ht="35" customHeight="1" spans="1:1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4" customHeight="1" spans="1:10">
      <c r="A3" s="6"/>
      <c r="B3" s="7"/>
      <c r="C3" s="7"/>
      <c r="D3" s="7"/>
      <c r="E3" s="7"/>
      <c r="F3" s="7"/>
      <c r="G3" s="7"/>
      <c r="H3" s="7"/>
      <c r="I3" s="7"/>
      <c r="J3" s="7"/>
    </row>
    <row r="4" s="2" customFormat="1" ht="19" customHeight="1" spans="1:10">
      <c r="A4" s="8" t="s">
        <v>1</v>
      </c>
      <c r="B4" s="9" t="s">
        <v>2</v>
      </c>
      <c r="C4" s="9"/>
      <c r="D4" s="10"/>
      <c r="E4" s="9" t="s">
        <v>3</v>
      </c>
      <c r="F4" s="9"/>
      <c r="G4" s="9"/>
      <c r="H4" s="8" t="s">
        <v>4</v>
      </c>
      <c r="I4" s="8"/>
      <c r="J4" s="50"/>
    </row>
    <row r="5" s="2" customFormat="1" ht="19" customHeight="1" spans="1:10">
      <c r="A5" s="8" t="s">
        <v>5</v>
      </c>
      <c r="B5" s="9" t="s">
        <v>6</v>
      </c>
      <c r="C5" s="9"/>
      <c r="D5" s="10"/>
      <c r="E5" s="9" t="s">
        <v>7</v>
      </c>
      <c r="F5" s="9"/>
      <c r="G5" s="9"/>
      <c r="H5" s="11" t="s">
        <v>8</v>
      </c>
      <c r="I5" s="11"/>
      <c r="J5" s="9"/>
    </row>
    <row r="6" s="2" customFormat="1" ht="19" customHeight="1" spans="1:10">
      <c r="A6" s="8" t="s">
        <v>9</v>
      </c>
      <c r="B6" s="12"/>
      <c r="C6" s="12"/>
      <c r="D6" s="10"/>
      <c r="E6" s="9" t="s">
        <v>10</v>
      </c>
      <c r="F6" s="9"/>
      <c r="G6" s="9"/>
      <c r="H6" s="8"/>
      <c r="I6" s="8"/>
      <c r="J6" s="51"/>
    </row>
    <row r="7" ht="19" customHeight="1" spans="1:10">
      <c r="A7" s="9" t="s">
        <v>11</v>
      </c>
      <c r="B7" s="13">
        <v>5</v>
      </c>
      <c r="C7" s="14"/>
      <c r="D7" s="14"/>
      <c r="E7" s="9" t="s">
        <v>12</v>
      </c>
      <c r="F7" s="9"/>
      <c r="G7" s="9"/>
      <c r="H7" s="8" t="s">
        <v>13</v>
      </c>
      <c r="I7" s="8"/>
      <c r="J7" s="52"/>
    </row>
    <row r="8" ht="19" customHeight="1" spans="1:10">
      <c r="A8" s="8" t="s">
        <v>14</v>
      </c>
      <c r="B8" s="9" t="s">
        <v>15</v>
      </c>
      <c r="C8" s="9"/>
      <c r="D8" s="14"/>
      <c r="E8" s="9" t="s">
        <v>16</v>
      </c>
      <c r="F8" s="9"/>
      <c r="G8" s="9"/>
      <c r="H8" s="8" t="s">
        <v>17</v>
      </c>
      <c r="I8" s="8"/>
      <c r="J8" s="50"/>
    </row>
    <row r="9" ht="20" customHeight="1" spans="1:9">
      <c r="A9" s="15"/>
      <c r="B9" s="16"/>
      <c r="C9" s="14"/>
      <c r="D9" s="14"/>
      <c r="E9" s="17"/>
      <c r="F9" s="17"/>
      <c r="G9" s="18"/>
      <c r="H9" s="18"/>
      <c r="I9" s="53"/>
    </row>
    <row r="10" spans="1:10">
      <c r="A10" s="19" t="s">
        <v>18</v>
      </c>
      <c r="B10" s="19"/>
      <c r="C10" s="19"/>
      <c r="D10" s="19"/>
      <c r="E10" s="19"/>
      <c r="F10" s="19"/>
      <c r="G10" s="20" t="s">
        <v>19</v>
      </c>
      <c r="H10" s="21"/>
      <c r="I10" s="21"/>
      <c r="J10" s="54" t="s">
        <v>20</v>
      </c>
    </row>
    <row r="11" spans="1:10">
      <c r="A11" s="22" t="s">
        <v>21</v>
      </c>
      <c r="B11" s="22" t="s">
        <v>22</v>
      </c>
      <c r="C11" s="23" t="s">
        <v>23</v>
      </c>
      <c r="D11" s="23" t="s">
        <v>24</v>
      </c>
      <c r="E11" s="23" t="s">
        <v>25</v>
      </c>
      <c r="F11" s="23" t="s">
        <v>26</v>
      </c>
      <c r="G11" s="24" t="s">
        <v>27</v>
      </c>
      <c r="H11" s="25" t="s">
        <v>28</v>
      </c>
      <c r="I11" s="25" t="s">
        <v>29</v>
      </c>
      <c r="J11" s="55"/>
    </row>
    <row r="12" ht="120" spans="1:10">
      <c r="A12" s="26" t="s">
        <v>30</v>
      </c>
      <c r="B12" s="27" t="s">
        <v>31</v>
      </c>
      <c r="C12" s="28">
        <v>5</v>
      </c>
      <c r="D12" s="28" t="s">
        <v>32</v>
      </c>
      <c r="E12" s="28">
        <v>1</v>
      </c>
      <c r="F12" s="28" t="s">
        <v>33</v>
      </c>
      <c r="G12" s="29">
        <v>38788</v>
      </c>
      <c r="H12" s="30"/>
      <c r="I12" s="56">
        <f>C12*E12*G12</f>
        <v>193940</v>
      </c>
      <c r="J12" s="57"/>
    </row>
    <row r="13" spans="1:10">
      <c r="A13" s="31"/>
      <c r="B13" s="32" t="s">
        <v>34</v>
      </c>
      <c r="C13" s="33"/>
      <c r="D13" s="33"/>
      <c r="E13" s="33"/>
      <c r="F13" s="33"/>
      <c r="G13" s="34"/>
      <c r="H13" s="35"/>
      <c r="I13" s="58">
        <f>I12</f>
        <v>193940</v>
      </c>
      <c r="J13" s="57"/>
    </row>
    <row r="14" ht="22" customHeight="1" spans="1:10">
      <c r="A14" s="26" t="s">
        <v>35</v>
      </c>
      <c r="B14" s="27" t="s">
        <v>36</v>
      </c>
      <c r="C14" s="28">
        <v>5</v>
      </c>
      <c r="D14" s="28" t="s">
        <v>37</v>
      </c>
      <c r="E14" s="28">
        <v>2</v>
      </c>
      <c r="F14" s="28" t="s">
        <v>38</v>
      </c>
      <c r="G14" s="36">
        <v>135</v>
      </c>
      <c r="H14" s="36">
        <f>C14*E14*G14</f>
        <v>1350</v>
      </c>
      <c r="I14" s="59">
        <f>H14*7.6</f>
        <v>10260</v>
      </c>
      <c r="J14" s="60" t="s">
        <v>39</v>
      </c>
    </row>
    <row r="15" ht="22" customHeight="1" spans="1:10">
      <c r="A15" s="37"/>
      <c r="B15" s="27" t="s">
        <v>40</v>
      </c>
      <c r="C15" s="28">
        <v>5</v>
      </c>
      <c r="D15" s="28" t="s">
        <v>37</v>
      </c>
      <c r="E15" s="28">
        <v>1</v>
      </c>
      <c r="F15" s="28" t="s">
        <v>38</v>
      </c>
      <c r="G15" s="36">
        <v>155</v>
      </c>
      <c r="H15" s="36">
        <f>C15*E15*G15</f>
        <v>775</v>
      </c>
      <c r="I15" s="59">
        <f>H15*7.6</f>
        <v>5890</v>
      </c>
      <c r="J15" s="60" t="s">
        <v>41</v>
      </c>
    </row>
    <row r="16" ht="22" customHeight="1" spans="1:10">
      <c r="A16" s="37"/>
      <c r="B16" s="27" t="s">
        <v>42</v>
      </c>
      <c r="C16" s="28">
        <v>5</v>
      </c>
      <c r="D16" s="28" t="s">
        <v>37</v>
      </c>
      <c r="E16" s="28">
        <v>1</v>
      </c>
      <c r="F16" s="28" t="s">
        <v>38</v>
      </c>
      <c r="G16" s="36">
        <v>158</v>
      </c>
      <c r="H16" s="36">
        <f>C16*E16*G16</f>
        <v>790</v>
      </c>
      <c r="I16" s="59">
        <f>H16*7.6</f>
        <v>6004</v>
      </c>
      <c r="J16" s="60" t="s">
        <v>43</v>
      </c>
    </row>
    <row r="17" ht="22" customHeight="1" spans="1:10">
      <c r="A17" s="38"/>
      <c r="B17" s="27" t="s">
        <v>44</v>
      </c>
      <c r="C17" s="28">
        <v>5</v>
      </c>
      <c r="D17" s="28" t="s">
        <v>37</v>
      </c>
      <c r="E17" s="28">
        <v>2</v>
      </c>
      <c r="F17" s="28" t="s">
        <v>38</v>
      </c>
      <c r="G17" s="36">
        <v>145</v>
      </c>
      <c r="H17" s="36">
        <f>C17*E17*G17</f>
        <v>1450</v>
      </c>
      <c r="I17" s="59">
        <f>H17*7.6</f>
        <v>11020</v>
      </c>
      <c r="J17" s="60" t="s">
        <v>45</v>
      </c>
    </row>
    <row r="18" ht="22" customHeight="1" spans="1:10">
      <c r="A18" s="31"/>
      <c r="B18" s="32" t="s">
        <v>34</v>
      </c>
      <c r="C18" s="33"/>
      <c r="D18" s="33"/>
      <c r="E18" s="33"/>
      <c r="F18" s="33"/>
      <c r="G18" s="34"/>
      <c r="H18" s="35">
        <f>SUM(H14:H17)</f>
        <v>4365</v>
      </c>
      <c r="I18" s="58">
        <f>SUM(I14:I17)</f>
        <v>33174</v>
      </c>
      <c r="J18" s="57"/>
    </row>
    <row r="19" spans="1:10">
      <c r="A19" s="26" t="s">
        <v>46</v>
      </c>
      <c r="B19" s="39" t="s">
        <v>47</v>
      </c>
      <c r="C19" s="28">
        <v>1</v>
      </c>
      <c r="D19" s="28" t="s">
        <v>48</v>
      </c>
      <c r="E19" s="28">
        <v>7</v>
      </c>
      <c r="F19" s="28" t="s">
        <v>49</v>
      </c>
      <c r="G19" s="40">
        <v>600</v>
      </c>
      <c r="H19" s="40">
        <f>C19*E19*G19</f>
        <v>4200</v>
      </c>
      <c r="I19" s="59">
        <f>H19*7.6</f>
        <v>31920</v>
      </c>
      <c r="J19" s="60" t="s">
        <v>50</v>
      </c>
    </row>
    <row r="20" spans="1:10">
      <c r="A20" s="38"/>
      <c r="B20" s="39" t="s">
        <v>51</v>
      </c>
      <c r="C20" s="28"/>
      <c r="D20" s="28" t="s">
        <v>48</v>
      </c>
      <c r="E20" s="28"/>
      <c r="F20" s="28" t="s">
        <v>52</v>
      </c>
      <c r="G20" s="40"/>
      <c r="H20" s="40">
        <f>C20*E20*G20</f>
        <v>0</v>
      </c>
      <c r="I20" s="59">
        <f>H20*7.6</f>
        <v>0</v>
      </c>
      <c r="J20" s="60" t="s">
        <v>53</v>
      </c>
    </row>
    <row r="21" spans="1:10">
      <c r="A21" s="38"/>
      <c r="B21" s="4" t="s">
        <v>54</v>
      </c>
      <c r="C21" s="41">
        <v>1</v>
      </c>
      <c r="D21" s="28" t="s">
        <v>48</v>
      </c>
      <c r="E21" s="41">
        <v>1</v>
      </c>
      <c r="F21" s="28" t="s">
        <v>49</v>
      </c>
      <c r="G21" s="40">
        <v>500</v>
      </c>
      <c r="H21" s="40">
        <f>C21*E21*G21</f>
        <v>500</v>
      </c>
      <c r="I21" s="59">
        <f>H21*7.6</f>
        <v>3800</v>
      </c>
      <c r="J21" s="60" t="s">
        <v>55</v>
      </c>
    </row>
    <row r="22" spans="1:10">
      <c r="A22" s="38"/>
      <c r="B22" s="39" t="s">
        <v>56</v>
      </c>
      <c r="C22" s="41"/>
      <c r="D22" s="28" t="s">
        <v>48</v>
      </c>
      <c r="E22" s="41"/>
      <c r="F22" s="28" t="s">
        <v>57</v>
      </c>
      <c r="G22" s="40"/>
      <c r="H22" s="40">
        <f>C22*E22*G22</f>
        <v>0</v>
      </c>
      <c r="I22" s="59">
        <f>H22*7.6</f>
        <v>0</v>
      </c>
      <c r="J22" s="57" t="s">
        <v>58</v>
      </c>
    </row>
    <row r="23" spans="1:10">
      <c r="A23" s="31"/>
      <c r="B23" s="32" t="s">
        <v>34</v>
      </c>
      <c r="C23" s="33"/>
      <c r="D23" s="33"/>
      <c r="E23" s="33"/>
      <c r="F23" s="33"/>
      <c r="G23" s="34"/>
      <c r="H23" s="35">
        <f>SUM(H19:H22)</f>
        <v>4700</v>
      </c>
      <c r="I23" s="58">
        <f>SUM(I19:I22)</f>
        <v>35720</v>
      </c>
      <c r="J23" s="57"/>
    </row>
    <row r="24" spans="1:10">
      <c r="A24" s="26" t="s">
        <v>59</v>
      </c>
      <c r="B24" s="39" t="s">
        <v>60</v>
      </c>
      <c r="C24" s="28">
        <v>5</v>
      </c>
      <c r="D24" s="28" t="s">
        <v>61</v>
      </c>
      <c r="E24" s="28">
        <v>9</v>
      </c>
      <c r="F24" s="28" t="s">
        <v>62</v>
      </c>
      <c r="G24" s="40">
        <v>50</v>
      </c>
      <c r="H24" s="40">
        <f t="shared" ref="H24:H29" si="0">C24*E24*G24</f>
        <v>2250</v>
      </c>
      <c r="I24" s="59">
        <f t="shared" ref="I24:I29" si="1">H24*7.6</f>
        <v>17100</v>
      </c>
      <c r="J24" s="57"/>
    </row>
    <row r="25" spans="1:10">
      <c r="A25" s="38"/>
      <c r="B25" s="39" t="s">
        <v>63</v>
      </c>
      <c r="C25" s="28">
        <v>5</v>
      </c>
      <c r="D25" s="28" t="s">
        <v>61</v>
      </c>
      <c r="E25" s="28">
        <v>2</v>
      </c>
      <c r="F25" s="28" t="s">
        <v>62</v>
      </c>
      <c r="G25" s="40">
        <v>65</v>
      </c>
      <c r="H25" s="40">
        <f t="shared" si="0"/>
        <v>650</v>
      </c>
      <c r="I25" s="59">
        <f t="shared" si="1"/>
        <v>4940</v>
      </c>
      <c r="J25" s="57"/>
    </row>
    <row r="26" spans="1:10">
      <c r="A26" s="38"/>
      <c r="B26" s="39" t="s">
        <v>64</v>
      </c>
      <c r="C26" s="28">
        <v>5</v>
      </c>
      <c r="D26" s="28" t="s">
        <v>61</v>
      </c>
      <c r="E26" s="28">
        <v>1</v>
      </c>
      <c r="F26" s="28" t="s">
        <v>62</v>
      </c>
      <c r="G26" s="40">
        <v>80</v>
      </c>
      <c r="H26" s="40">
        <f t="shared" si="0"/>
        <v>400</v>
      </c>
      <c r="I26" s="59">
        <f t="shared" si="1"/>
        <v>3040</v>
      </c>
      <c r="J26" s="57"/>
    </row>
    <row r="27" spans="1:10">
      <c r="A27" s="38"/>
      <c r="B27" s="39" t="s">
        <v>65</v>
      </c>
      <c r="C27" s="28"/>
      <c r="D27" s="28" t="s">
        <v>61</v>
      </c>
      <c r="E27" s="28"/>
      <c r="F27" s="28" t="s">
        <v>62</v>
      </c>
      <c r="G27" s="40"/>
      <c r="H27" s="40">
        <f t="shared" si="0"/>
        <v>0</v>
      </c>
      <c r="I27" s="59">
        <f t="shared" si="1"/>
        <v>0</v>
      </c>
      <c r="J27" s="57"/>
    </row>
    <row r="28" spans="1:10">
      <c r="A28" s="38"/>
      <c r="B28" s="39" t="s">
        <v>66</v>
      </c>
      <c r="C28" s="28"/>
      <c r="D28" s="28" t="s">
        <v>61</v>
      </c>
      <c r="E28" s="28"/>
      <c r="F28" s="28" t="s">
        <v>62</v>
      </c>
      <c r="G28" s="40"/>
      <c r="H28" s="40">
        <f t="shared" si="0"/>
        <v>0</v>
      </c>
      <c r="I28" s="59">
        <f t="shared" si="1"/>
        <v>0</v>
      </c>
      <c r="J28" s="57"/>
    </row>
    <row r="29" spans="1:10">
      <c r="A29" s="38"/>
      <c r="B29" s="39" t="s">
        <v>67</v>
      </c>
      <c r="C29" s="41"/>
      <c r="D29" s="28" t="s">
        <v>61</v>
      </c>
      <c r="E29" s="41"/>
      <c r="F29" s="28" t="s">
        <v>62</v>
      </c>
      <c r="G29" s="40"/>
      <c r="H29" s="40">
        <f t="shared" si="0"/>
        <v>0</v>
      </c>
      <c r="I29" s="59">
        <f t="shared" si="1"/>
        <v>0</v>
      </c>
      <c r="J29" s="57"/>
    </row>
    <row r="30" spans="1:10">
      <c r="A30" s="31"/>
      <c r="B30" s="32" t="s">
        <v>34</v>
      </c>
      <c r="C30" s="33"/>
      <c r="D30" s="33"/>
      <c r="E30" s="33"/>
      <c r="F30" s="33"/>
      <c r="G30" s="34"/>
      <c r="H30" s="35">
        <f>SUM(H24:H29)</f>
        <v>3300</v>
      </c>
      <c r="I30" s="58">
        <f>SUM(I24:I29)</f>
        <v>25080</v>
      </c>
      <c r="J30" s="61"/>
    </row>
    <row r="31" spans="1:10">
      <c r="A31" s="26" t="s">
        <v>68</v>
      </c>
      <c r="B31" s="39" t="s">
        <v>69</v>
      </c>
      <c r="C31" s="28">
        <v>5</v>
      </c>
      <c r="D31" s="28" t="s">
        <v>61</v>
      </c>
      <c r="E31" s="28">
        <v>1</v>
      </c>
      <c r="F31" s="28" t="s">
        <v>52</v>
      </c>
      <c r="G31" s="40">
        <v>25</v>
      </c>
      <c r="H31" s="40">
        <f t="shared" ref="H31:H37" si="2">C31*E31*G31</f>
        <v>125</v>
      </c>
      <c r="I31" s="59">
        <f>H31*7.6</f>
        <v>950</v>
      </c>
      <c r="J31" s="57"/>
    </row>
    <row r="32" spans="1:10">
      <c r="A32" s="37"/>
      <c r="B32" s="39" t="s">
        <v>70</v>
      </c>
      <c r="C32" s="28">
        <v>1</v>
      </c>
      <c r="D32" s="28" t="s">
        <v>71</v>
      </c>
      <c r="E32" s="28">
        <v>1</v>
      </c>
      <c r="F32" s="28" t="s">
        <v>52</v>
      </c>
      <c r="G32" s="40">
        <v>150</v>
      </c>
      <c r="H32" s="40">
        <f t="shared" si="2"/>
        <v>150</v>
      </c>
      <c r="I32" s="59">
        <f t="shared" ref="I32:I37" si="3">H32*7.6</f>
        <v>1140</v>
      </c>
      <c r="J32" s="57" t="s">
        <v>72</v>
      </c>
    </row>
    <row r="33" spans="1:10">
      <c r="A33" s="37"/>
      <c r="B33" s="39" t="s">
        <v>73</v>
      </c>
      <c r="C33" s="28">
        <v>5</v>
      </c>
      <c r="D33" s="28" t="s">
        <v>61</v>
      </c>
      <c r="E33" s="28">
        <v>1</v>
      </c>
      <c r="F33" s="28" t="s">
        <v>52</v>
      </c>
      <c r="G33" s="40">
        <v>35</v>
      </c>
      <c r="H33" s="40">
        <f t="shared" si="2"/>
        <v>175</v>
      </c>
      <c r="I33" s="59">
        <f t="shared" si="3"/>
        <v>1330</v>
      </c>
      <c r="J33" s="57"/>
    </row>
    <row r="34" spans="1:10">
      <c r="A34" s="37"/>
      <c r="B34" s="39" t="s">
        <v>74</v>
      </c>
      <c r="C34" s="28">
        <v>5</v>
      </c>
      <c r="D34" s="28" t="s">
        <v>61</v>
      </c>
      <c r="E34" s="28">
        <v>1</v>
      </c>
      <c r="F34" s="28" t="s">
        <v>52</v>
      </c>
      <c r="G34" s="40">
        <v>20</v>
      </c>
      <c r="H34" s="40">
        <f t="shared" si="2"/>
        <v>100</v>
      </c>
      <c r="I34" s="59">
        <f t="shared" si="3"/>
        <v>760</v>
      </c>
      <c r="J34" s="57"/>
    </row>
    <row r="35" spans="1:10">
      <c r="A35" s="37"/>
      <c r="B35" s="39" t="s">
        <v>75</v>
      </c>
      <c r="C35" s="28">
        <v>5</v>
      </c>
      <c r="D35" s="28" t="s">
        <v>61</v>
      </c>
      <c r="E35" s="28">
        <v>1</v>
      </c>
      <c r="F35" s="28" t="s">
        <v>52</v>
      </c>
      <c r="G35" s="40">
        <v>20</v>
      </c>
      <c r="H35" s="40">
        <f t="shared" si="2"/>
        <v>100</v>
      </c>
      <c r="I35" s="59">
        <f t="shared" si="3"/>
        <v>760</v>
      </c>
      <c r="J35" s="57"/>
    </row>
    <row r="36" spans="1:10">
      <c r="A36" s="37"/>
      <c r="B36" s="39" t="s">
        <v>76</v>
      </c>
      <c r="C36" s="28">
        <v>5</v>
      </c>
      <c r="D36" s="28" t="s">
        <v>61</v>
      </c>
      <c r="E36" s="28">
        <v>1</v>
      </c>
      <c r="F36" s="28" t="s">
        <v>52</v>
      </c>
      <c r="G36" s="40">
        <v>20</v>
      </c>
      <c r="H36" s="40">
        <f t="shared" si="2"/>
        <v>100</v>
      </c>
      <c r="I36" s="59">
        <f t="shared" si="3"/>
        <v>760</v>
      </c>
      <c r="J36" s="57"/>
    </row>
    <row r="37" spans="1:10">
      <c r="A37" s="38"/>
      <c r="B37" s="39" t="s">
        <v>77</v>
      </c>
      <c r="C37" s="28">
        <v>5</v>
      </c>
      <c r="D37" s="28" t="s">
        <v>61</v>
      </c>
      <c r="E37" s="28">
        <v>1</v>
      </c>
      <c r="F37" s="28" t="s">
        <v>52</v>
      </c>
      <c r="G37" s="40">
        <v>60</v>
      </c>
      <c r="H37" s="40">
        <f t="shared" si="2"/>
        <v>300</v>
      </c>
      <c r="I37" s="59">
        <f t="shared" si="3"/>
        <v>2280</v>
      </c>
      <c r="J37" s="57" t="s">
        <v>78</v>
      </c>
    </row>
    <row r="38" spans="1:10">
      <c r="A38" s="31"/>
      <c r="B38" s="32" t="s">
        <v>34</v>
      </c>
      <c r="C38" s="33"/>
      <c r="D38" s="33"/>
      <c r="E38" s="33"/>
      <c r="F38" s="33"/>
      <c r="G38" s="34"/>
      <c r="H38" s="35">
        <f>SUM(H31:H37)</f>
        <v>1050</v>
      </c>
      <c r="I38" s="58">
        <f>SUM(I31:I37)</f>
        <v>7980</v>
      </c>
      <c r="J38" s="61"/>
    </row>
    <row r="39" spans="1:10">
      <c r="A39" s="38" t="s">
        <v>79</v>
      </c>
      <c r="B39" s="39" t="s">
        <v>80</v>
      </c>
      <c r="C39" s="28">
        <v>5</v>
      </c>
      <c r="D39" s="28" t="s">
        <v>61</v>
      </c>
      <c r="E39" s="28">
        <v>1</v>
      </c>
      <c r="F39" s="28" t="s">
        <v>52</v>
      </c>
      <c r="G39" s="40">
        <v>1800</v>
      </c>
      <c r="H39" s="42"/>
      <c r="I39" s="56">
        <f>C39*E39*G39</f>
        <v>9000</v>
      </c>
      <c r="J39" s="61" t="s">
        <v>81</v>
      </c>
    </row>
    <row r="40" spans="1:10">
      <c r="A40" s="38"/>
      <c r="B40" s="39" t="s">
        <v>82</v>
      </c>
      <c r="C40" s="28">
        <v>5</v>
      </c>
      <c r="D40" s="28" t="s">
        <v>61</v>
      </c>
      <c r="E40" s="28">
        <v>1</v>
      </c>
      <c r="F40" s="28" t="s">
        <v>52</v>
      </c>
      <c r="G40" s="40">
        <v>300</v>
      </c>
      <c r="H40" s="42"/>
      <c r="I40" s="56">
        <f>C40*E40*G40</f>
        <v>1500</v>
      </c>
      <c r="J40" s="61" t="s">
        <v>83</v>
      </c>
    </row>
    <row r="41" spans="1:10">
      <c r="A41" s="38"/>
      <c r="B41" s="39" t="s">
        <v>84</v>
      </c>
      <c r="C41" s="28">
        <v>5</v>
      </c>
      <c r="D41" s="28" t="s">
        <v>61</v>
      </c>
      <c r="E41" s="28">
        <v>1</v>
      </c>
      <c r="F41" s="28" t="s">
        <v>85</v>
      </c>
      <c r="G41" s="40">
        <v>200</v>
      </c>
      <c r="H41" s="42"/>
      <c r="I41" s="56">
        <f>C41*E41*G41</f>
        <v>1000</v>
      </c>
      <c r="J41" s="61"/>
    </row>
    <row r="42" spans="1:10">
      <c r="A42" s="38"/>
      <c r="B42" s="32" t="s">
        <v>34</v>
      </c>
      <c r="C42" s="33"/>
      <c r="D42" s="33"/>
      <c r="E42" s="33"/>
      <c r="F42" s="33"/>
      <c r="G42" s="34"/>
      <c r="H42" s="35"/>
      <c r="I42" s="58">
        <f>SUM(I39:I41)</f>
        <v>11500</v>
      </c>
      <c r="J42" s="61"/>
    </row>
    <row r="43" spans="1:10">
      <c r="A43" s="26" t="s">
        <v>86</v>
      </c>
      <c r="B43" s="39" t="s">
        <v>87</v>
      </c>
      <c r="C43" s="28">
        <v>10</v>
      </c>
      <c r="D43" s="28" t="s">
        <v>88</v>
      </c>
      <c r="E43" s="28">
        <v>8</v>
      </c>
      <c r="F43" s="28" t="s">
        <v>49</v>
      </c>
      <c r="G43" s="40">
        <v>2</v>
      </c>
      <c r="H43" s="40">
        <f>C43*E43*G43</f>
        <v>160</v>
      </c>
      <c r="I43" s="59">
        <f>H43*7.6</f>
        <v>1216</v>
      </c>
      <c r="J43" s="57" t="s">
        <v>89</v>
      </c>
    </row>
    <row r="44" spans="1:10">
      <c r="A44" s="38"/>
      <c r="B44" s="39" t="s">
        <v>90</v>
      </c>
      <c r="C44" s="28">
        <v>5</v>
      </c>
      <c r="D44" s="28" t="s">
        <v>61</v>
      </c>
      <c r="E44" s="28">
        <v>8</v>
      </c>
      <c r="F44" s="28" t="s">
        <v>49</v>
      </c>
      <c r="G44" s="40">
        <v>5</v>
      </c>
      <c r="H44" s="40">
        <f>C44*E44*G44</f>
        <v>200</v>
      </c>
      <c r="I44" s="59">
        <f>H44*7.6</f>
        <v>1520</v>
      </c>
      <c r="J44" s="57" t="s">
        <v>91</v>
      </c>
    </row>
    <row r="45" spans="1:10">
      <c r="A45" s="38"/>
      <c r="B45" s="39" t="s">
        <v>92</v>
      </c>
      <c r="C45" s="28">
        <v>1</v>
      </c>
      <c r="D45" s="28" t="s">
        <v>93</v>
      </c>
      <c r="E45" s="28">
        <v>7</v>
      </c>
      <c r="F45" s="28" t="s">
        <v>38</v>
      </c>
      <c r="G45" s="40">
        <v>120</v>
      </c>
      <c r="H45" s="40">
        <f>C45*E45*G45</f>
        <v>840</v>
      </c>
      <c r="I45" s="59">
        <f>H45*7.6</f>
        <v>6384</v>
      </c>
      <c r="J45" s="60" t="s">
        <v>94</v>
      </c>
    </row>
    <row r="46" spans="1:10">
      <c r="A46" s="38"/>
      <c r="B46" s="43" t="s">
        <v>95</v>
      </c>
      <c r="C46" s="41">
        <v>1</v>
      </c>
      <c r="D46" s="41" t="s">
        <v>32</v>
      </c>
      <c r="E46" s="41">
        <v>12</v>
      </c>
      <c r="F46" s="28" t="s">
        <v>62</v>
      </c>
      <c r="G46" s="40">
        <v>15</v>
      </c>
      <c r="H46" s="40">
        <f>C46*E46*G46</f>
        <v>180</v>
      </c>
      <c r="I46" s="59">
        <f>H46*7.6</f>
        <v>1368</v>
      </c>
      <c r="J46" s="62"/>
    </row>
    <row r="47" spans="1:10">
      <c r="A47" s="31"/>
      <c r="B47" s="32" t="s">
        <v>34</v>
      </c>
      <c r="C47" s="33"/>
      <c r="D47" s="33"/>
      <c r="E47" s="33"/>
      <c r="F47" s="33"/>
      <c r="G47" s="34"/>
      <c r="H47" s="35">
        <f>SUM(H43:H46)</f>
        <v>1380</v>
      </c>
      <c r="I47" s="58">
        <f>SUM(I43:I46)</f>
        <v>10488</v>
      </c>
      <c r="J47" s="61"/>
    </row>
    <row r="48" ht="21" customHeight="1" spans="1:10">
      <c r="A48" s="44" t="s">
        <v>96</v>
      </c>
      <c r="B48" s="45"/>
      <c r="C48" s="45"/>
      <c r="D48" s="45"/>
      <c r="E48" s="45"/>
      <c r="F48" s="45"/>
      <c r="G48" s="46"/>
      <c r="H48" s="47"/>
      <c r="I48" s="63">
        <f>I13+I18+I23+I30+I38+I42+I47</f>
        <v>317882</v>
      </c>
      <c r="J48" s="64"/>
    </row>
    <row r="49" ht="19.2" spans="1:10">
      <c r="A49" s="48" t="s">
        <v>97</v>
      </c>
      <c r="B49" s="45"/>
      <c r="C49" s="45"/>
      <c r="D49" s="45"/>
      <c r="E49" s="45"/>
      <c r="F49" s="45"/>
      <c r="G49" s="46"/>
      <c r="H49" s="47"/>
      <c r="I49" s="63">
        <f>I48*10%</f>
        <v>31788.2</v>
      </c>
      <c r="J49" s="64"/>
    </row>
    <row r="50" ht="19.2" spans="1:10">
      <c r="A50" s="48" t="s">
        <v>98</v>
      </c>
      <c r="B50" s="45"/>
      <c r="C50" s="45"/>
      <c r="D50" s="45"/>
      <c r="E50" s="45"/>
      <c r="F50" s="45"/>
      <c r="G50" s="46"/>
      <c r="H50" s="47"/>
      <c r="I50" s="63">
        <f>I48+I49</f>
        <v>349670.2</v>
      </c>
      <c r="J50" s="64"/>
    </row>
    <row r="51" ht="15.6" spans="1:1">
      <c r="A51" s="49"/>
    </row>
  </sheetData>
  <mergeCells count="30">
    <mergeCell ref="A2:J2"/>
    <mergeCell ref="B4:C4"/>
    <mergeCell ref="E4:G4"/>
    <mergeCell ref="B5:C5"/>
    <mergeCell ref="E5:G5"/>
    <mergeCell ref="H5:J5"/>
    <mergeCell ref="B6:C6"/>
    <mergeCell ref="E6:G6"/>
    <mergeCell ref="E7:G7"/>
    <mergeCell ref="B8:C8"/>
    <mergeCell ref="E8:G8"/>
    <mergeCell ref="A10:F10"/>
    <mergeCell ref="G10:H10"/>
    <mergeCell ref="B13:G13"/>
    <mergeCell ref="B18:G18"/>
    <mergeCell ref="B23:G23"/>
    <mergeCell ref="B30:G30"/>
    <mergeCell ref="B38:G38"/>
    <mergeCell ref="B42:G42"/>
    <mergeCell ref="B47:G47"/>
    <mergeCell ref="A48:G48"/>
    <mergeCell ref="A49:G49"/>
    <mergeCell ref="A50:G50"/>
    <mergeCell ref="A12:A13"/>
    <mergeCell ref="A14:A18"/>
    <mergeCell ref="A19:A23"/>
    <mergeCell ref="A24:A30"/>
    <mergeCell ref="A31:A38"/>
    <mergeCell ref="A39:A42"/>
    <mergeCell ref="A43:A47"/>
  </mergeCells>
  <hyperlinks>
    <hyperlink ref="H5" r:id="rId1" display="make@cct.cn"/>
  </hyperlinks>
  <printOptions horizontalCentered="1"/>
  <pageMargins left="0.196850393700787" right="0.196850393700787" top="0.196850393700787" bottom="0.196850393700787" header="0.118110236220472" footer="0.196850393700787"/>
  <pageSetup paperSize="1" scale="65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yangn01</dc:creator>
  <cp:lastModifiedBy>马可</cp:lastModifiedBy>
  <dcterms:created xsi:type="dcterms:W3CDTF">2005-02-16T06:35:00Z</dcterms:created>
  <cp:lastPrinted>2008-04-17T09:17:00Z</cp:lastPrinted>
  <dcterms:modified xsi:type="dcterms:W3CDTF">2023-06-12T09:14:02Z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612F9EF447E7400B99A22AFFD5468C29_13</vt:lpwstr>
  </property>
  <property fmtid="{D5CDD505-2E9C-101B-9397-08002B2CF9AE}" pid="3" name="KSOProductBuildVer">
    <vt:lpwstr>2052-11.1.0.14309</vt:lpwstr>
  </property>
</Properties>
</file>