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33720" yWindow="1215" windowWidth="25680" windowHeight="20385"/>
  </bookViews>
  <sheets>
    <sheet name="员工报销明细" sheetId="3" r:id="rId1"/>
  </sheets>
  <calcPr calcId="152511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6" i="3" l="1"/>
  <c r="H96" i="3"/>
  <c r="E90" i="3"/>
  <c r="E91" i="3" s="1"/>
  <c r="H90" i="3"/>
  <c r="C91" i="3"/>
  <c r="D91" i="3"/>
  <c r="F91" i="3"/>
  <c r="G91" i="3"/>
  <c r="E92" i="3"/>
  <c r="E93" i="3" s="1"/>
  <c r="H92" i="3"/>
  <c r="C93" i="3"/>
  <c r="D93" i="3"/>
  <c r="F93" i="3"/>
  <c r="G93" i="3"/>
  <c r="E94" i="3"/>
  <c r="E95" i="3" s="1"/>
  <c r="H94" i="3"/>
  <c r="C95" i="3"/>
  <c r="D95" i="3"/>
  <c r="F95" i="3"/>
  <c r="G95" i="3"/>
  <c r="H93" i="3" l="1"/>
  <c r="H95" i="3"/>
  <c r="H91" i="3"/>
  <c r="H88" i="3"/>
  <c r="H99" i="3"/>
  <c r="G89" i="3"/>
  <c r="G100" i="3"/>
  <c r="G97" i="3"/>
  <c r="G15" i="3"/>
  <c r="G13" i="3"/>
  <c r="G11" i="3"/>
  <c r="G9" i="3"/>
  <c r="H97" i="3"/>
  <c r="H14" i="3"/>
  <c r="H12" i="3"/>
  <c r="H10" i="3"/>
  <c r="H8" i="3"/>
  <c r="H98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F100" i="3"/>
  <c r="F97" i="3"/>
  <c r="F89" i="3"/>
  <c r="F15" i="3"/>
  <c r="F13" i="3"/>
  <c r="F11" i="3"/>
  <c r="F9" i="3"/>
  <c r="E100" i="3"/>
  <c r="E97" i="3"/>
  <c r="E16" i="3"/>
  <c r="E89" i="3" s="1"/>
  <c r="E14" i="3"/>
  <c r="E15" i="3" s="1"/>
  <c r="E12" i="3"/>
  <c r="E13" i="3" s="1"/>
  <c r="E10" i="3"/>
  <c r="E11" i="3" s="1"/>
  <c r="E8" i="3"/>
  <c r="E9" i="3" s="1"/>
  <c r="D100" i="3"/>
  <c r="C100" i="3"/>
  <c r="D97" i="3"/>
  <c r="C97" i="3"/>
  <c r="D89" i="3"/>
  <c r="C89" i="3"/>
  <c r="D15" i="3"/>
  <c r="C15" i="3"/>
  <c r="D13" i="3"/>
  <c r="C13" i="3"/>
  <c r="D11" i="3"/>
  <c r="C11" i="3"/>
  <c r="D9" i="3"/>
  <c r="C9" i="3"/>
  <c r="C101" i="3" l="1"/>
  <c r="H15" i="3"/>
  <c r="H11" i="3"/>
  <c r="D101" i="3"/>
  <c r="H89" i="3"/>
  <c r="H100" i="3"/>
  <c r="G101" i="3"/>
  <c r="G106" i="3" s="1"/>
  <c r="H13" i="3"/>
  <c r="H9" i="3"/>
  <c r="E101" i="3"/>
  <c r="A106" i="3" s="1"/>
  <c r="F101" i="3"/>
  <c r="E106" i="3" s="1"/>
  <c r="H101" i="3" l="1"/>
  <c r="C106" i="3" s="1"/>
  <c r="I106" i="3" s="1"/>
</calcChain>
</file>

<file path=xl/sharedStrings.xml><?xml version="1.0" encoding="utf-8"?>
<sst xmlns="http://schemas.openxmlformats.org/spreadsheetml/2006/main" count="128" uniqueCount="125">
  <si>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</si>
  <si>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</si>
  <si>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</si>
  <si>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</si>
  <si>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</si>
  <si>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</si>
  <si>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</si>
  <si>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</si>
  <si>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</si>
  <si>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</si>
  <si>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</si>
  <si>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</si>
  <si>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</si>
  <si>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</si>
  <si>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</si>
  <si>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</si>
  <si>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</si>
  <si>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</si>
  <si>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</si>
  <si>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</si>
  <si>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</si>
  <si>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</si>
  <si>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</si>
  <si>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</si>
  <si>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</si>
  <si>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</si>
  <si>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</si>
  <si>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</si>
  <si>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</si>
  <si>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</si>
  <si>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</si>
  <si>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</si>
  <si>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</si>
  <si>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</si>
  <si>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</si>
  <si>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</si>
  <si>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</si>
  <si>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</si>
  <si>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</si>
  <si>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</si>
  <si>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</si>
  <si>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</si>
  <si>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</si>
  <si>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</si>
  <si>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</si>
  <si>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</si>
  <si>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</si>
  <si>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</si>
  <si>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</si>
  <si>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</si>
  <si>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会议日期：2022.1.21</t>
    <phoneticPr fontId="9" type="noConversion"/>
  </si>
  <si>
    <t>团号：HMZA-220121-MOM689</t>
    <phoneticPr fontId="9" type="noConversion"/>
  </si>
  <si>
    <t>京东采购 墨水X4 毛笔X8</t>
    <phoneticPr fontId="9" type="noConversion"/>
  </si>
  <si>
    <r>
      <t>京东采购 笔架X</t>
    </r>
    <r>
      <rPr>
        <sz val="11"/>
        <color theme="1"/>
        <rFont val="宋体"/>
        <family val="3"/>
        <charset val="134"/>
        <scheme val="minor"/>
      </rPr>
      <t>4 墨盘X4</t>
    </r>
    <phoneticPr fontId="9" type="noConversion"/>
  </si>
  <si>
    <r>
      <t>京东采购 洽洽瓜子X</t>
    </r>
    <r>
      <rPr>
        <sz val="11"/>
        <color theme="1"/>
        <rFont val="宋体"/>
        <family val="3"/>
        <charset val="134"/>
        <scheme val="minor"/>
      </rPr>
      <t>30</t>
    </r>
    <phoneticPr fontId="9" type="noConversion"/>
  </si>
  <si>
    <r>
      <t>京东采购 湿纸巾X</t>
    </r>
    <r>
      <rPr>
        <sz val="11"/>
        <color theme="1"/>
        <rFont val="宋体"/>
        <family val="3"/>
        <charset val="134"/>
        <scheme val="minor"/>
      </rPr>
      <t>10</t>
    </r>
    <phoneticPr fontId="9" type="noConversion"/>
  </si>
  <si>
    <r>
      <t>京东采购 灯笼X</t>
    </r>
    <r>
      <rPr>
        <sz val="11"/>
        <color theme="1"/>
        <rFont val="宋体"/>
        <family val="3"/>
        <charset val="134"/>
        <scheme val="minor"/>
      </rPr>
      <t>8</t>
    </r>
    <phoneticPr fontId="9" type="noConversion"/>
  </si>
  <si>
    <r>
      <t>京东采购 小米吹风机X</t>
    </r>
    <r>
      <rPr>
        <sz val="11"/>
        <color theme="1"/>
        <rFont val="宋体"/>
        <family val="3"/>
        <charset val="134"/>
        <scheme val="minor"/>
      </rPr>
      <t>1</t>
    </r>
    <phoneticPr fontId="9" type="noConversion"/>
  </si>
  <si>
    <t>淘宝采购 海绵刷X26 雕版X5</t>
    <phoneticPr fontId="9" type="noConversion"/>
  </si>
  <si>
    <r>
      <t>淘宝采购 对联用纸X</t>
    </r>
    <r>
      <rPr>
        <sz val="11"/>
        <color theme="1"/>
        <rFont val="宋体"/>
        <family val="3"/>
        <charset val="134"/>
        <scheme val="minor"/>
      </rPr>
      <t>30</t>
    </r>
    <phoneticPr fontId="9" type="noConversion"/>
  </si>
  <si>
    <t>淘宝采购 3m胶带X1</t>
    <phoneticPr fontId="9" type="noConversion"/>
  </si>
  <si>
    <r>
      <t>淘宝采购 魔术贴</t>
    </r>
    <r>
      <rPr>
        <sz val="11"/>
        <color theme="1"/>
        <rFont val="宋体"/>
        <family val="3"/>
        <charset val="134"/>
        <scheme val="minor"/>
      </rPr>
      <t>2mX2</t>
    </r>
    <phoneticPr fontId="9" type="noConversion"/>
  </si>
  <si>
    <t>淘宝采购 金色印泥X2</t>
    <phoneticPr fontId="9" type="noConversion"/>
  </si>
  <si>
    <r>
      <t>淘宝采购 实心泡沫色子X</t>
    </r>
    <r>
      <rPr>
        <sz val="11"/>
        <color theme="1"/>
        <rFont val="宋体"/>
        <family val="3"/>
        <charset val="134"/>
        <scheme val="minor"/>
      </rPr>
      <t>4</t>
    </r>
    <phoneticPr fontId="9" type="noConversion"/>
  </si>
  <si>
    <r>
      <t>淘宝采购 定制纺织布袋X</t>
    </r>
    <r>
      <rPr>
        <sz val="11"/>
        <color theme="1"/>
        <rFont val="宋体"/>
        <family val="3"/>
        <charset val="134"/>
        <scheme val="minor"/>
      </rPr>
      <t>120</t>
    </r>
    <phoneticPr fontId="9" type="noConversion"/>
  </si>
  <si>
    <t>淘宝采购 版画材料各种</t>
    <phoneticPr fontId="9" type="noConversion"/>
  </si>
  <si>
    <t>淘宝采购 印章材料若干</t>
    <phoneticPr fontId="9" type="noConversion"/>
  </si>
  <si>
    <r>
      <t>淘宝采购 扇子X</t>
    </r>
    <r>
      <rPr>
        <sz val="11"/>
        <color theme="1"/>
        <rFont val="宋体"/>
        <family val="3"/>
        <charset val="134"/>
        <scheme val="minor"/>
      </rPr>
      <t>60</t>
    </r>
    <phoneticPr fontId="9" type="noConversion"/>
  </si>
  <si>
    <r>
      <t>淘宝采购 套圈道具X</t>
    </r>
    <r>
      <rPr>
        <sz val="11"/>
        <color theme="1"/>
        <rFont val="宋体"/>
        <family val="3"/>
        <charset val="134"/>
        <scheme val="minor"/>
      </rPr>
      <t>7</t>
    </r>
    <phoneticPr fontId="9" type="noConversion"/>
  </si>
  <si>
    <r>
      <t>淘宝采购 投壶道具X</t>
    </r>
    <r>
      <rPr>
        <sz val="11"/>
        <color theme="1"/>
        <rFont val="宋体"/>
        <family val="3"/>
        <charset val="134"/>
        <scheme val="minor"/>
      </rPr>
      <t>6</t>
    </r>
    <phoneticPr fontId="9" type="noConversion"/>
  </si>
  <si>
    <r>
      <t>淘宝采购 打大牙道具X</t>
    </r>
    <r>
      <rPr>
        <sz val="11"/>
        <color theme="1"/>
        <rFont val="宋体"/>
        <family val="3"/>
        <charset val="134"/>
        <scheme val="minor"/>
      </rPr>
      <t>2</t>
    </r>
    <phoneticPr fontId="9" type="noConversion"/>
  </si>
  <si>
    <t>淘宝采购 胸卡挂绳X20</t>
    <phoneticPr fontId="9" type="noConversion"/>
  </si>
  <si>
    <r>
      <t>淘宝采购 旱地冰壶道具X</t>
    </r>
    <r>
      <rPr>
        <sz val="11"/>
        <color theme="1"/>
        <rFont val="宋体"/>
        <family val="3"/>
        <charset val="134"/>
        <scheme val="minor"/>
      </rPr>
      <t>3</t>
    </r>
    <phoneticPr fontId="9" type="noConversion"/>
  </si>
  <si>
    <r>
      <t>淘宝采购 眼镜链X</t>
    </r>
    <r>
      <rPr>
        <sz val="11"/>
        <color theme="1"/>
        <rFont val="宋体"/>
        <family val="3"/>
        <charset val="134"/>
        <scheme val="minor"/>
      </rPr>
      <t>160</t>
    </r>
    <phoneticPr fontId="9" type="noConversion"/>
  </si>
  <si>
    <t>淘宝采购 喜糖包装纸带X30</t>
    <phoneticPr fontId="9" type="noConversion"/>
  </si>
  <si>
    <r>
      <t>淘宝采购 飞镖盘X</t>
    </r>
    <r>
      <rPr>
        <sz val="11"/>
        <color theme="1"/>
        <rFont val="宋体"/>
        <family val="3"/>
        <charset val="134"/>
        <scheme val="minor"/>
      </rPr>
      <t>5</t>
    </r>
    <phoneticPr fontId="9" type="noConversion"/>
  </si>
  <si>
    <t>淘宝采购 自定义冰箱磁贴</t>
    <phoneticPr fontId="9" type="noConversion"/>
  </si>
  <si>
    <r>
      <t>淘宝采购 氛围道具X</t>
    </r>
    <r>
      <rPr>
        <sz val="11"/>
        <color theme="1"/>
        <rFont val="宋体"/>
        <family val="3"/>
        <charset val="134"/>
        <scheme val="minor"/>
      </rPr>
      <t>100</t>
    </r>
    <phoneticPr fontId="9" type="noConversion"/>
  </si>
  <si>
    <r>
      <t>淘宝采购 宣纸纸方X</t>
    </r>
    <r>
      <rPr>
        <sz val="11"/>
        <color theme="1"/>
        <rFont val="宋体"/>
        <family val="3"/>
        <charset val="134"/>
        <scheme val="minor"/>
      </rPr>
      <t>2</t>
    </r>
    <phoneticPr fontId="9" type="noConversion"/>
  </si>
  <si>
    <r>
      <t>淘宝采购 发饰X</t>
    </r>
    <r>
      <rPr>
        <sz val="11"/>
        <color theme="1"/>
        <rFont val="宋体"/>
        <family val="3"/>
        <charset val="134"/>
        <scheme val="minor"/>
      </rPr>
      <t>80</t>
    </r>
    <phoneticPr fontId="9" type="noConversion"/>
  </si>
  <si>
    <r>
      <t>淘宝采购 高尔夫推杆练习器X</t>
    </r>
    <r>
      <rPr>
        <sz val="11"/>
        <color theme="1"/>
        <rFont val="宋体"/>
        <family val="3"/>
        <charset val="134"/>
        <scheme val="minor"/>
      </rPr>
      <t>1</t>
    </r>
    <phoneticPr fontId="9" type="noConversion"/>
  </si>
  <si>
    <r>
      <t>淘宝采购 毛绒抱枕X</t>
    </r>
    <r>
      <rPr>
        <sz val="11"/>
        <color theme="1"/>
        <rFont val="宋体"/>
        <family val="3"/>
        <charset val="134"/>
        <scheme val="minor"/>
      </rPr>
      <t>10</t>
    </r>
    <phoneticPr fontId="9" type="noConversion"/>
  </si>
  <si>
    <r>
      <t>淘宝采购 金属胸针X</t>
    </r>
    <r>
      <rPr>
        <sz val="11"/>
        <color theme="1"/>
        <rFont val="宋体"/>
        <family val="3"/>
        <charset val="134"/>
        <scheme val="minor"/>
      </rPr>
      <t>240</t>
    </r>
    <phoneticPr fontId="9" type="noConversion"/>
  </si>
  <si>
    <r>
      <t>淘宝采购 红包封X</t>
    </r>
    <r>
      <rPr>
        <sz val="11"/>
        <color theme="1"/>
        <rFont val="宋体"/>
        <family val="3"/>
        <charset val="134"/>
        <scheme val="minor"/>
      </rPr>
      <t>1600</t>
    </r>
    <phoneticPr fontId="9" type="noConversion"/>
  </si>
  <si>
    <t>美团外卖 林祥瑞安 工作餐X56份</t>
    <phoneticPr fontId="9" type="noConversion"/>
  </si>
  <si>
    <r>
      <t>美团外卖 麦当劳</t>
    </r>
    <r>
      <rPr>
        <sz val="11"/>
        <color theme="1"/>
        <rFont val="宋体"/>
        <family val="3"/>
        <charset val="134"/>
        <scheme val="minor"/>
      </rPr>
      <t xml:space="preserve"> 工作餐X6</t>
    </r>
    <phoneticPr fontId="9" type="noConversion"/>
  </si>
  <si>
    <r>
      <t>美团外卖 鸿瑞天和</t>
    </r>
    <r>
      <rPr>
        <sz val="11"/>
        <color theme="1"/>
        <rFont val="宋体"/>
        <family val="3"/>
        <charset val="134"/>
        <scheme val="minor"/>
      </rPr>
      <t xml:space="preserve"> 工作餐</t>
    </r>
    <phoneticPr fontId="9" type="noConversion"/>
  </si>
  <si>
    <r>
      <t>美团外卖 麦当劳</t>
    </r>
    <r>
      <rPr>
        <sz val="11"/>
        <color theme="1"/>
        <rFont val="宋体"/>
        <family val="3"/>
        <charset val="134"/>
        <scheme val="minor"/>
      </rPr>
      <t xml:space="preserve"> 工作餐</t>
    </r>
    <phoneticPr fontId="9" type="noConversion"/>
  </si>
  <si>
    <r>
      <t>闪送 配送服务X</t>
    </r>
    <r>
      <rPr>
        <sz val="11"/>
        <color theme="1"/>
        <rFont val="宋体"/>
        <family val="3"/>
        <charset val="134"/>
        <scheme val="minor"/>
      </rPr>
      <t>3</t>
    </r>
    <phoneticPr fontId="9" type="noConversion"/>
  </si>
  <si>
    <t>货拉拉 运费X4</t>
    <phoneticPr fontId="9" type="noConversion"/>
  </si>
  <si>
    <r>
      <t>滴滴出行 打车费X</t>
    </r>
    <r>
      <rPr>
        <sz val="11"/>
        <color theme="1"/>
        <rFont val="宋体"/>
        <family val="3"/>
        <charset val="134"/>
        <scheme val="minor"/>
      </rPr>
      <t>18</t>
    </r>
    <phoneticPr fontId="9" type="noConversion"/>
  </si>
  <si>
    <t>淘宝采购 纸斗方X00</t>
    <phoneticPr fontId="9" type="noConversion"/>
  </si>
  <si>
    <t>淘宝采购 定做袖标X200</t>
    <phoneticPr fontId="9" type="noConversion"/>
  </si>
  <si>
    <r>
      <t>淘宝采购 瓦楞纸箱子X</t>
    </r>
    <r>
      <rPr>
        <sz val="11"/>
        <color theme="1"/>
        <rFont val="宋体"/>
        <family val="3"/>
        <charset val="134"/>
        <scheme val="minor"/>
      </rPr>
      <t>40</t>
    </r>
    <phoneticPr fontId="9" type="noConversion"/>
  </si>
  <si>
    <r>
      <t>淘宝采购 黑色卫衣X</t>
    </r>
    <r>
      <rPr>
        <sz val="11"/>
        <color theme="1"/>
        <rFont val="宋体"/>
        <family val="3"/>
        <charset val="134"/>
        <scheme val="minor"/>
      </rPr>
      <t>20</t>
    </r>
    <phoneticPr fontId="9" type="noConversion"/>
  </si>
  <si>
    <r>
      <t>淘宝采购 弹力球X</t>
    </r>
    <r>
      <rPr>
        <sz val="11"/>
        <color theme="1"/>
        <rFont val="宋体"/>
        <family val="3"/>
        <charset val="134"/>
        <scheme val="minor"/>
      </rPr>
      <t>10</t>
    </r>
    <phoneticPr fontId="9" type="noConversion"/>
  </si>
  <si>
    <r>
      <t>淘宝采购 盒装贴纸X</t>
    </r>
    <r>
      <rPr>
        <sz val="11"/>
        <color theme="1"/>
        <rFont val="宋体"/>
        <family val="3"/>
        <charset val="134"/>
        <scheme val="minor"/>
      </rPr>
      <t>5</t>
    </r>
    <phoneticPr fontId="9" type="noConversion"/>
  </si>
  <si>
    <t>淘宝采购 创意手机支架X200</t>
    <phoneticPr fontId="9" type="noConversion"/>
  </si>
  <si>
    <t>淘宝采购 创意贴纸X120</t>
    <phoneticPr fontId="9" type="noConversion"/>
  </si>
  <si>
    <r>
      <t>淘宝采购 迷你台历X</t>
    </r>
    <r>
      <rPr>
        <sz val="11"/>
        <color theme="1"/>
        <rFont val="宋体"/>
        <family val="3"/>
        <charset val="134"/>
        <scheme val="minor"/>
      </rPr>
      <t>200</t>
    </r>
    <phoneticPr fontId="9" type="noConversion"/>
  </si>
  <si>
    <r>
      <t>淘宝采购 金属书签X</t>
    </r>
    <r>
      <rPr>
        <sz val="11"/>
        <color theme="1"/>
        <rFont val="宋体"/>
        <family val="3"/>
        <charset val="134"/>
        <scheme val="minor"/>
      </rPr>
      <t>100</t>
    </r>
    <phoneticPr fontId="9" type="noConversion"/>
  </si>
  <si>
    <t>淘宝采购 定制室内摊位</t>
    <phoneticPr fontId="9" type="noConversion"/>
  </si>
  <si>
    <t>淘宝采购 服务费</t>
    <phoneticPr fontId="9" type="noConversion"/>
  </si>
  <si>
    <r>
      <t>淘宝采购 棉麻布桌布X</t>
    </r>
    <r>
      <rPr>
        <sz val="11"/>
        <color theme="1"/>
        <rFont val="宋体"/>
        <family val="3"/>
        <charset val="134"/>
        <scheme val="minor"/>
      </rPr>
      <t>4</t>
    </r>
    <phoneticPr fontId="9" type="noConversion"/>
  </si>
  <si>
    <t>淘宝采购 棉麻布桌布X4</t>
    <phoneticPr fontId="9" type="noConversion"/>
  </si>
  <si>
    <t>淘宝采购 金属胸针X240</t>
    <phoneticPr fontId="9" type="noConversion"/>
  </si>
  <si>
    <r>
      <t>淘宝采购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a</t>
    </r>
    <r>
      <rPr>
        <sz val="11"/>
        <color theme="1"/>
        <rFont val="宋体"/>
        <family val="3"/>
        <charset val="134"/>
        <scheme val="minor"/>
      </rPr>
      <t>4硬相框X100</t>
    </r>
    <phoneticPr fontId="9" type="noConversion"/>
  </si>
  <si>
    <r>
      <t>淘宝采购 盒装费列罗X</t>
    </r>
    <r>
      <rPr>
        <sz val="11"/>
        <color theme="1"/>
        <rFont val="宋体"/>
        <family val="3"/>
        <charset val="134"/>
        <scheme val="minor"/>
      </rPr>
      <t>12</t>
    </r>
    <phoneticPr fontId="9" type="noConversion"/>
  </si>
  <si>
    <r>
      <t>淘宝采购 花瓣纸X</t>
    </r>
    <r>
      <rPr>
        <sz val="11"/>
        <color theme="1"/>
        <rFont val="宋体"/>
        <family val="3"/>
        <charset val="134"/>
        <scheme val="minor"/>
      </rPr>
      <t>120</t>
    </r>
    <phoneticPr fontId="9" type="noConversion"/>
  </si>
  <si>
    <r>
      <t>淘宝采购 虎头帽X</t>
    </r>
    <r>
      <rPr>
        <sz val="11"/>
        <color theme="1"/>
        <rFont val="宋体"/>
        <family val="3"/>
        <charset val="134"/>
        <scheme val="minor"/>
      </rPr>
      <t>4</t>
    </r>
    <phoneticPr fontId="9" type="noConversion"/>
  </si>
  <si>
    <t xml:space="preserve">便利店采购 </t>
    <phoneticPr fontId="9" type="noConversion"/>
  </si>
  <si>
    <t>淘宝采购 袜子（红）X27</t>
    <phoneticPr fontId="9" type="noConversion"/>
  </si>
  <si>
    <t>淘宝采购 假冰糖葫芦模套装X2</t>
    <phoneticPr fontId="9" type="noConversion"/>
  </si>
  <si>
    <t>淘宝采购 PVC气球X33</t>
    <phoneticPr fontId="9" type="noConversion"/>
  </si>
  <si>
    <t>货拉拉 运费 另付搬运费200元无发票</t>
    <phoneticPr fontId="9" type="noConversion"/>
  </si>
  <si>
    <t>淘宝采购 卷轴对联X20（小票金额372元）</t>
    <phoneticPr fontId="9" type="noConversion"/>
  </si>
  <si>
    <t>淘宝采购 毛毡垫X4（补交运费12元无发票）</t>
    <phoneticPr fontId="9" type="noConversion"/>
  </si>
  <si>
    <t>淘宝采购 文具X6（补交运费23元无发票）</t>
    <phoneticPr fontId="9" type="noConversion"/>
  </si>
  <si>
    <t>淘宝采购 刺绣材料X80（补交运费38.8元无发票）</t>
    <phoneticPr fontId="9" type="noConversion"/>
  </si>
  <si>
    <t>滴滴出行 打车费 额外支出175元无发票</t>
    <phoneticPr fontId="9" type="noConversion"/>
  </si>
  <si>
    <t>兼职人员核酸检测X2</t>
    <phoneticPr fontId="9" type="noConversion"/>
  </si>
  <si>
    <t>兼职人员核酸检测X13</t>
    <phoneticPr fontId="9" type="noConversion"/>
  </si>
  <si>
    <t>稻香村糕点采购</t>
    <phoneticPr fontId="9" type="noConversion"/>
  </si>
  <si>
    <t>环球酒店住宿</t>
    <phoneticPr fontId="9" type="noConversion"/>
  </si>
  <si>
    <t>【挚文年会借款报销单】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</si>
</sst>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40" fontId="8" fillId="0" borderId="3" xfId="0" applyNumberFormat="1" applyFont="1" applyBorder="1" applyAlignment="1">
      <alignment horizontal="right" vertical="center"/>
    </xf>
    <xf numFmtId="0" fontId="8" fillId="0" borderId="3" xfId="0" applyFont="1" applyBorder="1">
      <alignment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K108"/>
  <sheetViews>
    <sheetView tabSelected="1" topLeftCell="A88" workbookViewId="0">
      <selection activeCell="D4" sqref="D4"/>
    </sheetView>
  </sheetViews>
  <sheetFormatPr defaultColWidth="9" defaultRowHeight="21" customHeight="1" x14ac:dyDescent="0.15"/>
  <cols>
    <col min="1" max="1" width="9" style="2"/>
    <col min="2" max="2" width="16.625" customWidth="1"/>
    <col min="3" max="3" width="13" style="3" bestFit="1" customWidth="1"/>
    <col min="5" max="6" width="13" bestFit="1" customWidth="1"/>
    <col min="7" max="7" width="12.5" customWidth="1"/>
    <col min="8" max="8" width="13" customWidth="1"/>
    <col min="9" max="9" width="41.625" customWidth="1"/>
    <col min="10" max="10" width="39.5" customWidth="1"/>
  </cols>
  <sheetData>
    <row r="2" spans="1:11" ht="21" customHeight="1" x14ac:dyDescent="0.15">
      <c r="C2" s="53" t="s">
        <v>124</v>
      </c>
      <c r="D2" s="53"/>
      <c r="E2" s="53"/>
      <c r="F2" s="53"/>
      <c r="G2" s="53"/>
      <c r="H2" s="53"/>
      <c r="I2" s="15"/>
      <c r="J2" s="15"/>
      <c r="K2" s="15"/>
    </row>
    <row r="4" spans="1:11" ht="21" customHeight="1" x14ac:dyDescent="0.15">
      <c r="H4" s="38" t="s">
        <v>51</v>
      </c>
      <c r="I4" s="38"/>
      <c r="J4" s="38" t="s">
        <v>50</v>
      </c>
    </row>
    <row r="5" spans="1:11" ht="21" customHeight="1" x14ac:dyDescent="0.15">
      <c r="H5" s="39"/>
      <c r="I5" s="39"/>
      <c r="J5" s="39"/>
    </row>
    <row r="6" spans="1:11" ht="21" customHeight="1" x14ac:dyDescent="0.15">
      <c r="A6" s="52" t="s">
        <v>0</v>
      </c>
      <c r="B6" s="42" t="s">
        <v>1</v>
      </c>
      <c r="C6" s="54" t="s">
        <v>2</v>
      </c>
      <c r="D6" s="54"/>
      <c r="E6" s="54"/>
      <c r="F6" s="55" t="s">
        <v>3</v>
      </c>
      <c r="G6" s="55"/>
      <c r="H6" s="55"/>
      <c r="I6" s="55"/>
      <c r="J6" s="42" t="s">
        <v>4</v>
      </c>
    </row>
    <row r="7" spans="1:11" ht="21" customHeight="1" x14ac:dyDescent="0.15">
      <c r="A7" s="52"/>
      <c r="B7" s="42"/>
      <c r="C7" s="6" t="s">
        <v>5</v>
      </c>
      <c r="D7" s="7" t="s">
        <v>6</v>
      </c>
      <c r="E7" s="4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42"/>
    </row>
    <row r="8" spans="1:11" ht="21" customHeight="1" x14ac:dyDescent="0.15">
      <c r="A8" s="27">
        <v>1</v>
      </c>
      <c r="B8" s="25" t="s">
        <v>12</v>
      </c>
      <c r="C8" s="29">
        <v>0</v>
      </c>
      <c r="D8" s="31"/>
      <c r="E8" s="29">
        <f>C8*D8</f>
        <v>0</v>
      </c>
      <c r="F8" s="8">
        <v>0</v>
      </c>
      <c r="G8" s="8">
        <v>0</v>
      </c>
      <c r="H8" s="8">
        <f t="shared" ref="H8:H96" si="0">F8+G8</f>
        <v>0</v>
      </c>
      <c r="I8" s="16"/>
      <c r="J8" s="32" t="s">
        <v>13</v>
      </c>
    </row>
    <row r="9" spans="1:11" s="1" customFormat="1" ht="21" customHeight="1" x14ac:dyDescent="0.15">
      <c r="A9" s="9"/>
      <c r="B9" s="10" t="s">
        <v>14</v>
      </c>
      <c r="C9" s="11">
        <f>SUM(C8)</f>
        <v>0</v>
      </c>
      <c r="D9" s="11">
        <f>SUM(D8)</f>
        <v>0</v>
      </c>
      <c r="E9" s="11">
        <f>SUM(E8)</f>
        <v>0</v>
      </c>
      <c r="F9" s="11">
        <f>SUM(F8:F8)</f>
        <v>0</v>
      </c>
      <c r="G9" s="11">
        <f>SUM(G8:G8)</f>
        <v>0</v>
      </c>
      <c r="H9" s="11">
        <f>SUM(H8:H8)</f>
        <v>0</v>
      </c>
      <c r="I9" s="17"/>
      <c r="J9" s="34"/>
    </row>
    <row r="10" spans="1:11" ht="21" customHeight="1" x14ac:dyDescent="0.15">
      <c r="A10" s="28">
        <v>2</v>
      </c>
      <c r="B10" s="26" t="s">
        <v>15</v>
      </c>
      <c r="C10" s="30">
        <v>0</v>
      </c>
      <c r="D10" s="28"/>
      <c r="E10" s="30">
        <f t="shared" ref="E10:E96" si="1">C10*D10</f>
        <v>0</v>
      </c>
      <c r="F10" s="8">
        <v>0</v>
      </c>
      <c r="G10" s="8">
        <v>0</v>
      </c>
      <c r="H10" s="8">
        <f t="shared" si="0"/>
        <v>0</v>
      </c>
      <c r="I10" s="16"/>
      <c r="J10" s="32" t="s">
        <v>16</v>
      </c>
    </row>
    <row r="11" spans="1:11" s="1" customFormat="1" ht="21" customHeight="1" x14ac:dyDescent="0.15">
      <c r="A11" s="9"/>
      <c r="B11" s="10" t="s">
        <v>17</v>
      </c>
      <c r="C11" s="11">
        <f>SUM(C10)</f>
        <v>0</v>
      </c>
      <c r="D11" s="11">
        <f>SUM(D10)</f>
        <v>0</v>
      </c>
      <c r="E11" s="11">
        <f>SUM(E10)</f>
        <v>0</v>
      </c>
      <c r="F11" s="11">
        <f>SUM(F10:F10)</f>
        <v>0</v>
      </c>
      <c r="G11" s="11">
        <f>SUM(G10:G10)</f>
        <v>0</v>
      </c>
      <c r="H11" s="11">
        <f>SUM(H10:H10)</f>
        <v>0</v>
      </c>
      <c r="I11" s="17"/>
      <c r="J11" s="34"/>
    </row>
    <row r="12" spans="1:11" ht="21" customHeight="1" x14ac:dyDescent="0.15">
      <c r="A12" s="27">
        <v>3</v>
      </c>
      <c r="B12" s="25" t="s">
        <v>18</v>
      </c>
      <c r="C12" s="29">
        <v>0</v>
      </c>
      <c r="D12" s="31"/>
      <c r="E12" s="29">
        <f t="shared" si="1"/>
        <v>0</v>
      </c>
      <c r="F12" s="8">
        <v>0</v>
      </c>
      <c r="G12" s="8">
        <v>0</v>
      </c>
      <c r="H12" s="8">
        <f t="shared" si="0"/>
        <v>0</v>
      </c>
      <c r="I12" s="16"/>
      <c r="J12" s="40" t="s">
        <v>19</v>
      </c>
    </row>
    <row r="13" spans="1:11" s="1" customFormat="1" ht="21" customHeight="1" x14ac:dyDescent="0.15">
      <c r="A13" s="9"/>
      <c r="B13" s="10" t="s">
        <v>20</v>
      </c>
      <c r="C13" s="11">
        <f>SUM(C12)</f>
        <v>0</v>
      </c>
      <c r="D13" s="11">
        <f>SUM(D12)</f>
        <v>0</v>
      </c>
      <c r="E13" s="11">
        <f>SUM(E12)</f>
        <v>0</v>
      </c>
      <c r="F13" s="11">
        <f>SUM(F12:F12)</f>
        <v>0</v>
      </c>
      <c r="G13" s="11">
        <f>SUM(G12:G12)</f>
        <v>0</v>
      </c>
      <c r="H13" s="11">
        <f>SUM(H12:H12)</f>
        <v>0</v>
      </c>
      <c r="I13" s="17"/>
      <c r="J13" s="41"/>
    </row>
    <row r="14" spans="1:11" ht="21" customHeight="1" x14ac:dyDescent="0.15">
      <c r="A14" s="27">
        <v>4</v>
      </c>
      <c r="B14" s="25" t="s">
        <v>21</v>
      </c>
      <c r="C14" s="29">
        <v>0</v>
      </c>
      <c r="D14" s="31"/>
      <c r="E14" s="29">
        <f t="shared" si="1"/>
        <v>0</v>
      </c>
      <c r="F14" s="8">
        <v>0</v>
      </c>
      <c r="G14" s="8">
        <v>0</v>
      </c>
      <c r="H14" s="8">
        <f t="shared" si="0"/>
        <v>0</v>
      </c>
      <c r="I14" s="16"/>
      <c r="J14" s="40" t="s">
        <v>22</v>
      </c>
    </row>
    <row r="15" spans="1:11" s="1" customFormat="1" ht="21" customHeight="1" x14ac:dyDescent="0.15">
      <c r="A15" s="9"/>
      <c r="B15" s="10" t="s">
        <v>23</v>
      </c>
      <c r="C15" s="11">
        <f>SUM(C14)</f>
        <v>0</v>
      </c>
      <c r="D15" s="11">
        <f>SUM(D14)</f>
        <v>0</v>
      </c>
      <c r="E15" s="11">
        <f>SUM(E14)</f>
        <v>0</v>
      </c>
      <c r="F15" s="11">
        <f>SUM(F14:F14)</f>
        <v>0</v>
      </c>
      <c r="G15" s="11">
        <f>SUM(G14:G14)</f>
        <v>0</v>
      </c>
      <c r="H15" s="11">
        <f>SUM(H14:H14)</f>
        <v>0</v>
      </c>
      <c r="I15" s="17"/>
      <c r="J15" s="41"/>
    </row>
    <row r="16" spans="1:11" ht="21" customHeight="1" x14ac:dyDescent="0.15">
      <c r="A16" s="47">
        <v>5</v>
      </c>
      <c r="B16" s="59" t="s">
        <v>24</v>
      </c>
      <c r="C16" s="44">
        <v>70000</v>
      </c>
      <c r="D16" s="47">
        <v>1</v>
      </c>
      <c r="E16" s="44">
        <f t="shared" si="1"/>
        <v>70000</v>
      </c>
      <c r="F16" s="23">
        <v>99.18</v>
      </c>
      <c r="G16" s="23">
        <v>0</v>
      </c>
      <c r="H16" s="23">
        <f t="shared" ref="H16:H47" si="2">SUM(F16:G16)</f>
        <v>99.18</v>
      </c>
      <c r="I16" s="22" t="s">
        <v>52</v>
      </c>
      <c r="J16" s="32" t="s">
        <v>25</v>
      </c>
    </row>
    <row r="17" spans="1:10" ht="21" customHeight="1" x14ac:dyDescent="0.15">
      <c r="A17" s="48"/>
      <c r="B17" s="60"/>
      <c r="C17" s="45"/>
      <c r="D17" s="48"/>
      <c r="E17" s="45"/>
      <c r="F17" s="23">
        <v>77.989999999999995</v>
      </c>
      <c r="G17" s="23">
        <v>0</v>
      </c>
      <c r="H17" s="23">
        <f t="shared" si="2"/>
        <v>77.989999999999995</v>
      </c>
      <c r="I17" s="22" t="s">
        <v>53</v>
      </c>
      <c r="J17" s="33"/>
    </row>
    <row r="18" spans="1:10" ht="21" customHeight="1" x14ac:dyDescent="0.15">
      <c r="A18" s="48"/>
      <c r="B18" s="60"/>
      <c r="C18" s="45"/>
      <c r="D18" s="48"/>
      <c r="E18" s="45"/>
      <c r="F18" s="23">
        <v>1301.2</v>
      </c>
      <c r="G18" s="23">
        <v>0</v>
      </c>
      <c r="H18" s="23">
        <f t="shared" si="2"/>
        <v>1301.2</v>
      </c>
      <c r="I18" s="22" t="s">
        <v>54</v>
      </c>
      <c r="J18" s="33"/>
    </row>
    <row r="19" spans="1:10" ht="21" customHeight="1" x14ac:dyDescent="0.15">
      <c r="A19" s="48"/>
      <c r="B19" s="60"/>
      <c r="C19" s="45"/>
      <c r="D19" s="48"/>
      <c r="E19" s="45"/>
      <c r="F19" s="23">
        <v>53.9</v>
      </c>
      <c r="G19" s="23">
        <v>0</v>
      </c>
      <c r="H19" s="23">
        <f t="shared" si="2"/>
        <v>53.9</v>
      </c>
      <c r="I19" s="22" t="s">
        <v>55</v>
      </c>
      <c r="J19" s="33"/>
    </row>
    <row r="20" spans="1:10" ht="21" customHeight="1" x14ac:dyDescent="0.15">
      <c r="A20" s="48"/>
      <c r="B20" s="60"/>
      <c r="C20" s="45"/>
      <c r="D20" s="48"/>
      <c r="E20" s="45"/>
      <c r="F20" s="23">
        <v>108.44</v>
      </c>
      <c r="G20" s="23">
        <v>0</v>
      </c>
      <c r="H20" s="23">
        <f t="shared" si="2"/>
        <v>108.44</v>
      </c>
      <c r="I20" s="22" t="s">
        <v>56</v>
      </c>
      <c r="J20" s="33"/>
    </row>
    <row r="21" spans="1:10" ht="21" customHeight="1" x14ac:dyDescent="0.15">
      <c r="A21" s="48"/>
      <c r="B21" s="60"/>
      <c r="C21" s="45"/>
      <c r="D21" s="48"/>
      <c r="E21" s="45"/>
      <c r="F21" s="23">
        <v>136.97999999999999</v>
      </c>
      <c r="G21" s="23">
        <v>0</v>
      </c>
      <c r="H21" s="23">
        <f t="shared" si="2"/>
        <v>136.97999999999999</v>
      </c>
      <c r="I21" s="22" t="s">
        <v>57</v>
      </c>
      <c r="J21" s="33"/>
    </row>
    <row r="22" spans="1:10" ht="21" customHeight="1" x14ac:dyDescent="0.15">
      <c r="A22" s="48"/>
      <c r="B22" s="60"/>
      <c r="C22" s="45"/>
      <c r="D22" s="48"/>
      <c r="E22" s="45"/>
      <c r="F22" s="23">
        <v>535.5</v>
      </c>
      <c r="G22" s="23">
        <v>0</v>
      </c>
      <c r="H22" s="23">
        <f t="shared" si="2"/>
        <v>535.5</v>
      </c>
      <c r="I22" s="22" t="s">
        <v>58</v>
      </c>
      <c r="J22" s="33"/>
    </row>
    <row r="23" spans="1:10" ht="21" customHeight="1" x14ac:dyDescent="0.15">
      <c r="A23" s="48"/>
      <c r="B23" s="60"/>
      <c r="C23" s="45"/>
      <c r="D23" s="48"/>
      <c r="E23" s="45"/>
      <c r="F23" s="23">
        <v>202</v>
      </c>
      <c r="G23" s="23">
        <v>0</v>
      </c>
      <c r="H23" s="23">
        <f t="shared" si="2"/>
        <v>202</v>
      </c>
      <c r="I23" s="22" t="s">
        <v>59</v>
      </c>
      <c r="J23" s="33"/>
    </row>
    <row r="24" spans="1:10" ht="21" customHeight="1" x14ac:dyDescent="0.15">
      <c r="A24" s="48"/>
      <c r="B24" s="60"/>
      <c r="C24" s="45"/>
      <c r="D24" s="48"/>
      <c r="E24" s="45"/>
      <c r="F24" s="23">
        <v>133</v>
      </c>
      <c r="G24" s="23">
        <v>0</v>
      </c>
      <c r="H24" s="23">
        <f t="shared" si="2"/>
        <v>133</v>
      </c>
      <c r="I24" s="22" t="s">
        <v>60</v>
      </c>
      <c r="J24" s="33"/>
    </row>
    <row r="25" spans="1:10" ht="21" customHeight="1" x14ac:dyDescent="0.15">
      <c r="A25" s="48"/>
      <c r="B25" s="60"/>
      <c r="C25" s="45"/>
      <c r="D25" s="48"/>
      <c r="E25" s="45"/>
      <c r="F25" s="23">
        <v>21.6</v>
      </c>
      <c r="G25" s="23">
        <v>0</v>
      </c>
      <c r="H25" s="23">
        <f t="shared" si="2"/>
        <v>21.6</v>
      </c>
      <c r="I25" s="22" t="s">
        <v>61</v>
      </c>
      <c r="J25" s="33"/>
    </row>
    <row r="26" spans="1:10" ht="21" customHeight="1" x14ac:dyDescent="0.15">
      <c r="A26" s="48"/>
      <c r="B26" s="60"/>
      <c r="C26" s="45"/>
      <c r="D26" s="48"/>
      <c r="E26" s="45"/>
      <c r="F26" s="23">
        <v>162.38</v>
      </c>
      <c r="G26" s="23">
        <v>0</v>
      </c>
      <c r="H26" s="23">
        <f t="shared" si="2"/>
        <v>162.38</v>
      </c>
      <c r="I26" s="22" t="s">
        <v>62</v>
      </c>
      <c r="J26" s="33"/>
    </row>
    <row r="27" spans="1:10" ht="21" customHeight="1" x14ac:dyDescent="0.15">
      <c r="A27" s="48"/>
      <c r="B27" s="60"/>
      <c r="C27" s="45"/>
      <c r="D27" s="48"/>
      <c r="E27" s="45"/>
      <c r="F27" s="23">
        <v>440</v>
      </c>
      <c r="G27" s="23">
        <v>0</v>
      </c>
      <c r="H27" s="23">
        <f t="shared" si="2"/>
        <v>440</v>
      </c>
      <c r="I27" s="22" t="s">
        <v>63</v>
      </c>
      <c r="J27" s="33"/>
    </row>
    <row r="28" spans="1:10" ht="21" customHeight="1" x14ac:dyDescent="0.15">
      <c r="A28" s="48"/>
      <c r="B28" s="60"/>
      <c r="C28" s="45"/>
      <c r="D28" s="48"/>
      <c r="E28" s="45"/>
      <c r="F28" s="23">
        <v>660</v>
      </c>
      <c r="G28" s="23">
        <v>0</v>
      </c>
      <c r="H28" s="23">
        <f t="shared" si="2"/>
        <v>660</v>
      </c>
      <c r="I28" s="22" t="s">
        <v>64</v>
      </c>
      <c r="J28" s="33"/>
    </row>
    <row r="29" spans="1:10" ht="21" customHeight="1" x14ac:dyDescent="0.15">
      <c r="A29" s="48"/>
      <c r="B29" s="60"/>
      <c r="C29" s="45"/>
      <c r="D29" s="48"/>
      <c r="E29" s="45"/>
      <c r="F29" s="23">
        <v>723.32</v>
      </c>
      <c r="G29" s="23">
        <v>0</v>
      </c>
      <c r="H29" s="23">
        <f t="shared" si="2"/>
        <v>723.32</v>
      </c>
      <c r="I29" s="22" t="s">
        <v>65</v>
      </c>
      <c r="J29" s="33"/>
    </row>
    <row r="30" spans="1:10" ht="21" customHeight="1" x14ac:dyDescent="0.15">
      <c r="A30" s="48"/>
      <c r="B30" s="60"/>
      <c r="C30" s="45"/>
      <c r="D30" s="48"/>
      <c r="E30" s="45"/>
      <c r="F30" s="23">
        <v>349.6</v>
      </c>
      <c r="G30" s="23">
        <v>0</v>
      </c>
      <c r="H30" s="23">
        <f t="shared" si="2"/>
        <v>349.6</v>
      </c>
      <c r="I30" s="22" t="s">
        <v>66</v>
      </c>
      <c r="J30" s="33"/>
    </row>
    <row r="31" spans="1:10" ht="21" customHeight="1" x14ac:dyDescent="0.15">
      <c r="A31" s="48"/>
      <c r="B31" s="60"/>
      <c r="C31" s="45"/>
      <c r="D31" s="48"/>
      <c r="E31" s="45"/>
      <c r="F31" s="23">
        <v>658</v>
      </c>
      <c r="G31" s="23">
        <v>0</v>
      </c>
      <c r="H31" s="23">
        <f t="shared" si="2"/>
        <v>658</v>
      </c>
      <c r="I31" s="22" t="s">
        <v>67</v>
      </c>
      <c r="J31" s="33"/>
    </row>
    <row r="32" spans="1:10" ht="21" customHeight="1" x14ac:dyDescent="0.15">
      <c r="A32" s="48"/>
      <c r="B32" s="60"/>
      <c r="C32" s="45"/>
      <c r="D32" s="48"/>
      <c r="E32" s="45"/>
      <c r="F32" s="23">
        <v>110.6</v>
      </c>
      <c r="G32" s="23">
        <v>0</v>
      </c>
      <c r="H32" s="23">
        <f t="shared" si="2"/>
        <v>110.6</v>
      </c>
      <c r="I32" s="22" t="s">
        <v>68</v>
      </c>
      <c r="J32" s="33"/>
    </row>
    <row r="33" spans="1:10" ht="21" customHeight="1" x14ac:dyDescent="0.15">
      <c r="A33" s="48"/>
      <c r="B33" s="60"/>
      <c r="C33" s="45"/>
      <c r="D33" s="48"/>
      <c r="E33" s="45"/>
      <c r="F33" s="23">
        <v>339</v>
      </c>
      <c r="G33" s="23">
        <v>0</v>
      </c>
      <c r="H33" s="23">
        <f t="shared" si="2"/>
        <v>339</v>
      </c>
      <c r="I33" s="22" t="s">
        <v>69</v>
      </c>
      <c r="J33" s="33"/>
    </row>
    <row r="34" spans="1:10" ht="21" customHeight="1" x14ac:dyDescent="0.15">
      <c r="A34" s="48"/>
      <c r="B34" s="60"/>
      <c r="C34" s="45"/>
      <c r="D34" s="48"/>
      <c r="E34" s="45"/>
      <c r="F34" s="23">
        <v>200</v>
      </c>
      <c r="G34" s="23">
        <v>0</v>
      </c>
      <c r="H34" s="23">
        <f t="shared" si="2"/>
        <v>200</v>
      </c>
      <c r="I34" s="22" t="s">
        <v>71</v>
      </c>
      <c r="J34" s="33"/>
    </row>
    <row r="35" spans="1:10" ht="21" customHeight="1" x14ac:dyDescent="0.15">
      <c r="A35" s="48"/>
      <c r="B35" s="60"/>
      <c r="C35" s="45"/>
      <c r="D35" s="48"/>
      <c r="E35" s="45"/>
      <c r="F35" s="23">
        <v>840.01</v>
      </c>
      <c r="G35" s="23">
        <v>0</v>
      </c>
      <c r="H35" s="23">
        <f t="shared" si="2"/>
        <v>840.01</v>
      </c>
      <c r="I35" s="22" t="s">
        <v>70</v>
      </c>
      <c r="J35" s="33"/>
    </row>
    <row r="36" spans="1:10" ht="21" customHeight="1" x14ac:dyDescent="0.15">
      <c r="A36" s="48"/>
      <c r="B36" s="60"/>
      <c r="C36" s="45"/>
      <c r="D36" s="48"/>
      <c r="E36" s="45"/>
      <c r="F36" s="23">
        <v>434</v>
      </c>
      <c r="G36" s="23">
        <v>0</v>
      </c>
      <c r="H36" s="23">
        <f t="shared" si="2"/>
        <v>434</v>
      </c>
      <c r="I36" s="22" t="s">
        <v>72</v>
      </c>
      <c r="J36" s="33"/>
    </row>
    <row r="37" spans="1:10" ht="21" customHeight="1" x14ac:dyDescent="0.15">
      <c r="A37" s="48"/>
      <c r="B37" s="60"/>
      <c r="C37" s="45"/>
      <c r="D37" s="48"/>
      <c r="E37" s="45"/>
      <c r="F37" s="23">
        <v>1360</v>
      </c>
      <c r="G37" s="23">
        <v>0</v>
      </c>
      <c r="H37" s="23">
        <f t="shared" si="2"/>
        <v>1360</v>
      </c>
      <c r="I37" s="22" t="s">
        <v>73</v>
      </c>
      <c r="J37" s="33"/>
    </row>
    <row r="38" spans="1:10" ht="21" customHeight="1" x14ac:dyDescent="0.15">
      <c r="A38" s="48"/>
      <c r="B38" s="60"/>
      <c r="C38" s="45"/>
      <c r="D38" s="48"/>
      <c r="E38" s="45"/>
      <c r="F38" s="23">
        <v>449.9</v>
      </c>
      <c r="G38" s="23">
        <v>0</v>
      </c>
      <c r="H38" s="23">
        <f t="shared" si="2"/>
        <v>449.9</v>
      </c>
      <c r="I38" s="22" t="s">
        <v>74</v>
      </c>
      <c r="J38" s="33"/>
    </row>
    <row r="39" spans="1:10" ht="21" customHeight="1" x14ac:dyDescent="0.15">
      <c r="A39" s="48"/>
      <c r="B39" s="60"/>
      <c r="C39" s="45"/>
      <c r="D39" s="48"/>
      <c r="E39" s="45"/>
      <c r="F39" s="23">
        <v>680</v>
      </c>
      <c r="G39" s="23">
        <v>0</v>
      </c>
      <c r="H39" s="23">
        <f t="shared" si="2"/>
        <v>680</v>
      </c>
      <c r="I39" s="22" t="s">
        <v>75</v>
      </c>
      <c r="J39" s="33"/>
    </row>
    <row r="40" spans="1:10" ht="21" customHeight="1" x14ac:dyDescent="0.15">
      <c r="A40" s="48"/>
      <c r="B40" s="60"/>
      <c r="C40" s="45"/>
      <c r="D40" s="48"/>
      <c r="E40" s="45"/>
      <c r="F40" s="23">
        <v>1700</v>
      </c>
      <c r="G40" s="23">
        <v>0</v>
      </c>
      <c r="H40" s="23">
        <f t="shared" si="2"/>
        <v>1700</v>
      </c>
      <c r="I40" s="22" t="s">
        <v>76</v>
      </c>
      <c r="J40" s="33"/>
    </row>
    <row r="41" spans="1:10" ht="21" customHeight="1" x14ac:dyDescent="0.15">
      <c r="A41" s="48"/>
      <c r="B41" s="60"/>
      <c r="C41" s="45"/>
      <c r="D41" s="48"/>
      <c r="E41" s="45"/>
      <c r="F41" s="23">
        <v>520</v>
      </c>
      <c r="G41" s="23">
        <v>0</v>
      </c>
      <c r="H41" s="23">
        <f t="shared" si="2"/>
        <v>520</v>
      </c>
      <c r="I41" s="22" t="s">
        <v>77</v>
      </c>
      <c r="J41" s="33"/>
    </row>
    <row r="42" spans="1:10" ht="21" customHeight="1" x14ac:dyDescent="0.15">
      <c r="A42" s="48"/>
      <c r="B42" s="60"/>
      <c r="C42" s="45"/>
      <c r="D42" s="48"/>
      <c r="E42" s="45"/>
      <c r="F42" s="23">
        <v>51.8</v>
      </c>
      <c r="G42" s="23">
        <v>0</v>
      </c>
      <c r="H42" s="23">
        <f t="shared" si="2"/>
        <v>51.8</v>
      </c>
      <c r="I42" s="22" t="s">
        <v>78</v>
      </c>
      <c r="J42" s="33"/>
    </row>
    <row r="43" spans="1:10" ht="21" customHeight="1" x14ac:dyDescent="0.15">
      <c r="A43" s="48"/>
      <c r="B43" s="60"/>
      <c r="C43" s="45"/>
      <c r="D43" s="48"/>
      <c r="E43" s="45"/>
      <c r="F43" s="23">
        <v>364</v>
      </c>
      <c r="G43" s="23">
        <v>0</v>
      </c>
      <c r="H43" s="23">
        <f t="shared" si="2"/>
        <v>364</v>
      </c>
      <c r="I43" s="22" t="s">
        <v>79</v>
      </c>
      <c r="J43" s="33"/>
    </row>
    <row r="44" spans="1:10" ht="21" customHeight="1" x14ac:dyDescent="0.15">
      <c r="A44" s="48"/>
      <c r="B44" s="60"/>
      <c r="C44" s="45"/>
      <c r="D44" s="48"/>
      <c r="E44" s="45"/>
      <c r="F44" s="23">
        <v>483</v>
      </c>
      <c r="G44" s="23">
        <v>0</v>
      </c>
      <c r="H44" s="23">
        <f t="shared" si="2"/>
        <v>483</v>
      </c>
      <c r="I44" s="22" t="s">
        <v>80</v>
      </c>
      <c r="J44" s="33"/>
    </row>
    <row r="45" spans="1:10" ht="21" customHeight="1" x14ac:dyDescent="0.15">
      <c r="A45" s="48"/>
      <c r="B45" s="60"/>
      <c r="C45" s="45"/>
      <c r="D45" s="48"/>
      <c r="E45" s="45"/>
      <c r="F45" s="23">
        <v>186</v>
      </c>
      <c r="G45" s="23">
        <v>0</v>
      </c>
      <c r="H45" s="23">
        <f t="shared" si="2"/>
        <v>186</v>
      </c>
      <c r="I45" s="22" t="s">
        <v>81</v>
      </c>
      <c r="J45" s="33"/>
    </row>
    <row r="46" spans="1:10" ht="21" customHeight="1" x14ac:dyDescent="0.15">
      <c r="A46" s="48"/>
      <c r="B46" s="60"/>
      <c r="C46" s="45"/>
      <c r="D46" s="48"/>
      <c r="E46" s="45"/>
      <c r="F46" s="23">
        <v>259.2</v>
      </c>
      <c r="G46" s="23">
        <v>0</v>
      </c>
      <c r="H46" s="23">
        <f t="shared" si="2"/>
        <v>259.2</v>
      </c>
      <c r="I46" s="22" t="s">
        <v>82</v>
      </c>
      <c r="J46" s="33"/>
    </row>
    <row r="47" spans="1:10" ht="21" customHeight="1" x14ac:dyDescent="0.15">
      <c r="A47" s="48"/>
      <c r="B47" s="60"/>
      <c r="C47" s="45"/>
      <c r="D47" s="48"/>
      <c r="E47" s="45"/>
      <c r="F47" s="23">
        <v>2496.5</v>
      </c>
      <c r="G47" s="23">
        <v>0</v>
      </c>
      <c r="H47" s="23">
        <f t="shared" si="2"/>
        <v>2496.5</v>
      </c>
      <c r="I47" s="22" t="s">
        <v>83</v>
      </c>
      <c r="J47" s="33"/>
    </row>
    <row r="48" spans="1:10" ht="21" customHeight="1" x14ac:dyDescent="0.15">
      <c r="A48" s="48"/>
      <c r="B48" s="60"/>
      <c r="C48" s="45"/>
      <c r="D48" s="48"/>
      <c r="E48" s="45"/>
      <c r="F48" s="23">
        <v>1765.08</v>
      </c>
      <c r="G48" s="23">
        <v>0</v>
      </c>
      <c r="H48" s="23">
        <f t="shared" ref="H48:H78" si="3">SUM(F48:G48)</f>
        <v>1765.08</v>
      </c>
      <c r="I48" s="22" t="s">
        <v>84</v>
      </c>
      <c r="J48" s="33"/>
    </row>
    <row r="49" spans="1:10" ht="21" customHeight="1" x14ac:dyDescent="0.15">
      <c r="A49" s="48"/>
      <c r="B49" s="60"/>
      <c r="C49" s="45"/>
      <c r="D49" s="48"/>
      <c r="E49" s="45"/>
      <c r="F49" s="23">
        <v>565</v>
      </c>
      <c r="G49" s="23">
        <v>0</v>
      </c>
      <c r="H49" s="23">
        <f t="shared" si="3"/>
        <v>565</v>
      </c>
      <c r="I49" s="22" t="s">
        <v>87</v>
      </c>
      <c r="J49" s="33"/>
    </row>
    <row r="50" spans="1:10" ht="21" customHeight="1" x14ac:dyDescent="0.15">
      <c r="A50" s="48"/>
      <c r="B50" s="60"/>
      <c r="C50" s="45"/>
      <c r="D50" s="48"/>
      <c r="E50" s="45"/>
      <c r="F50" s="23">
        <v>161</v>
      </c>
      <c r="G50" s="23">
        <v>0</v>
      </c>
      <c r="H50" s="23">
        <f t="shared" si="3"/>
        <v>161</v>
      </c>
      <c r="I50" s="22" t="s">
        <v>85</v>
      </c>
      <c r="J50" s="33"/>
    </row>
    <row r="51" spans="1:10" ht="21" customHeight="1" x14ac:dyDescent="0.15">
      <c r="A51" s="48"/>
      <c r="B51" s="60"/>
      <c r="C51" s="45"/>
      <c r="D51" s="48"/>
      <c r="E51" s="45"/>
      <c r="F51" s="23">
        <v>373.5</v>
      </c>
      <c r="G51" s="23">
        <v>0</v>
      </c>
      <c r="H51" s="23">
        <f t="shared" si="3"/>
        <v>373.5</v>
      </c>
      <c r="I51" s="22" t="s">
        <v>87</v>
      </c>
      <c r="J51" s="33"/>
    </row>
    <row r="52" spans="1:10" ht="21" customHeight="1" x14ac:dyDescent="0.15">
      <c r="A52" s="48"/>
      <c r="B52" s="60"/>
      <c r="C52" s="45"/>
      <c r="D52" s="48"/>
      <c r="E52" s="45"/>
      <c r="F52" s="23">
        <v>135.9</v>
      </c>
      <c r="G52" s="23">
        <v>0</v>
      </c>
      <c r="H52" s="23">
        <f t="shared" si="3"/>
        <v>135.9</v>
      </c>
      <c r="I52" s="22" t="s">
        <v>86</v>
      </c>
      <c r="J52" s="33"/>
    </row>
    <row r="53" spans="1:10" ht="21" customHeight="1" x14ac:dyDescent="0.15">
      <c r="A53" s="48"/>
      <c r="B53" s="60"/>
      <c r="C53" s="45"/>
      <c r="D53" s="48"/>
      <c r="E53" s="45"/>
      <c r="F53" s="23">
        <v>198.02</v>
      </c>
      <c r="G53" s="23">
        <v>0</v>
      </c>
      <c r="H53" s="23">
        <f t="shared" si="3"/>
        <v>198.02</v>
      </c>
      <c r="I53" s="22" t="s">
        <v>88</v>
      </c>
      <c r="J53" s="33"/>
    </row>
    <row r="54" spans="1:10" ht="21" customHeight="1" x14ac:dyDescent="0.15">
      <c r="A54" s="48"/>
      <c r="B54" s="60"/>
      <c r="C54" s="45"/>
      <c r="D54" s="48"/>
      <c r="E54" s="45"/>
      <c r="F54" s="23">
        <v>633.70000000000005</v>
      </c>
      <c r="G54" s="23">
        <v>0</v>
      </c>
      <c r="H54" s="23">
        <f t="shared" si="3"/>
        <v>633.70000000000005</v>
      </c>
      <c r="I54" s="22" t="s">
        <v>89</v>
      </c>
      <c r="J54" s="33"/>
    </row>
    <row r="55" spans="1:10" ht="21" customHeight="1" x14ac:dyDescent="0.15">
      <c r="A55" s="48"/>
      <c r="B55" s="60"/>
      <c r="C55" s="45"/>
      <c r="D55" s="48"/>
      <c r="E55" s="45"/>
      <c r="F55" s="23">
        <v>828.55</v>
      </c>
      <c r="G55" s="23">
        <v>0</v>
      </c>
      <c r="H55" s="23">
        <f t="shared" si="3"/>
        <v>828.55</v>
      </c>
      <c r="I55" s="22" t="s">
        <v>90</v>
      </c>
      <c r="J55" s="33"/>
    </row>
    <row r="56" spans="1:10" ht="21" customHeight="1" x14ac:dyDescent="0.15">
      <c r="A56" s="48"/>
      <c r="B56" s="60"/>
      <c r="C56" s="45"/>
      <c r="D56" s="48"/>
      <c r="E56" s="45"/>
      <c r="F56" s="23">
        <v>445.54</v>
      </c>
      <c r="G56">
        <v>0</v>
      </c>
      <c r="H56" s="23">
        <f t="shared" si="3"/>
        <v>445.54</v>
      </c>
      <c r="I56" s="22" t="s">
        <v>91</v>
      </c>
      <c r="J56" s="33"/>
    </row>
    <row r="57" spans="1:10" ht="21" customHeight="1" x14ac:dyDescent="0.15">
      <c r="A57" s="48"/>
      <c r="B57" s="60"/>
      <c r="C57" s="45"/>
      <c r="D57" s="48"/>
      <c r="E57" s="45"/>
      <c r="F57" s="23">
        <v>0</v>
      </c>
      <c r="G57" s="23">
        <v>490</v>
      </c>
      <c r="H57" s="23">
        <f t="shared" si="3"/>
        <v>490</v>
      </c>
      <c r="I57" s="22" t="s">
        <v>92</v>
      </c>
      <c r="J57" s="33"/>
    </row>
    <row r="58" spans="1:10" ht="21" customHeight="1" x14ac:dyDescent="0.15">
      <c r="A58" s="48"/>
      <c r="B58" s="60"/>
      <c r="C58" s="45"/>
      <c r="D58" s="48"/>
      <c r="E58" s="45"/>
      <c r="F58" s="23">
        <v>1680</v>
      </c>
      <c r="G58" s="23">
        <v>0</v>
      </c>
      <c r="H58" s="23">
        <f t="shared" si="3"/>
        <v>1680</v>
      </c>
      <c r="I58" s="22" t="s">
        <v>93</v>
      </c>
      <c r="J58" s="33"/>
    </row>
    <row r="59" spans="1:10" ht="21" customHeight="1" x14ac:dyDescent="0.15">
      <c r="A59" s="48"/>
      <c r="B59" s="60"/>
      <c r="C59" s="45"/>
      <c r="D59" s="48"/>
      <c r="E59" s="45"/>
      <c r="F59" s="23">
        <v>0</v>
      </c>
      <c r="G59" s="23">
        <v>510</v>
      </c>
      <c r="H59" s="23">
        <f t="shared" si="3"/>
        <v>510</v>
      </c>
      <c r="I59" s="22" t="s">
        <v>94</v>
      </c>
      <c r="J59" s="33"/>
    </row>
    <row r="60" spans="1:10" ht="21" customHeight="1" x14ac:dyDescent="0.15">
      <c r="A60" s="48"/>
      <c r="B60" s="60"/>
      <c r="C60" s="45"/>
      <c r="D60" s="48"/>
      <c r="E60" s="45"/>
      <c r="F60" s="23">
        <v>0</v>
      </c>
      <c r="G60" s="23">
        <v>168</v>
      </c>
      <c r="H60" s="23">
        <f t="shared" si="3"/>
        <v>168</v>
      </c>
      <c r="I60" s="22" t="s">
        <v>95</v>
      </c>
      <c r="J60" s="33"/>
    </row>
    <row r="61" spans="1:10" ht="21" customHeight="1" x14ac:dyDescent="0.15">
      <c r="A61" s="48"/>
      <c r="B61" s="60"/>
      <c r="C61" s="45"/>
      <c r="D61" s="48"/>
      <c r="E61" s="45"/>
      <c r="F61" s="23">
        <v>0</v>
      </c>
      <c r="G61" s="23">
        <v>638</v>
      </c>
      <c r="H61" s="23">
        <f t="shared" si="3"/>
        <v>638</v>
      </c>
      <c r="I61" s="22" t="s">
        <v>96</v>
      </c>
      <c r="J61" s="33"/>
    </row>
    <row r="62" spans="1:10" ht="21" customHeight="1" x14ac:dyDescent="0.15">
      <c r="A62" s="48"/>
      <c r="B62" s="60"/>
      <c r="C62" s="45"/>
      <c r="D62" s="48"/>
      <c r="E62" s="45"/>
      <c r="F62" s="23">
        <v>0</v>
      </c>
      <c r="G62" s="23">
        <v>875</v>
      </c>
      <c r="H62" s="23">
        <f t="shared" si="3"/>
        <v>875</v>
      </c>
      <c r="I62" s="22" t="s">
        <v>97</v>
      </c>
      <c r="J62" s="33"/>
    </row>
    <row r="63" spans="1:10" ht="21" customHeight="1" x14ac:dyDescent="0.15">
      <c r="A63" s="48"/>
      <c r="B63" s="60"/>
      <c r="C63" s="45"/>
      <c r="D63" s="48"/>
      <c r="E63" s="45"/>
      <c r="F63" s="23">
        <v>0</v>
      </c>
      <c r="G63" s="23">
        <v>28.04</v>
      </c>
      <c r="H63" s="23">
        <f t="shared" si="3"/>
        <v>28.04</v>
      </c>
      <c r="I63" s="22" t="s">
        <v>98</v>
      </c>
      <c r="J63" s="33"/>
    </row>
    <row r="64" spans="1:10" ht="21" customHeight="1" x14ac:dyDescent="0.15">
      <c r="A64" s="48"/>
      <c r="B64" s="60"/>
      <c r="C64" s="45"/>
      <c r="D64" s="48"/>
      <c r="E64" s="45"/>
      <c r="F64" s="23">
        <v>0</v>
      </c>
      <c r="G64" s="23">
        <v>672.6</v>
      </c>
      <c r="H64" s="23">
        <f t="shared" si="3"/>
        <v>672.6</v>
      </c>
      <c r="I64" s="22" t="s">
        <v>99</v>
      </c>
      <c r="J64" s="33"/>
    </row>
    <row r="65" spans="1:10" ht="21" customHeight="1" x14ac:dyDescent="0.15">
      <c r="A65" s="48"/>
      <c r="B65" s="60"/>
      <c r="C65" s="45"/>
      <c r="D65" s="48"/>
      <c r="E65" s="45"/>
      <c r="F65" s="23">
        <v>1210</v>
      </c>
      <c r="G65" s="23">
        <v>0</v>
      </c>
      <c r="H65" s="23">
        <f t="shared" si="3"/>
        <v>1210</v>
      </c>
      <c r="I65" s="22" t="s">
        <v>100</v>
      </c>
      <c r="J65" s="33"/>
    </row>
    <row r="66" spans="1:10" ht="21" customHeight="1" x14ac:dyDescent="0.15">
      <c r="A66" s="48"/>
      <c r="B66" s="60"/>
      <c r="C66" s="45"/>
      <c r="D66" s="48"/>
      <c r="E66" s="45"/>
      <c r="F66" s="23">
        <v>4950</v>
      </c>
      <c r="G66" s="23">
        <v>0</v>
      </c>
      <c r="H66" s="23">
        <f t="shared" si="3"/>
        <v>4950</v>
      </c>
      <c r="I66" s="22" t="s">
        <v>101</v>
      </c>
      <c r="J66" s="33"/>
    </row>
    <row r="67" spans="1:10" ht="21" customHeight="1" x14ac:dyDescent="0.15">
      <c r="A67" s="48"/>
      <c r="B67" s="60"/>
      <c r="C67" s="45"/>
      <c r="D67" s="48"/>
      <c r="E67" s="45"/>
      <c r="F67" s="23">
        <v>0</v>
      </c>
      <c r="G67" s="23">
        <v>90</v>
      </c>
      <c r="H67" s="23">
        <f t="shared" si="3"/>
        <v>90</v>
      </c>
      <c r="I67" s="22" t="s">
        <v>102</v>
      </c>
      <c r="J67" s="33"/>
    </row>
    <row r="68" spans="1:10" ht="21" customHeight="1" x14ac:dyDescent="0.15">
      <c r="A68" s="48"/>
      <c r="B68" s="60"/>
      <c r="C68" s="45"/>
      <c r="D68" s="48"/>
      <c r="E68" s="45"/>
      <c r="F68" s="23">
        <v>0</v>
      </c>
      <c r="G68" s="23">
        <v>80.400000000000006</v>
      </c>
      <c r="H68" s="23">
        <f t="shared" si="3"/>
        <v>80.400000000000006</v>
      </c>
      <c r="I68" s="22" t="s">
        <v>103</v>
      </c>
      <c r="J68" s="33"/>
    </row>
    <row r="69" spans="1:10" ht="21" customHeight="1" x14ac:dyDescent="0.15">
      <c r="A69" s="48"/>
      <c r="B69" s="60"/>
      <c r="C69" s="45"/>
      <c r="D69" s="48"/>
      <c r="E69" s="45"/>
      <c r="F69" s="23">
        <v>0</v>
      </c>
      <c r="G69" s="21">
        <v>79.900000000000006</v>
      </c>
      <c r="H69" s="23">
        <f t="shared" si="3"/>
        <v>79.900000000000006</v>
      </c>
      <c r="I69" s="22" t="s">
        <v>104</v>
      </c>
      <c r="J69" s="33"/>
    </row>
    <row r="70" spans="1:10" ht="21" customHeight="1" x14ac:dyDescent="0.15">
      <c r="A70" s="48"/>
      <c r="B70" s="60"/>
      <c r="C70" s="45"/>
      <c r="D70" s="48"/>
      <c r="E70" s="45"/>
      <c r="F70" s="23">
        <v>259.2</v>
      </c>
      <c r="G70" s="23">
        <v>0</v>
      </c>
      <c r="H70" s="23">
        <f t="shared" si="3"/>
        <v>259.2</v>
      </c>
      <c r="I70" s="22" t="s">
        <v>105</v>
      </c>
      <c r="J70" s="33"/>
    </row>
    <row r="71" spans="1:10" ht="21" customHeight="1" x14ac:dyDescent="0.15">
      <c r="A71" s="48"/>
      <c r="B71" s="60"/>
      <c r="C71" s="45"/>
      <c r="D71" s="48"/>
      <c r="E71" s="45"/>
      <c r="F71" s="23">
        <v>50</v>
      </c>
      <c r="G71" s="23">
        <v>0</v>
      </c>
      <c r="H71" s="23">
        <f t="shared" si="3"/>
        <v>50</v>
      </c>
      <c r="I71" s="22" t="s">
        <v>106</v>
      </c>
      <c r="J71" s="33"/>
    </row>
    <row r="72" spans="1:10" ht="21" customHeight="1" x14ac:dyDescent="0.15">
      <c r="A72" s="48"/>
      <c r="B72" s="60"/>
      <c r="C72" s="45"/>
      <c r="D72" s="48"/>
      <c r="E72" s="45"/>
      <c r="F72" s="23">
        <v>0</v>
      </c>
      <c r="G72" s="23">
        <v>935</v>
      </c>
      <c r="H72" s="23">
        <f t="shared" si="3"/>
        <v>935</v>
      </c>
      <c r="I72" s="22" t="s">
        <v>107</v>
      </c>
      <c r="J72" s="33"/>
    </row>
    <row r="73" spans="1:10" ht="21" customHeight="1" x14ac:dyDescent="0.15">
      <c r="A73" s="48"/>
      <c r="B73" s="60"/>
      <c r="C73" s="45"/>
      <c r="D73" s="48"/>
      <c r="E73" s="45"/>
      <c r="F73" s="23">
        <v>105.6</v>
      </c>
      <c r="G73" s="23">
        <v>0</v>
      </c>
      <c r="H73" s="23">
        <f t="shared" si="3"/>
        <v>105.6</v>
      </c>
      <c r="I73" s="22" t="s">
        <v>108</v>
      </c>
      <c r="J73" s="33"/>
    </row>
    <row r="74" spans="1:10" ht="21" customHeight="1" x14ac:dyDescent="0.15">
      <c r="A74" s="48"/>
      <c r="B74" s="60"/>
      <c r="C74" s="45"/>
      <c r="D74" s="48"/>
      <c r="E74" s="45"/>
      <c r="F74" s="23">
        <v>0</v>
      </c>
      <c r="G74" s="23">
        <v>177.84</v>
      </c>
      <c r="H74" s="23">
        <f t="shared" si="3"/>
        <v>177.84</v>
      </c>
      <c r="I74" s="22" t="s">
        <v>109</v>
      </c>
      <c r="J74" s="33"/>
    </row>
    <row r="75" spans="1:10" ht="21" customHeight="1" x14ac:dyDescent="0.15">
      <c r="A75" s="48"/>
      <c r="B75" s="60"/>
      <c r="C75" s="45"/>
      <c r="D75" s="48"/>
      <c r="E75" s="45"/>
      <c r="F75" s="23">
        <v>0</v>
      </c>
      <c r="G75" s="23">
        <v>48</v>
      </c>
      <c r="H75" s="23">
        <f t="shared" si="3"/>
        <v>48</v>
      </c>
      <c r="I75" s="22" t="s">
        <v>110</v>
      </c>
      <c r="J75" s="33"/>
    </row>
    <row r="76" spans="1:10" ht="21" customHeight="1" x14ac:dyDescent="0.15">
      <c r="A76" s="48"/>
      <c r="B76" s="60"/>
      <c r="C76" s="45"/>
      <c r="D76" s="48"/>
      <c r="E76" s="45"/>
      <c r="F76" s="23">
        <v>0</v>
      </c>
      <c r="G76" s="23">
        <v>66</v>
      </c>
      <c r="H76" s="23">
        <f t="shared" si="3"/>
        <v>66</v>
      </c>
      <c r="I76" s="22" t="s">
        <v>110</v>
      </c>
      <c r="J76" s="33"/>
    </row>
    <row r="77" spans="1:10" ht="21" customHeight="1" x14ac:dyDescent="0.15">
      <c r="A77" s="48"/>
      <c r="B77" s="60"/>
      <c r="C77" s="45"/>
      <c r="D77" s="48"/>
      <c r="E77" s="45"/>
      <c r="F77" s="23">
        <v>0</v>
      </c>
      <c r="G77" s="23">
        <v>96</v>
      </c>
      <c r="H77" s="23">
        <f t="shared" si="3"/>
        <v>96</v>
      </c>
      <c r="I77" s="22" t="s">
        <v>110</v>
      </c>
      <c r="J77" s="33"/>
    </row>
    <row r="78" spans="1:10" ht="21" customHeight="1" x14ac:dyDescent="0.15">
      <c r="A78" s="48"/>
      <c r="B78" s="60"/>
      <c r="C78" s="45"/>
      <c r="D78" s="48"/>
      <c r="E78" s="45"/>
      <c r="F78" s="23">
        <v>798.6</v>
      </c>
      <c r="G78" s="23">
        <v>0</v>
      </c>
      <c r="H78" s="23">
        <f t="shared" si="3"/>
        <v>798.6</v>
      </c>
      <c r="I78" s="22" t="s">
        <v>111</v>
      </c>
      <c r="J78" s="33"/>
    </row>
    <row r="79" spans="1:10" ht="21" customHeight="1" x14ac:dyDescent="0.15">
      <c r="A79" s="48"/>
      <c r="B79" s="60"/>
      <c r="C79" s="45"/>
      <c r="D79" s="48"/>
      <c r="E79" s="45"/>
      <c r="F79" s="23">
        <v>262</v>
      </c>
      <c r="G79" s="23">
        <v>0</v>
      </c>
      <c r="H79" s="23">
        <f t="shared" ref="H79:H88" si="4">SUM(F79:G79)</f>
        <v>262</v>
      </c>
      <c r="I79" s="22" t="s">
        <v>112</v>
      </c>
      <c r="J79" s="33"/>
    </row>
    <row r="80" spans="1:10" ht="21" customHeight="1" x14ac:dyDescent="0.15">
      <c r="A80" s="48"/>
      <c r="B80" s="60"/>
      <c r="C80" s="45"/>
      <c r="D80" s="48"/>
      <c r="E80" s="45"/>
      <c r="F80" s="23">
        <v>4462.4399999999996</v>
      </c>
      <c r="G80" s="23">
        <v>0</v>
      </c>
      <c r="H80" s="23">
        <f t="shared" si="4"/>
        <v>4462.4399999999996</v>
      </c>
      <c r="I80" s="22" t="s">
        <v>113</v>
      </c>
      <c r="J80" s="33"/>
    </row>
    <row r="81" spans="1:10" ht="21" customHeight="1" x14ac:dyDescent="0.15">
      <c r="A81" s="48"/>
      <c r="B81" s="60"/>
      <c r="C81" s="45"/>
      <c r="D81" s="48"/>
      <c r="E81" s="45"/>
      <c r="F81" s="23">
        <v>297.60000000000002</v>
      </c>
      <c r="G81" s="23">
        <v>0</v>
      </c>
      <c r="H81" s="23">
        <f t="shared" si="4"/>
        <v>297.60000000000002</v>
      </c>
      <c r="I81" s="22" t="s">
        <v>115</v>
      </c>
      <c r="J81" s="33"/>
    </row>
    <row r="82" spans="1:10" ht="21" customHeight="1" x14ac:dyDescent="0.15">
      <c r="A82" s="48"/>
      <c r="B82" s="60"/>
      <c r="C82" s="45"/>
      <c r="D82" s="48"/>
      <c r="E82" s="45"/>
      <c r="F82" s="23">
        <v>26</v>
      </c>
      <c r="G82" s="23">
        <v>12</v>
      </c>
      <c r="H82" s="23">
        <f t="shared" si="4"/>
        <v>38</v>
      </c>
      <c r="I82" s="22" t="s">
        <v>116</v>
      </c>
      <c r="J82" s="33"/>
    </row>
    <row r="83" spans="1:10" ht="21" customHeight="1" x14ac:dyDescent="0.15">
      <c r="A83" s="48"/>
      <c r="B83" s="60"/>
      <c r="C83" s="45"/>
      <c r="D83" s="48"/>
      <c r="E83" s="45"/>
      <c r="F83" s="23">
        <v>122.8</v>
      </c>
      <c r="G83" s="23">
        <v>23</v>
      </c>
      <c r="H83" s="23">
        <f t="shared" si="4"/>
        <v>145.80000000000001</v>
      </c>
      <c r="I83" s="22" t="s">
        <v>117</v>
      </c>
      <c r="J83" s="33"/>
    </row>
    <row r="84" spans="1:10" ht="21" customHeight="1" x14ac:dyDescent="0.15">
      <c r="A84" s="48"/>
      <c r="B84" s="60"/>
      <c r="C84" s="45"/>
      <c r="D84" s="48"/>
      <c r="E84" s="45"/>
      <c r="F84" s="23">
        <v>812</v>
      </c>
      <c r="G84" s="23">
        <v>38.799999999999997</v>
      </c>
      <c r="H84" s="23">
        <f t="shared" si="4"/>
        <v>850.8</v>
      </c>
      <c r="I84" s="22" t="s">
        <v>118</v>
      </c>
      <c r="J84" s="33"/>
    </row>
    <row r="85" spans="1:10" ht="21" customHeight="1" x14ac:dyDescent="0.15">
      <c r="A85" s="48"/>
      <c r="B85" s="60"/>
      <c r="C85" s="45"/>
      <c r="D85" s="48"/>
      <c r="E85" s="45"/>
      <c r="F85" s="23">
        <v>123.2</v>
      </c>
      <c r="G85" s="23">
        <v>200</v>
      </c>
      <c r="H85" s="23">
        <f t="shared" si="4"/>
        <v>323.2</v>
      </c>
      <c r="I85" s="22" t="s">
        <v>114</v>
      </c>
      <c r="J85" s="33"/>
    </row>
    <row r="86" spans="1:10" ht="21" customHeight="1" x14ac:dyDescent="0.15">
      <c r="A86" s="48"/>
      <c r="B86" s="60"/>
      <c r="C86" s="45"/>
      <c r="D86" s="48"/>
      <c r="E86" s="45"/>
      <c r="F86" s="23">
        <v>281.89</v>
      </c>
      <c r="G86" s="23">
        <v>175</v>
      </c>
      <c r="H86" s="23">
        <f t="shared" si="4"/>
        <v>456.89</v>
      </c>
      <c r="I86" s="22" t="s">
        <v>119</v>
      </c>
      <c r="J86" s="33"/>
    </row>
    <row r="87" spans="1:10" ht="21" customHeight="1" x14ac:dyDescent="0.15">
      <c r="A87" s="48"/>
      <c r="B87" s="60"/>
      <c r="C87" s="45"/>
      <c r="D87" s="48"/>
      <c r="E87" s="45"/>
      <c r="F87" s="23">
        <v>5956</v>
      </c>
      <c r="G87" s="23">
        <v>0</v>
      </c>
      <c r="H87" s="23">
        <f t="shared" si="4"/>
        <v>5956</v>
      </c>
      <c r="I87" s="22" t="s">
        <v>122</v>
      </c>
      <c r="J87" s="33"/>
    </row>
    <row r="88" spans="1:10" ht="21" customHeight="1" x14ac:dyDescent="0.15">
      <c r="A88" s="48"/>
      <c r="B88" s="60"/>
      <c r="C88" s="45"/>
      <c r="D88" s="48"/>
      <c r="E88" s="45"/>
      <c r="F88" s="24">
        <v>1152</v>
      </c>
      <c r="G88" s="24">
        <v>0</v>
      </c>
      <c r="H88" s="24">
        <f t="shared" si="4"/>
        <v>1152</v>
      </c>
      <c r="I88" s="22" t="s">
        <v>123</v>
      </c>
      <c r="J88" s="33"/>
    </row>
    <row r="89" spans="1:10" s="1" customFormat="1" ht="21" customHeight="1" x14ac:dyDescent="0.15">
      <c r="A89" s="9"/>
      <c r="B89" s="10" t="s">
        <v>26</v>
      </c>
      <c r="C89" s="11">
        <f>SUM(C16)</f>
        <v>70000</v>
      </c>
      <c r="D89" s="11">
        <f>SUM(D16)</f>
        <v>1</v>
      </c>
      <c r="E89" s="11">
        <f>SUM(E16)</f>
        <v>70000</v>
      </c>
      <c r="F89" s="11">
        <f>SUM(F16:F88)</f>
        <v>43792.72</v>
      </c>
      <c r="G89" s="11">
        <f>SUM(G16:G88)</f>
        <v>5403.5800000000008</v>
      </c>
      <c r="H89" s="11">
        <f>SUM(H16:H88)</f>
        <v>49196.3</v>
      </c>
      <c r="I89" s="17"/>
      <c r="J89" s="34"/>
    </row>
    <row r="90" spans="1:10" ht="21" customHeight="1" x14ac:dyDescent="0.15">
      <c r="A90" s="28">
        <v>6</v>
      </c>
      <c r="B90" s="26" t="s">
        <v>27</v>
      </c>
      <c r="C90" s="61">
        <v>0</v>
      </c>
      <c r="D90" s="62"/>
      <c r="E90" s="61">
        <f t="shared" si="1"/>
        <v>0</v>
      </c>
      <c r="F90" s="8">
        <v>0</v>
      </c>
      <c r="G90" s="8">
        <v>0</v>
      </c>
      <c r="H90" s="8">
        <f t="shared" si="0"/>
        <v>0</v>
      </c>
      <c r="I90" s="22"/>
      <c r="J90" s="32" t="s">
        <v>28</v>
      </c>
    </row>
    <row r="91" spans="1:10" s="1" customFormat="1" ht="21" customHeight="1" x14ac:dyDescent="0.15">
      <c r="A91" s="9"/>
      <c r="B91" s="10" t="s">
        <v>29</v>
      </c>
      <c r="C91" s="11">
        <f>SUM(C90)</f>
        <v>0</v>
      </c>
      <c r="D91" s="11">
        <f t="shared" ref="D91:E91" si="5">SUM(D90)</f>
        <v>0</v>
      </c>
      <c r="E91" s="11">
        <f t="shared" si="5"/>
        <v>0</v>
      </c>
      <c r="F91" s="11">
        <f>SUM(F90:F90)</f>
        <v>0</v>
      </c>
      <c r="G91" s="11">
        <f>SUM(G90:G90)</f>
        <v>0</v>
      </c>
      <c r="H91" s="11">
        <f>SUM(H90:H90)</f>
        <v>0</v>
      </c>
      <c r="I91" s="17"/>
      <c r="J91" s="34"/>
    </row>
    <row r="92" spans="1:10" ht="21" customHeight="1" x14ac:dyDescent="0.15">
      <c r="A92" s="28">
        <v>7</v>
      </c>
      <c r="B92" s="26" t="s">
        <v>30</v>
      </c>
      <c r="C92" s="61">
        <v>0</v>
      </c>
      <c r="D92" s="62"/>
      <c r="E92" s="61">
        <f t="shared" si="1"/>
        <v>0</v>
      </c>
      <c r="F92" s="8">
        <v>0</v>
      </c>
      <c r="G92" s="8">
        <v>0</v>
      </c>
      <c r="H92" s="8">
        <f t="shared" si="0"/>
        <v>0</v>
      </c>
      <c r="I92" s="16"/>
      <c r="J92" s="35"/>
    </row>
    <row r="93" spans="1:10" s="1" customFormat="1" ht="21" customHeight="1" x14ac:dyDescent="0.15">
      <c r="A93" s="9"/>
      <c r="B93" s="10" t="s">
        <v>31</v>
      </c>
      <c r="C93" s="11">
        <f>SUM(C92)</f>
        <v>0</v>
      </c>
      <c r="D93" s="11">
        <f t="shared" ref="D93:E93" si="6">SUM(D92)</f>
        <v>0</v>
      </c>
      <c r="E93" s="11">
        <f t="shared" si="6"/>
        <v>0</v>
      </c>
      <c r="F93" s="11">
        <f>SUM(F92:F92)</f>
        <v>0</v>
      </c>
      <c r="G93" s="11">
        <f>SUM(G92:G92)</f>
        <v>0</v>
      </c>
      <c r="H93" s="11">
        <f>SUM(H92:H92)</f>
        <v>0</v>
      </c>
      <c r="I93" s="17"/>
      <c r="J93" s="37"/>
    </row>
    <row r="94" spans="1:10" ht="21" customHeight="1" x14ac:dyDescent="0.15">
      <c r="A94" s="28">
        <v>8</v>
      </c>
      <c r="B94" s="26" t="s">
        <v>32</v>
      </c>
      <c r="C94" s="61">
        <v>0</v>
      </c>
      <c r="D94" s="62"/>
      <c r="E94" s="61">
        <f t="shared" si="1"/>
        <v>0</v>
      </c>
      <c r="F94" s="8">
        <v>0</v>
      </c>
      <c r="G94" s="8">
        <v>0</v>
      </c>
      <c r="H94" s="8">
        <f t="shared" si="0"/>
        <v>0</v>
      </c>
      <c r="I94" s="16"/>
      <c r="J94" s="40" t="s">
        <v>33</v>
      </c>
    </row>
    <row r="95" spans="1:10" s="1" customFormat="1" ht="21" customHeight="1" x14ac:dyDescent="0.15">
      <c r="A95" s="9"/>
      <c r="B95" s="10" t="s">
        <v>34</v>
      </c>
      <c r="C95" s="11">
        <f>SUM(C94)</f>
        <v>0</v>
      </c>
      <c r="D95" s="11">
        <f t="shared" ref="D95:E95" si="7">SUM(D94)</f>
        <v>0</v>
      </c>
      <c r="E95" s="11">
        <f t="shared" si="7"/>
        <v>0</v>
      </c>
      <c r="F95" s="11">
        <f>SUM(F94:F94)</f>
        <v>0</v>
      </c>
      <c r="G95" s="11">
        <f>SUM(G94:G94)</f>
        <v>0</v>
      </c>
      <c r="H95" s="11">
        <f>SUM(H94:H94)</f>
        <v>0</v>
      </c>
      <c r="I95" s="17"/>
      <c r="J95" s="41"/>
    </row>
    <row r="96" spans="1:10" ht="21" customHeight="1" x14ac:dyDescent="0.15">
      <c r="A96" s="28">
        <v>9</v>
      </c>
      <c r="B96" s="26" t="s">
        <v>35</v>
      </c>
      <c r="C96" s="61">
        <v>0</v>
      </c>
      <c r="D96" s="62"/>
      <c r="E96" s="61">
        <f t="shared" si="1"/>
        <v>0</v>
      </c>
      <c r="F96" s="8">
        <v>0</v>
      </c>
      <c r="G96" s="8">
        <v>0</v>
      </c>
      <c r="H96" s="8">
        <f t="shared" si="0"/>
        <v>0</v>
      </c>
      <c r="I96" s="16"/>
      <c r="J96" s="32" t="s">
        <v>36</v>
      </c>
    </row>
    <row r="97" spans="1:10" s="1" customFormat="1" ht="21" customHeight="1" x14ac:dyDescent="0.15">
      <c r="A97" s="9"/>
      <c r="B97" s="10" t="s">
        <v>37</v>
      </c>
      <c r="C97" s="11">
        <f>SUM(C96)</f>
        <v>0</v>
      </c>
      <c r="D97" s="11">
        <f>SUM(D96)</f>
        <v>0</v>
      </c>
      <c r="E97" s="11">
        <f>SUM(E96)</f>
        <v>0</v>
      </c>
      <c r="F97" s="11">
        <f>SUM(F96:F96)</f>
        <v>0</v>
      </c>
      <c r="G97" s="11">
        <f>SUM(G96:G96)</f>
        <v>0</v>
      </c>
      <c r="H97" s="11">
        <f>SUM(H96:H96)</f>
        <v>0</v>
      </c>
      <c r="I97" s="17"/>
      <c r="J97" s="34"/>
    </row>
    <row r="98" spans="1:10" ht="21" customHeight="1" x14ac:dyDescent="0.15">
      <c r="A98" s="47">
        <v>10</v>
      </c>
      <c r="B98" s="49" t="s">
        <v>38</v>
      </c>
      <c r="C98" s="43"/>
      <c r="D98" s="46">
        <v>1</v>
      </c>
      <c r="E98" s="43"/>
      <c r="F98" s="23">
        <v>70</v>
      </c>
      <c r="G98" s="23">
        <v>0</v>
      </c>
      <c r="H98" s="23">
        <f>SUM(F98:G98)</f>
        <v>70</v>
      </c>
      <c r="I98" s="22" t="s">
        <v>120</v>
      </c>
      <c r="J98" s="35"/>
    </row>
    <row r="99" spans="1:10" ht="21" customHeight="1" x14ac:dyDescent="0.15">
      <c r="A99" s="48"/>
      <c r="B99" s="49"/>
      <c r="C99" s="43"/>
      <c r="D99" s="46"/>
      <c r="E99" s="43"/>
      <c r="F99" s="23">
        <v>0</v>
      </c>
      <c r="G99" s="23">
        <v>455</v>
      </c>
      <c r="H99" s="23">
        <f>SUM(F99:G99)</f>
        <v>455</v>
      </c>
      <c r="I99" s="22" t="s">
        <v>121</v>
      </c>
      <c r="J99" s="36"/>
    </row>
    <row r="100" spans="1:10" s="1" customFormat="1" ht="21" customHeight="1" x14ac:dyDescent="0.15">
      <c r="A100" s="9"/>
      <c r="B100" s="10" t="s">
        <v>39</v>
      </c>
      <c r="C100" s="11">
        <f>SUM(C98)</f>
        <v>0</v>
      </c>
      <c r="D100" s="11">
        <f>SUM(D98)</f>
        <v>1</v>
      </c>
      <c r="E100" s="11">
        <f>SUM(E98)</f>
        <v>0</v>
      </c>
      <c r="F100" s="11">
        <f>SUM(F98:F99)</f>
        <v>70</v>
      </c>
      <c r="G100" s="11">
        <f>SUM(G98:G99)</f>
        <v>455</v>
      </c>
      <c r="H100" s="11">
        <f>SUM(H98:H99)</f>
        <v>525</v>
      </c>
      <c r="I100" s="17"/>
      <c r="J100" s="37"/>
    </row>
    <row r="101" spans="1:10" ht="21" customHeight="1" x14ac:dyDescent="0.15">
      <c r="A101" s="9"/>
      <c r="B101" s="10" t="s">
        <v>40</v>
      </c>
      <c r="C101" s="11">
        <f>SUM(C100,C97,C95,C93,C91,C89,C15,C13,C11,C9)</f>
        <v>70000</v>
      </c>
      <c r="D101" s="11">
        <f>SUM(D100,D97,D95,D93,D91,D89,D15,D13,D11,D9)</f>
        <v>2</v>
      </c>
      <c r="E101" s="11">
        <f>SUM(E100,E97,E95,E93,E91,E89,E15,E13,E11,E9)</f>
        <v>70000</v>
      </c>
      <c r="F101" s="11">
        <f>SUM(F100,F97,F95,F93,F91,F89,F15,F13,F11,F9)</f>
        <v>43862.720000000001</v>
      </c>
      <c r="G101" s="11">
        <f>SUM(G100,G97,G95,G93,G91,G89,G15,G13,G11,G9)</f>
        <v>5858.5800000000008</v>
      </c>
      <c r="H101" s="11">
        <f>SUM(H100,H97,H95,H93,H91,H89,H15,H13,H11,H9)</f>
        <v>49721.3</v>
      </c>
      <c r="I101" s="17"/>
      <c r="J101" s="18"/>
    </row>
    <row r="105" spans="1:10" ht="21" customHeight="1" x14ac:dyDescent="0.15">
      <c r="A105" s="56" t="s">
        <v>41</v>
      </c>
      <c r="B105" s="57"/>
      <c r="C105" s="58" t="s">
        <v>42</v>
      </c>
      <c r="D105" s="58"/>
      <c r="E105" s="58" t="s">
        <v>43</v>
      </c>
      <c r="F105" s="58"/>
      <c r="G105" s="58" t="s">
        <v>44</v>
      </c>
      <c r="H105" s="58"/>
      <c r="I105" s="19" t="s">
        <v>45</v>
      </c>
    </row>
    <row r="106" spans="1:10" ht="21" customHeight="1" x14ac:dyDescent="0.15">
      <c r="A106" s="50">
        <f>E101</f>
        <v>70000</v>
      </c>
      <c r="B106" s="51"/>
      <c r="C106" s="51">
        <f>H101</f>
        <v>49721.3</v>
      </c>
      <c r="D106" s="51"/>
      <c r="E106" s="51">
        <f>F101</f>
        <v>43862.720000000001</v>
      </c>
      <c r="F106" s="51"/>
      <c r="G106" s="51">
        <f>G101</f>
        <v>5858.5800000000008</v>
      </c>
      <c r="H106" s="51"/>
      <c r="I106" s="20">
        <f>A106-C106</f>
        <v>20278.699999999997</v>
      </c>
    </row>
    <row r="108" spans="1:10" ht="21" customHeight="1" x14ac:dyDescent="0.15">
      <c r="A108" s="12" t="s">
        <v>46</v>
      </c>
      <c r="B108" s="13"/>
      <c r="C108" s="14" t="s">
        <v>47</v>
      </c>
      <c r="D108" s="12"/>
      <c r="E108" s="12" t="s">
        <v>48</v>
      </c>
      <c r="F108" s="12"/>
      <c r="G108" s="12" t="s">
        <v>49</v>
      </c>
      <c r="H108" s="12"/>
      <c r="I108" s="13"/>
    </row>
  </sheetData>
  <mergeCells count="36">
    <mergeCell ref="C2:H2"/>
    <mergeCell ref="C6:E6"/>
    <mergeCell ref="F6:I6"/>
    <mergeCell ref="A105:B105"/>
    <mergeCell ref="C105:D105"/>
    <mergeCell ref="E105:F105"/>
    <mergeCell ref="G105:H105"/>
    <mergeCell ref="B16:B88"/>
    <mergeCell ref="A106:B106"/>
    <mergeCell ref="C106:D106"/>
    <mergeCell ref="E106:F106"/>
    <mergeCell ref="G106:H106"/>
    <mergeCell ref="A6:A7"/>
    <mergeCell ref="A16:A88"/>
    <mergeCell ref="A98:A99"/>
    <mergeCell ref="B6:B7"/>
    <mergeCell ref="B98:B99"/>
    <mergeCell ref="C16:C88"/>
    <mergeCell ref="C98:C99"/>
    <mergeCell ref="D16:D88"/>
    <mergeCell ref="D98:D99"/>
    <mergeCell ref="E16:E88"/>
    <mergeCell ref="E98:E99"/>
    <mergeCell ref="J96:J97"/>
    <mergeCell ref="J98:J100"/>
    <mergeCell ref="H4:I5"/>
    <mergeCell ref="J14:J15"/>
    <mergeCell ref="J16:J89"/>
    <mergeCell ref="J90:J91"/>
    <mergeCell ref="J92:J93"/>
    <mergeCell ref="J94:J95"/>
    <mergeCell ref="J4:J5"/>
    <mergeCell ref="J6:J7"/>
    <mergeCell ref="J8:J9"/>
    <mergeCell ref="J10:J11"/>
    <mergeCell ref="J12:J13"/>
  </mergeCells>
  <phoneticPr fontId="9" type="noConversion"/>
  <pageMargins left="0.69930555555555596" right="0.69930555555555596" top="0.75" bottom="0.75" header="0.3" footer="0.3"/>
  <pageSetup paperSize="9" scale="49" fitToHeight="0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2022-08-25T07:02:48Z</cp:lastPrinted>
  <dcterms:created xsi:type="dcterms:W3CDTF">2014-04-15T08:52:00Z</dcterms:created>
  <dcterms:modified xsi:type="dcterms:W3CDTF">2022-08-25T07:04:53Z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