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<sst xmlns="http://schemas.openxmlformats.org/spreadsheetml/2006/main" count="127" uniqueCount="95">
  <si>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</si>
  <si>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</si>
  <si>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</si>
  <si>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</si>
  <si>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</si>
  <si>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</si>
  <si>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</si>
  <si>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</si>
  <si>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</si>
  <si>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</si>
  <si>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</si>
  <si>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</si>
  <si>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</si>
  <si>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</si>
  <si>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</si>
  <si>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</si>
  <si>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</si>
  <si>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</si>
  <si>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</si>
  <si>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</si>
  <si>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</si>
  <si>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</si>
  <si>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</si>
  <si>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</si>
  <si>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</si>
  <si>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</si>
  <si>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</si>
  <si>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</si>
  <si>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</si>
  <si>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</si>
  <si>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</si>
  <si>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</si>
  <si>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</si>
  <si>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</si>
  <si>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</si>
  <si>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</si>
  <si>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</si>
  <si>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</si>
  <si>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</si>
  <si>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</si>
  <si>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</si>
  <si>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</si>
  <si>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</si>
  <si>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</si>
  <si>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</si>
  <si>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</si>
  <si>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</si>
  <si>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</si>
  <si>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</si>
  <si>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</si>
  <si>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</si>
  <si>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</si>
  <si>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</si>
  <si>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油费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</si>
  <si>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</si>
  <si>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</si>
  <si>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</si>
  <si>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</si>
  <si>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</si>
  <si>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</si>
  <si>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SPA</t>
  </si>
  <si>
    <t>需有客户邮件确认，并抄送合规部。</t>
  </si>
  <si>
    <t>客户使用费用合计</t>
  </si>
  <si>
    <t>活动餐费</t>
  </si>
  <si>
    <t>11月4日晚餐</t>
  </si>
  <si>
    <t>需提供刷卡联、菜单（小票）</t>
  </si>
  <si>
    <t>11月5日午餐</t>
  </si>
  <si>
    <t>11月5日晚宴</t>
  </si>
  <si>
    <t>活动餐费合计</t>
  </si>
  <si>
    <t>现地采买费用</t>
  </si>
  <si>
    <t>酒</t>
  </si>
  <si>
    <t>尽量提供可用的原始发票，发票项目不可用的，且开票需要加收税点的可以不提供原始发票。网上交易均需提供交易截图。</t>
  </si>
  <si>
    <t>茶歇</t>
  </si>
  <si>
    <t>现地采买费用合计</t>
  </si>
  <si>
    <t>第三方人员费用</t>
  </si>
  <si>
    <t>用餐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</si>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</sst>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17" fillId="23" borderId="1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/>
      <c r="G5" s="65"/>
      <c r="H5" s="64" t="s">
        <v>2</v>
      </c>
      <c r="I5" s="63"/>
      <c r="J5" s="65" t="s">
        <v>3</v>
      </c>
      <c r="K5" s="93"/>
    </row>
    <row r="6" ht="20.1" customHeight="1" spans="2:11">
      <c r="B6" s="66"/>
      <c r="C6" s="67"/>
      <c r="D6" s="68" t="s">
        <v>4</v>
      </c>
      <c r="E6" s="68"/>
      <c r="F6" s="69"/>
      <c r="G6" s="69"/>
      <c r="H6" s="68" t="s">
        <v>5</v>
      </c>
      <c r="I6" s="67"/>
      <c r="J6" s="69" t="s">
        <v>6</v>
      </c>
      <c r="K6" s="94"/>
    </row>
    <row r="7" ht="20.1" customHeight="1" spans="2:11">
      <c r="B7" s="66"/>
      <c r="C7" s="67"/>
      <c r="D7" s="68" t="s">
        <v>7</v>
      </c>
      <c r="E7" s="68"/>
      <c r="F7" s="69"/>
      <c r="G7" s="69"/>
      <c r="H7" s="68" t="s">
        <v>8</v>
      </c>
      <c r="I7" s="95"/>
      <c r="J7" s="96"/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9</v>
      </c>
      <c r="I8" s="97"/>
      <c r="J8" s="98"/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10</v>
      </c>
      <c r="C10" s="76"/>
      <c r="D10" s="77" t="s">
        <v>11</v>
      </c>
      <c r="E10" s="77" t="s">
        <v>12</v>
      </c>
      <c r="F10" s="78"/>
      <c r="G10" s="79" t="s">
        <v>13</v>
      </c>
      <c r="H10" s="78" t="s">
        <v>14</v>
      </c>
      <c r="I10" s="77" t="s">
        <v>15</v>
      </c>
      <c r="J10" s="78"/>
      <c r="K10" s="79" t="s">
        <v>16</v>
      </c>
    </row>
    <row r="11" spans="2:11">
      <c r="B11" s="80">
        <v>1</v>
      </c>
      <c r="C11" s="81"/>
      <c r="D11" s="82" t="s">
        <v>17</v>
      </c>
      <c r="E11" s="83" t="s">
        <v>18</v>
      </c>
      <c r="F11" s="83"/>
      <c r="G11" s="84"/>
      <c r="H11" s="84"/>
      <c r="I11" s="77"/>
      <c r="J11" s="78"/>
      <c r="K11" s="100"/>
    </row>
    <row r="12" spans="2:11">
      <c r="B12" s="80">
        <v>2</v>
      </c>
      <c r="C12" s="81"/>
      <c r="D12" s="83" t="s">
        <v>19</v>
      </c>
      <c r="E12" s="83" t="s">
        <v>20</v>
      </c>
      <c r="F12" s="83"/>
      <c r="G12" s="84"/>
      <c r="H12" s="84"/>
      <c r="I12" s="101"/>
      <c r="J12" s="102"/>
      <c r="K12" s="103"/>
    </row>
    <row r="13" spans="2:11">
      <c r="B13" s="80">
        <v>3</v>
      </c>
      <c r="C13" s="81"/>
      <c r="D13" s="83"/>
      <c r="E13" s="83" t="s">
        <v>20</v>
      </c>
      <c r="F13" s="83"/>
      <c r="G13" s="84"/>
      <c r="H13" s="84"/>
      <c r="I13" s="101"/>
      <c r="J13" s="102"/>
      <c r="K13" s="103"/>
    </row>
    <row r="14" spans="2:11">
      <c r="B14" s="80">
        <v>4</v>
      </c>
      <c r="C14" s="81"/>
      <c r="D14" s="83"/>
      <c r="E14" s="83" t="s">
        <v>20</v>
      </c>
      <c r="F14" s="83"/>
      <c r="G14" s="84"/>
      <c r="H14" s="84"/>
      <c r="I14" s="101"/>
      <c r="J14" s="102"/>
      <c r="K14" s="103"/>
    </row>
    <row r="15" spans="2:11">
      <c r="B15" s="80">
        <v>5</v>
      </c>
      <c r="C15" s="81"/>
      <c r="D15" s="83"/>
      <c r="E15" s="83" t="s">
        <v>20</v>
      </c>
      <c r="F15" s="83"/>
      <c r="G15" s="84"/>
      <c r="H15" s="84"/>
      <c r="I15" s="101"/>
      <c r="J15" s="102"/>
      <c r="K15" s="103"/>
    </row>
    <row r="16" spans="2:11">
      <c r="B16" s="80">
        <v>6</v>
      </c>
      <c r="C16" s="81"/>
      <c r="D16" s="83"/>
      <c r="E16" s="83" t="s">
        <v>20</v>
      </c>
      <c r="F16" s="83"/>
      <c r="G16" s="84"/>
      <c r="H16" s="84"/>
      <c r="I16" s="101"/>
      <c r="J16" s="102"/>
      <c r="K16" s="103"/>
    </row>
    <row r="17" spans="2:11">
      <c r="B17" s="80">
        <v>7</v>
      </c>
      <c r="C17" s="81"/>
      <c r="D17" s="83"/>
      <c r="E17" s="83" t="s">
        <v>20</v>
      </c>
      <c r="F17" s="83"/>
      <c r="G17" s="84"/>
      <c r="H17" s="84"/>
      <c r="I17" s="101"/>
      <c r="J17" s="102"/>
      <c r="K17" s="103"/>
    </row>
    <row r="18" spans="2:11">
      <c r="B18" s="80">
        <v>8</v>
      </c>
      <c r="C18" s="81"/>
      <c r="D18" s="83"/>
      <c r="E18" s="83" t="s">
        <v>20</v>
      </c>
      <c r="F18" s="83"/>
      <c r="G18" s="84"/>
      <c r="H18" s="84"/>
      <c r="I18" s="101"/>
      <c r="J18" s="102"/>
      <c r="K18" s="103"/>
    </row>
    <row r="19" spans="2:11">
      <c r="B19" s="80">
        <v>9</v>
      </c>
      <c r="C19" s="81"/>
      <c r="D19" s="85" t="s">
        <v>21</v>
      </c>
      <c r="E19" s="83" t="s">
        <v>21</v>
      </c>
      <c r="F19" s="83"/>
      <c r="G19" s="84"/>
      <c r="H19" s="84"/>
      <c r="I19" s="101"/>
      <c r="J19" s="102"/>
      <c r="K19" s="104"/>
    </row>
    <row r="20" spans="2:11">
      <c r="B20" s="80">
        <v>10</v>
      </c>
      <c r="C20" s="81"/>
      <c r="D20" s="85"/>
      <c r="E20" s="83" t="s">
        <v>21</v>
      </c>
      <c r="F20" s="83"/>
      <c r="G20" s="84"/>
      <c r="H20" s="84"/>
      <c r="I20" s="101"/>
      <c r="J20" s="102"/>
      <c r="K20" s="103"/>
    </row>
    <row r="21" spans="2:11">
      <c r="B21" s="80">
        <v>11</v>
      </c>
      <c r="C21" s="81"/>
      <c r="D21" s="85"/>
      <c r="E21" s="83" t="s">
        <v>21</v>
      </c>
      <c r="F21" s="83"/>
      <c r="G21" s="84"/>
      <c r="H21" s="84"/>
      <c r="I21" s="101"/>
      <c r="J21" s="102"/>
      <c r="K21" s="103"/>
    </row>
    <row r="22" spans="2:11">
      <c r="B22" s="80">
        <v>12</v>
      </c>
      <c r="C22" s="81"/>
      <c r="D22" s="86" t="s">
        <v>22</v>
      </c>
      <c r="E22" s="83" t="s">
        <v>23</v>
      </c>
      <c r="F22" s="83"/>
      <c r="G22" s="84"/>
      <c r="H22" s="84"/>
      <c r="I22" s="101"/>
      <c r="J22" s="102"/>
      <c r="K22" s="103"/>
    </row>
    <row r="23" ht="20.1" customHeight="1" spans="2:11">
      <c r="B23" s="77" t="s">
        <v>24</v>
      </c>
      <c r="C23" s="87"/>
      <c r="D23" s="87"/>
      <c r="E23" s="87"/>
      <c r="F23" s="78"/>
      <c r="G23" s="88">
        <f>SUM(G11:G22)</f>
        <v>0</v>
      </c>
      <c r="H23" s="88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108"/>
      <c r="K24" s="74"/>
    </row>
    <row r="25" ht="20.1" customHeight="1" spans="2:11">
      <c r="B25" s="79" t="s">
        <v>14</v>
      </c>
      <c r="C25" s="79"/>
      <c r="D25" s="79"/>
      <c r="E25" s="79"/>
      <c r="F25" s="79"/>
      <c r="G25" s="79" t="s">
        <v>25</v>
      </c>
      <c r="H25" s="79"/>
      <c r="I25" s="79"/>
      <c r="J25" s="79"/>
      <c r="K25" s="79" t="s">
        <v>26</v>
      </c>
    </row>
    <row r="26" ht="20.1" customHeight="1" spans="2:11">
      <c r="B26" s="89">
        <f>H23</f>
        <v>0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109">
        <f>SUM(B26:J26)</f>
        <v>0</v>
      </c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ht="20.1" customHeight="1" spans="2:11">
      <c r="B28" s="74" t="s">
        <v>27</v>
      </c>
      <c r="C28" s="74"/>
      <c r="D28" s="74"/>
      <c r="E28" s="74"/>
      <c r="F28" s="74" t="s">
        <v>28</v>
      </c>
      <c r="G28" s="74" t="s">
        <v>29</v>
      </c>
      <c r="H28" s="74"/>
      <c r="I28" s="74"/>
      <c r="J28" s="74" t="s">
        <v>30</v>
      </c>
      <c r="K28" s="74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65"/>
      <c r="G33" s="65"/>
      <c r="H33" s="64" t="s">
        <v>2</v>
      </c>
      <c r="I33" s="63"/>
      <c r="J33" s="65"/>
      <c r="K33" s="93"/>
    </row>
    <row r="34" ht="20.1" customHeight="1" spans="2:11">
      <c r="B34" s="66"/>
      <c r="C34" s="67"/>
      <c r="D34" s="68" t="s">
        <v>4</v>
      </c>
      <c r="E34" s="68"/>
      <c r="F34" s="69"/>
      <c r="G34" s="69"/>
      <c r="H34" s="68" t="s">
        <v>5</v>
      </c>
      <c r="I34" s="67"/>
      <c r="J34" s="69"/>
      <c r="K34" s="94"/>
    </row>
    <row r="35" ht="20.1" customHeight="1" spans="2:11">
      <c r="B35" s="66"/>
      <c r="C35" s="67"/>
      <c r="D35" s="68" t="s">
        <v>7</v>
      </c>
      <c r="E35" s="68"/>
      <c r="F35" s="69"/>
      <c r="G35" s="69"/>
      <c r="H35" s="68" t="s">
        <v>8</v>
      </c>
      <c r="I35" s="95"/>
      <c r="J35" s="96"/>
      <c r="K35" s="94"/>
    </row>
    <row r="36" ht="20.1" customHeight="1" spans="2:11">
      <c r="B36" s="70"/>
      <c r="C36" s="71"/>
      <c r="D36" s="72"/>
      <c r="E36" s="72"/>
      <c r="F36" s="73"/>
      <c r="G36" s="73"/>
      <c r="H36" s="72" t="s">
        <v>9</v>
      </c>
      <c r="I36" s="97"/>
      <c r="J36" s="73"/>
      <c r="K36" s="99"/>
    </row>
    <row r="37" ht="20.1" customHeight="1"/>
    <row r="38" ht="20.1" customHeight="1" spans="2:11">
      <c r="B38" s="83"/>
      <c r="C38" s="83"/>
      <c r="D38" s="90" t="s">
        <v>32</v>
      </c>
      <c r="E38" s="83" t="s">
        <v>33</v>
      </c>
      <c r="F38" s="83"/>
      <c r="G38" s="84" t="s">
        <v>34</v>
      </c>
      <c r="H38" s="84" t="s">
        <v>35</v>
      </c>
      <c r="I38" s="84" t="s">
        <v>24</v>
      </c>
      <c r="J38" s="84"/>
      <c r="K38" s="110" t="s">
        <v>16</v>
      </c>
    </row>
    <row r="39" spans="2:11">
      <c r="B39" s="83">
        <v>1</v>
      </c>
      <c r="C39" s="83"/>
      <c r="D39" s="90">
        <f>F34</f>
        <v>0</v>
      </c>
      <c r="E39" s="83"/>
      <c r="F39" s="83"/>
      <c r="G39" s="84"/>
      <c r="H39" s="84"/>
      <c r="I39" s="101"/>
      <c r="J39" s="102"/>
      <c r="K39" s="110"/>
    </row>
    <row r="40" ht="20.1" customHeight="1" spans="2:11">
      <c r="B40" s="83">
        <v>2</v>
      </c>
      <c r="C40" s="83"/>
      <c r="D40" s="90">
        <f>F34</f>
        <v>0</v>
      </c>
      <c r="E40" s="83"/>
      <c r="F40" s="83"/>
      <c r="G40" s="84"/>
      <c r="H40" s="84"/>
      <c r="I40" s="101"/>
      <c r="J40" s="102"/>
      <c r="K40" s="110"/>
    </row>
    <row r="41" ht="20.1" customHeight="1" spans="2:11">
      <c r="B41" s="83">
        <v>3</v>
      </c>
      <c r="C41" s="83"/>
      <c r="D41" s="91"/>
      <c r="E41" s="83"/>
      <c r="F41" s="83"/>
      <c r="G41" s="84"/>
      <c r="H41" s="84"/>
      <c r="I41" s="101"/>
      <c r="J41" s="102"/>
      <c r="K41" s="103"/>
    </row>
    <row r="42" ht="20.1" customHeight="1" spans="2:11">
      <c r="B42" s="77" t="s">
        <v>24</v>
      </c>
      <c r="C42" s="87"/>
      <c r="D42" s="87"/>
      <c r="E42" s="87"/>
      <c r="F42" s="78"/>
      <c r="G42" s="88"/>
      <c r="H42" s="88"/>
      <c r="I42" s="105">
        <f>SUM(I39:J41)</f>
        <v>0</v>
      </c>
      <c r="J42" s="106"/>
      <c r="K42" s="107"/>
    </row>
    <row r="43" ht="20.1" customHeight="1" spans="2:11">
      <c r="B43" s="74" t="s">
        <v>27</v>
      </c>
      <c r="C43" s="74"/>
      <c r="D43" s="74"/>
      <c r="E43" s="74"/>
      <c r="F43" s="74" t="s">
        <v>28</v>
      </c>
      <c r="G43" s="74" t="s">
        <v>29</v>
      </c>
      <c r="H43" s="74"/>
      <c r="I43" s="74"/>
      <c r="J43" s="74" t="s">
        <v>30</v>
      </c>
      <c r="K43" s="7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16" workbookViewId="0">
      <selection activeCell="I18" sqref="I1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2390</v>
      </c>
      <c r="G8" s="15">
        <v>0</v>
      </c>
      <c r="H8" s="15">
        <f>F8+G8</f>
        <v>2390</v>
      </c>
      <c r="I8" s="40" t="s">
        <v>51</v>
      </c>
      <c r="J8" s="41" t="s">
        <v>52</v>
      </c>
    </row>
    <row r="9" customHeight="1" spans="1:10">
      <c r="A9" s="13"/>
      <c r="B9" s="14"/>
      <c r="C9" s="15"/>
      <c r="D9" s="13"/>
      <c r="E9" s="16"/>
      <c r="F9" s="15">
        <v>190</v>
      </c>
      <c r="G9" s="15">
        <v>0</v>
      </c>
      <c r="H9" s="15">
        <f>F9+G9</f>
        <v>190</v>
      </c>
      <c r="I9" s="40" t="s">
        <v>53</v>
      </c>
      <c r="J9" s="42"/>
    </row>
    <row r="10" customHeight="1" spans="1:10">
      <c r="A10" s="13"/>
      <c r="B10" s="14"/>
      <c r="C10" s="15"/>
      <c r="D10" s="13"/>
      <c r="E10" s="16"/>
      <c r="F10" s="15">
        <v>52.83</v>
      </c>
      <c r="G10" s="15">
        <v>0</v>
      </c>
      <c r="H10" s="15">
        <f>F10+G10</f>
        <v>52.83</v>
      </c>
      <c r="I10" s="40" t="s">
        <v>54</v>
      </c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3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3"/>
      <c r="J12" s="42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2632.83</v>
      </c>
      <c r="G13" s="19">
        <f t="shared" ref="G13:H13" si="0">SUM(G8:G12)</f>
        <v>0</v>
      </c>
      <c r="H13" s="19">
        <f t="shared" si="0"/>
        <v>2632.83</v>
      </c>
      <c r="I13" s="44"/>
      <c r="J13" s="45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1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3"/>
      <c r="J15" s="42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21">
        <v>3</v>
      </c>
      <c r="B17" s="22" t="s">
        <v>59</v>
      </c>
      <c r="C17" s="23">
        <v>5000</v>
      </c>
      <c r="D17" s="21">
        <v>1</v>
      </c>
      <c r="E17" s="23">
        <f>C17*D17</f>
        <v>5000</v>
      </c>
      <c r="F17" s="15">
        <v>5000</v>
      </c>
      <c r="G17" s="15">
        <v>0</v>
      </c>
      <c r="H17" s="15">
        <f>F17+G17</f>
        <v>5000</v>
      </c>
      <c r="I17" s="43" t="s">
        <v>60</v>
      </c>
      <c r="J17" s="46" t="s">
        <v>61</v>
      </c>
    </row>
    <row r="18" customHeight="1" spans="1:10">
      <c r="A18" s="27"/>
      <c r="B18" s="28"/>
      <c r="C18" s="29"/>
      <c r="D18" s="27"/>
      <c r="E18" s="29"/>
      <c r="F18" s="15">
        <v>4428</v>
      </c>
      <c r="G18" s="15">
        <v>0</v>
      </c>
      <c r="H18" s="15">
        <f>F18+G18</f>
        <v>4428</v>
      </c>
      <c r="I18" s="43" t="s">
        <v>59</v>
      </c>
      <c r="J18" s="47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3"/>
      <c r="J19" s="47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3"/>
      <c r="J20" s="47"/>
    </row>
    <row r="21" s="1" customFormat="1" customHeight="1" spans="1:10">
      <c r="A21" s="17"/>
      <c r="B21" s="18" t="s">
        <v>62</v>
      </c>
      <c r="C21" s="19">
        <f>SUM(C17)</f>
        <v>5000</v>
      </c>
      <c r="D21" s="20">
        <f t="shared" ref="D21:E21" si="3">SUM(D17)</f>
        <v>1</v>
      </c>
      <c r="E21" s="20">
        <f t="shared" si="3"/>
        <v>5000</v>
      </c>
      <c r="F21" s="19">
        <f>SUM(F17:F20)</f>
        <v>9428</v>
      </c>
      <c r="G21" s="19">
        <f>SUM(G17:G20)</f>
        <v>0</v>
      </c>
      <c r="H21" s="19">
        <f>SUM(H17:H20)</f>
        <v>9428</v>
      </c>
      <c r="I21" s="44"/>
      <c r="J21" s="48"/>
    </row>
    <row r="22" ht="20" customHeight="1" spans="1:10">
      <c r="A22" s="13">
        <v>4</v>
      </c>
      <c r="B22" s="14" t="s">
        <v>63</v>
      </c>
      <c r="C22" s="15">
        <v>10000</v>
      </c>
      <c r="D22" s="13">
        <v>1</v>
      </c>
      <c r="E22" s="16">
        <f>C22*D22</f>
        <v>10000</v>
      </c>
      <c r="F22" s="15">
        <v>2500</v>
      </c>
      <c r="G22" s="15">
        <v>0</v>
      </c>
      <c r="H22" s="15">
        <f t="shared" si="2"/>
        <v>2500</v>
      </c>
      <c r="I22" s="49" t="s">
        <v>64</v>
      </c>
      <c r="J22" s="46" t="s">
        <v>65</v>
      </c>
    </row>
    <row r="23" ht="20" customHeight="1" spans="1:10">
      <c r="A23" s="13"/>
      <c r="B23" s="14"/>
      <c r="C23" s="15"/>
      <c r="D23" s="13"/>
      <c r="E23" s="16"/>
      <c r="F23" s="15">
        <v>5564</v>
      </c>
      <c r="G23" s="15">
        <v>0</v>
      </c>
      <c r="H23" s="15">
        <f t="shared" si="2"/>
        <v>5564</v>
      </c>
      <c r="I23" s="49" t="s">
        <v>66</v>
      </c>
      <c r="J23" s="47"/>
    </row>
    <row r="24" customHeight="1" spans="1:10">
      <c r="A24" s="13"/>
      <c r="B24" s="14"/>
      <c r="C24" s="15"/>
      <c r="D24" s="13"/>
      <c r="E24" s="16"/>
      <c r="F24" s="15">
        <v>20236</v>
      </c>
      <c r="G24" s="15">
        <v>0</v>
      </c>
      <c r="H24" s="15">
        <f t="shared" si="2"/>
        <v>20236</v>
      </c>
      <c r="I24" s="49" t="s">
        <v>67</v>
      </c>
      <c r="J24" s="47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50"/>
      <c r="J25" s="47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50"/>
      <c r="J26" s="47"/>
    </row>
    <row r="27" s="1" customFormat="1" customHeight="1" spans="1:10">
      <c r="A27" s="17"/>
      <c r="B27" s="18" t="s">
        <v>68</v>
      </c>
      <c r="C27" s="19">
        <f>C22</f>
        <v>10000</v>
      </c>
      <c r="D27" s="20">
        <f>D22</f>
        <v>1</v>
      </c>
      <c r="E27" s="20">
        <f>E22</f>
        <v>10000</v>
      </c>
      <c r="F27" s="19">
        <f>SUM(F22:F26)</f>
        <v>28300</v>
      </c>
      <c r="G27" s="19">
        <f>SUM(G22:G26)</f>
        <v>0</v>
      </c>
      <c r="H27" s="19">
        <f>SUM(H22:H26)</f>
        <v>28300</v>
      </c>
      <c r="I27" s="44"/>
      <c r="J27" s="48"/>
    </row>
    <row r="28" customHeight="1" spans="1:10">
      <c r="A28" s="21">
        <v>5</v>
      </c>
      <c r="B28" s="22" t="s">
        <v>69</v>
      </c>
      <c r="C28" s="23">
        <v>5000</v>
      </c>
      <c r="D28" s="21">
        <v>1</v>
      </c>
      <c r="E28" s="16">
        <f>C28*D28</f>
        <v>5000</v>
      </c>
      <c r="F28" s="15">
        <v>1718</v>
      </c>
      <c r="G28" s="15">
        <v>0</v>
      </c>
      <c r="H28" s="15">
        <f>F28+G28</f>
        <v>1718</v>
      </c>
      <c r="I28" s="50" t="s">
        <v>70</v>
      </c>
      <c r="J28" s="51" t="s">
        <v>71</v>
      </c>
    </row>
    <row r="29" customHeight="1" spans="1:10">
      <c r="A29" s="27"/>
      <c r="B29" s="28"/>
      <c r="C29" s="29"/>
      <c r="D29" s="27"/>
      <c r="E29" s="16"/>
      <c r="F29" s="30">
        <v>955.9</v>
      </c>
      <c r="G29" s="15">
        <v>0</v>
      </c>
      <c r="H29" s="15">
        <f t="shared" ref="H29:H34" si="4">F29+G29</f>
        <v>955.9</v>
      </c>
      <c r="I29" s="49" t="s">
        <v>72</v>
      </c>
      <c r="J29" s="52"/>
    </row>
    <row r="30" s="1" customFormat="1" customHeight="1" spans="1:10">
      <c r="A30" s="17"/>
      <c r="B30" s="18" t="s">
        <v>73</v>
      </c>
      <c r="C30" s="19">
        <f>SUM(C28:C29)</f>
        <v>5000</v>
      </c>
      <c r="D30" s="20">
        <f t="shared" ref="D30" si="5">SUM(D28)</f>
        <v>1</v>
      </c>
      <c r="E30" s="20">
        <f>E28</f>
        <v>5000</v>
      </c>
      <c r="F30" s="19">
        <f>SUM(F28:F29)</f>
        <v>2673.9</v>
      </c>
      <c r="G30" s="19">
        <f>SUM(G28:G29)</f>
        <v>0</v>
      </c>
      <c r="H30" s="19">
        <f>SUM(H28:H29)</f>
        <v>2673.9</v>
      </c>
      <c r="I30" s="44"/>
      <c r="J30" s="53"/>
    </row>
    <row r="31" customHeight="1" spans="1:10">
      <c r="A31" s="21">
        <v>6</v>
      </c>
      <c r="B31" s="22" t="s">
        <v>74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158</v>
      </c>
      <c r="H31" s="15">
        <f t="shared" si="4"/>
        <v>158</v>
      </c>
      <c r="I31" s="40" t="s">
        <v>75</v>
      </c>
      <c r="J31" s="41" t="s">
        <v>76</v>
      </c>
    </row>
    <row r="32" customHeight="1" spans="1:10">
      <c r="A32" s="27"/>
      <c r="B32" s="28"/>
      <c r="C32" s="29"/>
      <c r="D32" s="27"/>
      <c r="E32" s="29"/>
      <c r="F32" s="15">
        <v>144.15</v>
      </c>
      <c r="G32" s="15">
        <v>0</v>
      </c>
      <c r="H32" s="15">
        <f t="shared" si="4"/>
        <v>144.15</v>
      </c>
      <c r="I32" s="40" t="s">
        <v>75</v>
      </c>
      <c r="J32" s="47"/>
    </row>
    <row r="33" customHeight="1" spans="1:10">
      <c r="A33" s="27"/>
      <c r="B33" s="28"/>
      <c r="C33" s="29"/>
      <c r="D33" s="27"/>
      <c r="E33" s="29"/>
      <c r="F33" s="15">
        <v>743</v>
      </c>
      <c r="G33" s="15">
        <v>0</v>
      </c>
      <c r="H33" s="15">
        <f t="shared" si="4"/>
        <v>743</v>
      </c>
      <c r="I33" s="40" t="s">
        <v>17</v>
      </c>
      <c r="J33" s="47"/>
    </row>
    <row r="34" customFormat="1" customHeight="1" spans="1:10">
      <c r="A34" s="24"/>
      <c r="B34" s="25"/>
      <c r="C34" s="26"/>
      <c r="D34" s="24"/>
      <c r="E34" s="26"/>
      <c r="F34" s="15">
        <v>2312</v>
      </c>
      <c r="G34" s="15">
        <v>0</v>
      </c>
      <c r="H34" s="15">
        <f t="shared" si="4"/>
        <v>2312</v>
      </c>
      <c r="I34" s="40" t="s">
        <v>17</v>
      </c>
      <c r="J34" s="47"/>
    </row>
    <row r="35" s="1" customFormat="1" customHeight="1" spans="1:10">
      <c r="A35" s="17"/>
      <c r="B35" s="18" t="s">
        <v>77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887.15</v>
      </c>
      <c r="G35" s="19">
        <f>SUM(G31:G33)</f>
        <v>158</v>
      </c>
      <c r="H35" s="19">
        <f>SUM(H31:H33)</f>
        <v>1045.15</v>
      </c>
      <c r="I35" s="44"/>
      <c r="J35" s="48"/>
    </row>
    <row r="36" customHeight="1" spans="1:10">
      <c r="A36" s="13">
        <v>7</v>
      </c>
      <c r="B36" s="14" t="s">
        <v>78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3"/>
      <c r="J36" s="5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3"/>
      <c r="J37" s="5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3"/>
      <c r="J38" s="5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3"/>
      <c r="J39" s="55"/>
    </row>
    <row r="40" s="1" customFormat="1" customHeight="1" spans="1:10">
      <c r="A40" s="17"/>
      <c r="B40" s="18" t="s">
        <v>79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4"/>
      <c r="J40" s="56"/>
    </row>
    <row r="41" customHeight="1" spans="1:10">
      <c r="A41" s="13">
        <v>8</v>
      </c>
      <c r="B41" s="14" t="s">
        <v>80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3"/>
      <c r="J41" s="46" t="s">
        <v>81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3"/>
      <c r="J42" s="47"/>
    </row>
    <row r="43" s="1" customFormat="1" customHeight="1" spans="1:10">
      <c r="A43" s="17"/>
      <c r="B43" s="18" t="s">
        <v>82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4"/>
      <c r="J43" s="48"/>
    </row>
    <row r="44" customHeight="1" spans="1:10">
      <c r="A44" s="13">
        <v>9</v>
      </c>
      <c r="B44" s="14" t="s">
        <v>83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3"/>
      <c r="J44" s="41" t="s">
        <v>84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3"/>
      <c r="J45" s="42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3"/>
      <c r="J46" s="42"/>
    </row>
    <row r="47" s="1" customFormat="1" customHeight="1" spans="1:10">
      <c r="A47" s="17"/>
      <c r="B47" s="18" t="s">
        <v>85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4"/>
      <c r="J47" s="45"/>
    </row>
    <row r="48" customHeight="1" spans="1:10">
      <c r="A48" s="24">
        <v>10</v>
      </c>
      <c r="B48" s="14" t="s">
        <v>86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v>0</v>
      </c>
      <c r="I48" s="43"/>
      <c r="J48" s="55"/>
    </row>
    <row r="49" s="1" customFormat="1" customHeight="1" spans="1:10">
      <c r="A49" s="17"/>
      <c r="B49" s="18" t="s">
        <v>87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4"/>
      <c r="J49" s="56"/>
    </row>
    <row r="50" customHeight="1" spans="1:10">
      <c r="A50" s="17"/>
      <c r="B50" s="18" t="s">
        <v>24</v>
      </c>
      <c r="C50" s="19">
        <f>SUM(C49,C47,C43,C40,C35,C30,C27,C21,C16,C13)</f>
        <v>20000</v>
      </c>
      <c r="D50" s="20">
        <f>SUM(D49,D47,D43,D40,D35,D30,D27,D21,D16,D13)</f>
        <v>3</v>
      </c>
      <c r="E50" s="20">
        <f>SUM(E49,E47,E43,E40,E35,E30,E27,E21,E16,E13)</f>
        <v>20000</v>
      </c>
      <c r="F50" s="19">
        <f>SUM(F49,F47,F43,F40,F35,F30,F27,F21,F16,F13)</f>
        <v>43921.88</v>
      </c>
      <c r="G50" s="19">
        <f>SUM(G49,G47,G43,G40,G35,G30,G27,G21,G16,G13)</f>
        <v>158</v>
      </c>
      <c r="H50" s="19">
        <f>H13+H21+H16+H27+H30+H35+H40+H43+H47+H49</f>
        <v>44079.88</v>
      </c>
      <c r="I50" s="44"/>
      <c r="J50" s="57"/>
    </row>
    <row r="54" customHeight="1" spans="1:9">
      <c r="A54" s="31" t="s">
        <v>88</v>
      </c>
      <c r="B54" s="32"/>
      <c r="C54" s="33" t="s">
        <v>89</v>
      </c>
      <c r="D54" s="33"/>
      <c r="E54" s="33" t="s">
        <v>90</v>
      </c>
      <c r="F54" s="33"/>
      <c r="G54" s="33" t="s">
        <v>91</v>
      </c>
      <c r="H54" s="33"/>
      <c r="I54" s="58" t="s">
        <v>92</v>
      </c>
    </row>
    <row r="55" customHeight="1" spans="1:9">
      <c r="A55" s="34">
        <f>E50</f>
        <v>20000</v>
      </c>
      <c r="B55" s="35"/>
      <c r="C55" s="35">
        <f>H50</f>
        <v>44079.88</v>
      </c>
      <c r="D55" s="35"/>
      <c r="E55" s="35">
        <f>F50</f>
        <v>43921.88</v>
      </c>
      <c r="F55" s="35"/>
      <c r="G55" s="35">
        <f>G50</f>
        <v>158</v>
      </c>
      <c r="H55" s="35"/>
      <c r="I55" s="59">
        <f>A55-C55</f>
        <v>-24079.88</v>
      </c>
    </row>
    <row r="57" customHeight="1" spans="1:9">
      <c r="A57" s="36" t="s">
        <v>93</v>
      </c>
      <c r="B57" s="37"/>
      <c r="C57" s="38" t="s">
        <v>28</v>
      </c>
      <c r="D57" s="36"/>
      <c r="E57" s="36" t="s">
        <v>94</v>
      </c>
      <c r="F57" s="36"/>
      <c r="G57" s="36" t="s">
        <v>30</v>
      </c>
      <c r="H57" s="36"/>
      <c r="I57" s="37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2020-11-19T05:01:32Z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